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0" yWindow="0" windowWidth="28800" windowHeight="13800" tabRatio="790"/>
  </bookViews>
  <sheets>
    <sheet name="Gesamtübersicht" sheetId="358" r:id="rId1"/>
    <sheet name="A1" sheetId="33" r:id="rId2"/>
    <sheet name="E11X" sheetId="236" r:id="rId3"/>
    <sheet name="E11ÜLVVVJ" sheetId="361" r:id="rId4"/>
    <sheet name="E11ÜLVVJÜ" sheetId="368" r:id="rId5"/>
    <sheet name="E11VVJ" sheetId="378" r:id="rId6"/>
    <sheet name="E11ÜLVVJ" sheetId="379" r:id="rId7"/>
    <sheet name="E11ÜLVJÜ" sheetId="380" r:id="rId8"/>
    <sheet name="E11VJ" sheetId="381" r:id="rId9"/>
    <sheet name="E11J" sheetId="382" r:id="rId10"/>
    <sheet name="E11F" sheetId="383" r:id="rId11"/>
    <sheet name="E11V" sheetId="384" r:id="rId12"/>
    <sheet name="E12X" sheetId="58" r:id="rId13"/>
    <sheet name="E12ÜLVVVJ" sheetId="385" r:id="rId14"/>
    <sheet name="E12ÜLVVJÜ" sheetId="386" r:id="rId15"/>
    <sheet name="E12VVJ" sheetId="387" r:id="rId16"/>
    <sheet name="E12ÜLVVJ" sheetId="388" r:id="rId17"/>
    <sheet name="E12ÜLVJÜ" sheetId="389" r:id="rId18"/>
    <sheet name="E12VJ" sheetId="390" r:id="rId19"/>
    <sheet name="E12J" sheetId="391" r:id="rId20"/>
    <sheet name="E12F" sheetId="392" r:id="rId21"/>
    <sheet name="E12V" sheetId="393" r:id="rId22"/>
    <sheet name="E2X" sheetId="254" r:id="rId23"/>
    <sheet name="E2VVJ" sheetId="394" r:id="rId24"/>
    <sheet name="E2VJ" sheetId="396" r:id="rId25"/>
    <sheet name="E2F" sheetId="397" r:id="rId26"/>
    <sheet name="E2V" sheetId="398" r:id="rId27"/>
    <sheet name="E311X" sheetId="259" r:id="rId28"/>
    <sheet name="E311VVJ" sheetId="399" r:id="rId29"/>
    <sheet name="E311VJ" sheetId="400" r:id="rId30"/>
    <sheet name="E311F" sheetId="401" r:id="rId31"/>
    <sheet name="E311V" sheetId="402" r:id="rId32"/>
    <sheet name="E312X" sheetId="347" r:id="rId33"/>
    <sheet name="E312VVJ" sheetId="403" r:id="rId34"/>
    <sheet name="E312VJ" sheetId="404" r:id="rId35"/>
    <sheet name="E312F" sheetId="405" r:id="rId36"/>
    <sheet name="E312V" sheetId="406" r:id="rId37"/>
    <sheet name="E313X" sheetId="348" r:id="rId38"/>
    <sheet name="E313VVJ" sheetId="407" r:id="rId39"/>
    <sheet name="E313VJ" sheetId="408" r:id="rId40"/>
    <sheet name="E313F" sheetId="409" r:id="rId41"/>
    <sheet name="E313V" sheetId="410" r:id="rId42"/>
    <sheet name="E314X" sheetId="349" r:id="rId43"/>
    <sheet name="E314VVJ" sheetId="411" r:id="rId44"/>
    <sheet name="E314VJ" sheetId="412" r:id="rId45"/>
    <sheet name="E314F" sheetId="413" r:id="rId46"/>
    <sheet name="E314V" sheetId="414" r:id="rId47"/>
    <sheet name="E321X" sheetId="276" r:id="rId48"/>
    <sheet name="E321VVJ" sheetId="415" r:id="rId49"/>
    <sheet name="E321VJ" sheetId="416" r:id="rId50"/>
    <sheet name="E321F" sheetId="417" r:id="rId51"/>
    <sheet name="E321V" sheetId="418" r:id="rId52"/>
    <sheet name="E324X" sheetId="350" r:id="rId53"/>
    <sheet name="E324VVJ" sheetId="419" r:id="rId54"/>
    <sheet name="E324VJ" sheetId="420" r:id="rId55"/>
    <sheet name="E324F" sheetId="421" r:id="rId56"/>
    <sheet name="E324V" sheetId="422" r:id="rId57"/>
    <sheet name="E331X" sheetId="285" r:id="rId58"/>
    <sheet name="E331VVJ" sheetId="423" r:id="rId59"/>
    <sheet name="E331VJ" sheetId="424" r:id="rId60"/>
    <sheet name="E331F" sheetId="425" r:id="rId61"/>
    <sheet name="E331V" sheetId="426" r:id="rId62"/>
    <sheet name="E332X" sheetId="351" r:id="rId63"/>
    <sheet name="E332VVJ" sheetId="427" r:id="rId64"/>
    <sheet name="E332VJ" sheetId="428" r:id="rId65"/>
    <sheet name="E332F" sheetId="429" r:id="rId66"/>
    <sheet name="E332V" sheetId="430" r:id="rId67"/>
    <sheet name="E333X" sheetId="352" r:id="rId68"/>
    <sheet name="E333VVJ" sheetId="431" r:id="rId69"/>
    <sheet name="E333VJ" sheetId="432" r:id="rId70"/>
    <sheet name="E333F" sheetId="433" r:id="rId71"/>
    <sheet name="E333V" sheetId="434" r:id="rId72"/>
    <sheet name="E334X" sheetId="353" r:id="rId73"/>
    <sheet name="E334VVJ" sheetId="435" r:id="rId74"/>
    <sheet name="E334VJ" sheetId="436" r:id="rId75"/>
    <sheet name="E334F" sheetId="437" r:id="rId76"/>
    <sheet name="E334V" sheetId="438" r:id="rId77"/>
    <sheet name="E34X" sheetId="100" r:id="rId78"/>
    <sheet name="E34VVJ" sheetId="439" r:id="rId79"/>
    <sheet name="E34VJ" sheetId="440" r:id="rId80"/>
    <sheet name="E34F" sheetId="441" r:id="rId81"/>
    <sheet name="E34V" sheetId="442" r:id="rId82"/>
    <sheet name="B2X" sheetId="28" r:id="rId83"/>
    <sheet name="B2F" sheetId="443" r:id="rId84"/>
    <sheet name="B2V" sheetId="444" r:id="rId85"/>
    <sheet name="B2VJV" sheetId="445" r:id="rId86"/>
    <sheet name="B2Z" sheetId="480" r:id="rId87"/>
    <sheet name="L1X" sheetId="172" r:id="rId88"/>
    <sheet name="L1VVJ" sheetId="446" r:id="rId89"/>
    <sheet name="L1VJ" sheetId="447" r:id="rId90"/>
    <sheet name="L1F" sheetId="448" r:id="rId91"/>
    <sheet name="L1V" sheetId="449" r:id="rId92"/>
    <sheet name="L1VJV" sheetId="450" r:id="rId93"/>
    <sheet name="L1Z" sheetId="481" r:id="rId94"/>
    <sheet name="L2X" sheetId="167" r:id="rId95"/>
    <sheet name="L2&lt;&lt;ID&gt;&gt;VVJ" sheetId="451" r:id="rId96"/>
    <sheet name="L2&lt;&lt;ID&gt;&gt;VJ" sheetId="452" r:id="rId97"/>
    <sheet name="L2&lt;&lt;ID&gt;&gt;F" sheetId="453" r:id="rId98"/>
    <sheet name="L2&lt;&lt;ID&gt;&gt;V" sheetId="454" r:id="rId99"/>
    <sheet name="L2&lt;&lt;ID&gt;&gt;VJV" sheetId="455" r:id="rId100"/>
    <sheet name="L2&lt;&lt;ID&gt;&gt;Z" sheetId="482" r:id="rId101"/>
    <sheet name="K1X" sheetId="149" r:id="rId102"/>
    <sheet name="K1F" sheetId="456" r:id="rId103"/>
    <sheet name="K1V" sheetId="457" r:id="rId104"/>
    <sheet name="K1VJV" sheetId="458" r:id="rId105"/>
    <sheet name="K1Z" sheetId="483" r:id="rId106"/>
    <sheet name="K2EX" sheetId="145" r:id="rId107"/>
    <sheet name="K2EF" sheetId="459" r:id="rId108"/>
    <sheet name="K2EV" sheetId="460" r:id="rId109"/>
    <sheet name="K2EVJV" sheetId="461" r:id="rId110"/>
    <sheet name="K2EZ" sheetId="484" r:id="rId111"/>
    <sheet name="K2PX" sheetId="354" r:id="rId112"/>
    <sheet name="K2PF" sheetId="462" r:id="rId113"/>
    <sheet name="K2PV" sheetId="463" r:id="rId114"/>
    <sheet name="K2PVJV" sheetId="464" r:id="rId115"/>
    <sheet name="K2PZ" sheetId="485" r:id="rId116"/>
    <sheet name="K2KX" sheetId="355" r:id="rId117"/>
    <sheet name="K2KF" sheetId="465" r:id="rId118"/>
    <sheet name="K2KV" sheetId="466" r:id="rId119"/>
    <sheet name="K2KVJV" sheetId="467" r:id="rId120"/>
    <sheet name="K2KZ" sheetId="486" r:id="rId121"/>
    <sheet name="P1X" sheetId="129" r:id="rId122"/>
    <sheet name="P1F" sheetId="468" r:id="rId123"/>
    <sheet name="P1V" sheetId="469" r:id="rId124"/>
    <sheet name="P1VJV" sheetId="470" r:id="rId125"/>
    <sheet name="P2EX" sheetId="125" r:id="rId126"/>
    <sheet name="P2EF" sheetId="471" r:id="rId127"/>
    <sheet name="P2EV" sheetId="472" r:id="rId128"/>
    <sheet name="P2EVJV" sheetId="473" r:id="rId129"/>
    <sheet name="P2PX" sheetId="356" r:id="rId130"/>
    <sheet name="P2PF" sheetId="474" r:id="rId131"/>
    <sheet name="P2PV" sheetId="475" r:id="rId132"/>
    <sheet name="P2PVJV" sheetId="476" r:id="rId133"/>
    <sheet name="P2KX" sheetId="357" r:id="rId134"/>
    <sheet name="P2KF" sheetId="477" r:id="rId135"/>
    <sheet name="P2KV" sheetId="478" r:id="rId136"/>
    <sheet name="P2KVJV" sheetId="479" r:id="rId137"/>
    <sheet name="Inek2018A1a2a" sheetId="363" r:id="rId138"/>
    <sheet name="Inek2018A5" sheetId="365" r:id="rId139"/>
    <sheet name="Inek2018A3" sheetId="367" r:id="rId140"/>
    <sheet name="Inek2019A1a2a" sheetId="369" r:id="rId141"/>
    <sheet name="Inek2019A5" sheetId="370" r:id="rId142"/>
    <sheet name="Inek2019A3" sheetId="371" r:id="rId143"/>
    <sheet name="Inek2020A1a2a" sheetId="372" r:id="rId144"/>
    <sheet name="Inek2020A5" sheetId="373" r:id="rId145"/>
    <sheet name="Inek2020A3" sheetId="374" r:id="rId146"/>
    <sheet name="Inek2021A1a2a" sheetId="375" r:id="rId147"/>
    <sheet name="Inek2021A5" sheetId="376" r:id="rId148"/>
    <sheet name="Inek2021A3" sheetId="377" r:id="rId149"/>
  </sheets>
  <definedNames>
    <definedName name="Krankenhaus" comment="Voll qualifizierter Name des Krankenhauses">'A1'!$B$4</definedName>
    <definedName name="Z_69FE7A89_CCD7_4CB2_8E3D_A956297ED194_.wvu.PrintArea" localSheetId="90" hidden="1">L1F!$A$6:$D$31</definedName>
    <definedName name="Z_69FE7A89_CCD7_4CB2_8E3D_A956297ED194_.wvu.PrintArea" localSheetId="91" hidden="1">L1V!$A$6:$D$31</definedName>
    <definedName name="Z_69FE7A89_CCD7_4CB2_8E3D_A956297ED194_.wvu.PrintArea" localSheetId="89" hidden="1">L1VJ!$A$6:$D$31</definedName>
    <definedName name="Z_69FE7A89_CCD7_4CB2_8E3D_A956297ED194_.wvu.PrintArea" localSheetId="92" hidden="1">L1VJV!$A$6:$D$31</definedName>
    <definedName name="Z_69FE7A89_CCD7_4CB2_8E3D_A956297ED194_.wvu.PrintArea" localSheetId="88" hidden="1">L1VVJ!$A$6:$D$31</definedName>
    <definedName name="Z_69FE7A89_CCD7_4CB2_8E3D_A956297ED194_.wvu.PrintArea" localSheetId="87" hidden="1">L1X!$A$6:$D$31</definedName>
    <definedName name="Z_69FE7A89_CCD7_4CB2_8E3D_A956297ED194_.wvu.PrintArea" localSheetId="93" hidden="1">L1Z!$A$6:$D$31</definedName>
    <definedName name="Z_69FE7A89_CCD7_4CB2_8E3D_A956297ED194_.wvu.PrintArea" localSheetId="97" hidden="1">'L2&lt;&lt;ID&gt;&gt;F'!$A$6:$D$24</definedName>
    <definedName name="Z_69FE7A89_CCD7_4CB2_8E3D_A956297ED194_.wvu.PrintArea" localSheetId="98" hidden="1">'L2&lt;&lt;ID&gt;&gt;V'!$A$6:$D$24</definedName>
    <definedName name="Z_69FE7A89_CCD7_4CB2_8E3D_A956297ED194_.wvu.PrintArea" localSheetId="96" hidden="1">'L2&lt;&lt;ID&gt;&gt;VJ'!$A$6:$D$24</definedName>
    <definedName name="Z_69FE7A89_CCD7_4CB2_8E3D_A956297ED194_.wvu.PrintArea" localSheetId="99" hidden="1">'L2&lt;&lt;ID&gt;&gt;VJV'!$A$6:$D$24</definedName>
    <definedName name="Z_69FE7A89_CCD7_4CB2_8E3D_A956297ED194_.wvu.PrintArea" localSheetId="95" hidden="1">'L2&lt;&lt;ID&gt;&gt;VVJ'!$A$6:$D$24</definedName>
    <definedName name="Z_69FE7A89_CCD7_4CB2_8E3D_A956297ED194_.wvu.PrintArea" localSheetId="100" hidden="1">'L2&lt;&lt;ID&gt;&gt;Z'!$A$6:$D$24</definedName>
    <definedName name="Z_69FE7A89_CCD7_4CB2_8E3D_A956297ED194_.wvu.PrintArea" localSheetId="94" hidden="1">L2X!$A$6:$D$24</definedName>
    <definedName name="Z_69FE7A89_CCD7_4CB2_8E3D_A956297ED194_.wvu.PrintArea" localSheetId="122" hidden="1">P1F!$A$13:$E$24</definedName>
    <definedName name="Z_69FE7A89_CCD7_4CB2_8E3D_A956297ED194_.wvu.PrintArea" localSheetId="123" hidden="1">P1V!$A$13:$E$24</definedName>
    <definedName name="Z_69FE7A89_CCD7_4CB2_8E3D_A956297ED194_.wvu.PrintArea" localSheetId="124" hidden="1">P1VJV!$A$13:$E$24</definedName>
    <definedName name="Z_69FE7A89_CCD7_4CB2_8E3D_A956297ED194_.wvu.PrintArea" localSheetId="121" hidden="1">P1X!$A$13:$E$24</definedName>
    <definedName name="Z_69FE7A89_CCD7_4CB2_8E3D_A956297ED194_.wvu.PrintArea" localSheetId="126" hidden="1">P2EF!$A$14:$E$23</definedName>
    <definedName name="Z_69FE7A89_CCD7_4CB2_8E3D_A956297ED194_.wvu.PrintArea" localSheetId="127" hidden="1">P2EV!$A$14:$E$23</definedName>
    <definedName name="Z_69FE7A89_CCD7_4CB2_8E3D_A956297ED194_.wvu.PrintArea" localSheetId="128" hidden="1">P2EVJV!$A$14:$E$23</definedName>
    <definedName name="Z_69FE7A89_CCD7_4CB2_8E3D_A956297ED194_.wvu.PrintArea" localSheetId="125" hidden="1">P2EX!$A$14:$E$23</definedName>
    <definedName name="Z_69FE7A89_CCD7_4CB2_8E3D_A956297ED194_.wvu.PrintArea" localSheetId="134" hidden="1">P2KF!$A$14:$E$23</definedName>
    <definedName name="Z_69FE7A89_CCD7_4CB2_8E3D_A956297ED194_.wvu.PrintArea" localSheetId="135" hidden="1">P2KV!$A$14:$E$23</definedName>
    <definedName name="Z_69FE7A89_CCD7_4CB2_8E3D_A956297ED194_.wvu.PrintArea" localSheetId="136" hidden="1">P2KVJV!$A$14:$E$23</definedName>
    <definedName name="Z_69FE7A89_CCD7_4CB2_8E3D_A956297ED194_.wvu.PrintArea" localSheetId="133" hidden="1">P2KX!$A$14:$E$23</definedName>
    <definedName name="Z_69FE7A89_CCD7_4CB2_8E3D_A956297ED194_.wvu.PrintArea" localSheetId="130" hidden="1">P2PF!$A$14:$E$23</definedName>
    <definedName name="Z_69FE7A89_CCD7_4CB2_8E3D_A956297ED194_.wvu.PrintArea" localSheetId="131" hidden="1">P2PV!$A$14:$E$23</definedName>
    <definedName name="Z_69FE7A89_CCD7_4CB2_8E3D_A956297ED194_.wvu.PrintArea" localSheetId="132" hidden="1">P2PVJV!$A$14:$E$23</definedName>
    <definedName name="Z_69FE7A89_CCD7_4CB2_8E3D_A956297ED194_.wvu.PrintArea" localSheetId="129" hidden="1">P2PX!$A$14:$E$23</definedName>
  </definedNames>
  <calcPr calcId="145621"/>
</workbook>
</file>

<file path=xl/calcChain.xml><?xml version="1.0" encoding="utf-8"?>
<calcChain xmlns="http://schemas.openxmlformats.org/spreadsheetml/2006/main">
  <c r="C19" i="398" l="1"/>
  <c r="C18" i="398"/>
  <c r="C17" i="398"/>
  <c r="C16" i="398"/>
  <c r="C15" i="398"/>
  <c r="C19" i="397"/>
  <c r="C18" i="397"/>
  <c r="C17" i="397"/>
  <c r="C16" i="397"/>
  <c r="C15" i="397"/>
  <c r="B5" i="377"/>
  <c r="B6" i="377"/>
  <c r="B7" i="377"/>
  <c r="B8" i="377"/>
  <c r="B9" i="377"/>
  <c r="B10" i="377"/>
  <c r="B12" i="377"/>
  <c r="B13" i="377"/>
  <c r="B14" i="377"/>
  <c r="B15" i="377"/>
  <c r="B16" i="377"/>
  <c r="B17" i="377"/>
  <c r="B19" i="377"/>
  <c r="B20" i="377"/>
  <c r="B21" i="377"/>
  <c r="B22" i="377"/>
  <c r="B23" i="377"/>
  <c r="B24" i="377"/>
  <c r="B25" i="377"/>
  <c r="B26" i="377"/>
  <c r="B27" i="377"/>
  <c r="B28" i="377"/>
  <c r="B29" i="377"/>
  <c r="B31" i="377"/>
  <c r="B32" i="377"/>
  <c r="B33" i="377"/>
  <c r="B34" i="377"/>
  <c r="B35" i="377"/>
  <c r="B36" i="377"/>
  <c r="B37" i="377"/>
  <c r="B38" i="377"/>
  <c r="B39" i="377"/>
  <c r="B40" i="377"/>
  <c r="B42" i="377"/>
  <c r="B43" i="377"/>
  <c r="B44" i="377"/>
  <c r="B45" i="377"/>
  <c r="B46" i="377"/>
  <c r="B47" i="377"/>
  <c r="B48" i="377"/>
  <c r="B49" i="377"/>
  <c r="B50" i="377"/>
  <c r="B51" i="377"/>
  <c r="B52" i="377"/>
  <c r="B53" i="377"/>
  <c r="B54" i="377"/>
  <c r="B55" i="377"/>
  <c r="B56" i="377"/>
  <c r="B57" i="377"/>
  <c r="B58" i="377"/>
  <c r="B60" i="377"/>
  <c r="B61" i="377"/>
  <c r="B62" i="377"/>
  <c r="B63" i="377"/>
  <c r="B64" i="377"/>
  <c r="B65" i="377"/>
  <c r="B66" i="377"/>
  <c r="B67" i="377"/>
  <c r="B68" i="377"/>
  <c r="B69" i="377"/>
  <c r="B70" i="377"/>
  <c r="B71" i="377"/>
  <c r="B72" i="377"/>
  <c r="B73" i="377"/>
  <c r="B74" i="377"/>
  <c r="B75" i="377"/>
  <c r="B76" i="377"/>
  <c r="B77" i="377"/>
  <c r="B78" i="377"/>
  <c r="B79" i="377"/>
  <c r="B80" i="377"/>
  <c r="B81" i="377"/>
  <c r="B83" i="377"/>
  <c r="B84" i="377"/>
  <c r="B85" i="377"/>
  <c r="B86" i="377"/>
  <c r="B87" i="377"/>
  <c r="B88" i="377"/>
  <c r="B89" i="377"/>
  <c r="B90" i="377"/>
  <c r="B91" i="377"/>
  <c r="B92" i="377"/>
  <c r="B93" i="377"/>
  <c r="B94" i="377"/>
  <c r="B95" i="377"/>
  <c r="B96" i="377"/>
  <c r="B97" i="377"/>
  <c r="B98" i="377"/>
  <c r="B100" i="377"/>
  <c r="B101" i="377"/>
  <c r="B102" i="377"/>
  <c r="B104" i="377"/>
  <c r="B105" i="377"/>
  <c r="B106" i="377"/>
  <c r="B107" i="377"/>
  <c r="B108" i="377"/>
  <c r="B109" i="377"/>
  <c r="B110" i="377"/>
  <c r="B111" i="377"/>
  <c r="B112" i="377"/>
  <c r="B113" i="377"/>
  <c r="B114" i="377"/>
  <c r="B115" i="377"/>
  <c r="B116" i="377"/>
  <c r="B117" i="377"/>
  <c r="B118" i="377"/>
  <c r="B119" i="377"/>
  <c r="B120" i="377"/>
  <c r="B121" i="377"/>
  <c r="B122" i="377"/>
  <c r="B124" i="377"/>
  <c r="B125" i="377"/>
  <c r="B126" i="377"/>
  <c r="B127" i="377"/>
  <c r="B128" i="377"/>
  <c r="B130" i="377"/>
  <c r="B131" i="377"/>
  <c r="B132" i="377"/>
  <c r="B133" i="377"/>
  <c r="B134" i="377"/>
  <c r="B135" i="377"/>
  <c r="B136" i="377"/>
  <c r="B137" i="377"/>
  <c r="B138" i="377"/>
  <c r="B139" i="377"/>
  <c r="B140" i="377"/>
  <c r="B141" i="377"/>
  <c r="B142" i="377"/>
  <c r="B143" i="377"/>
  <c r="B144" i="377"/>
  <c r="B145" i="377"/>
  <c r="B146" i="377"/>
  <c r="B147" i="377"/>
  <c r="B148" i="377"/>
  <c r="B149" i="377"/>
  <c r="B150" i="377"/>
  <c r="B151" i="377"/>
  <c r="B152" i="377"/>
  <c r="B154" i="377"/>
  <c r="B155" i="377"/>
  <c r="B156" i="377"/>
  <c r="B157" i="377"/>
  <c r="B158" i="377"/>
  <c r="B159" i="377"/>
  <c r="B160" i="377"/>
  <c r="B162" i="377"/>
  <c r="B163" i="377"/>
  <c r="B164" i="377"/>
  <c r="B165" i="377"/>
  <c r="B166" i="377"/>
  <c r="B167" i="377"/>
  <c r="B168" i="377"/>
  <c r="B169" i="377"/>
  <c r="B170" i="377"/>
  <c r="B171" i="377"/>
  <c r="B172" i="377"/>
  <c r="B173" i="377"/>
  <c r="B174" i="377"/>
  <c r="B175" i="377"/>
  <c r="B177" i="377"/>
  <c r="B178" i="377"/>
  <c r="B179" i="377"/>
  <c r="B180" i="377"/>
  <c r="B181" i="377"/>
  <c r="B182" i="377"/>
  <c r="B183" i="377"/>
  <c r="B184" i="377"/>
  <c r="B185" i="377"/>
  <c r="B187" i="377"/>
  <c r="B188" i="377"/>
  <c r="B189" i="377"/>
  <c r="B190" i="377"/>
  <c r="B191" i="377"/>
  <c r="B192" i="377"/>
  <c r="B193" i="377"/>
  <c r="B194" i="377"/>
  <c r="B195" i="377"/>
  <c r="B196" i="377"/>
  <c r="B197" i="377"/>
  <c r="B198" i="377"/>
  <c r="B199" i="377"/>
  <c r="B200" i="377"/>
  <c r="B202" i="377"/>
  <c r="B203" i="377"/>
  <c r="B204" i="377"/>
  <c r="B205" i="377"/>
  <c r="B206" i="377"/>
  <c r="B207" i="377"/>
  <c r="B208" i="377"/>
  <c r="B209" i="377"/>
  <c r="B210" i="377"/>
  <c r="B211" i="377"/>
  <c r="B212" i="377"/>
  <c r="B213" i="377"/>
  <c r="B215" i="377"/>
  <c r="B216" i="377"/>
  <c r="B217" i="377"/>
  <c r="B218" i="377"/>
  <c r="B219" i="377"/>
  <c r="B220" i="377"/>
  <c r="B221" i="377"/>
  <c r="B222" i="377"/>
  <c r="B223" i="377"/>
  <c r="B224" i="377"/>
  <c r="B225" i="377"/>
  <c r="B226" i="377"/>
  <c r="B227" i="377"/>
  <c r="B228" i="377"/>
  <c r="B229" i="377"/>
  <c r="B230" i="377"/>
  <c r="B231" i="377"/>
  <c r="B232" i="377"/>
  <c r="B234" i="377"/>
  <c r="B235" i="377"/>
  <c r="B236" i="377"/>
  <c r="B237" i="377"/>
  <c r="B238" i="377"/>
  <c r="B239" i="377"/>
  <c r="B240" i="377"/>
  <c r="B241" i="377"/>
  <c r="B242" i="377"/>
  <c r="B243" i="377"/>
  <c r="B244" i="377"/>
  <c r="B245" i="377"/>
  <c r="B246" i="377"/>
  <c r="B247" i="377"/>
  <c r="B248" i="377"/>
  <c r="B249" i="377"/>
  <c r="B250" i="377"/>
  <c r="B251" i="377"/>
  <c r="B252" i="377"/>
  <c r="B253" i="377"/>
  <c r="B255" i="377"/>
  <c r="B256" i="377"/>
  <c r="B257" i="377"/>
  <c r="B258" i="377"/>
  <c r="B260" i="377"/>
  <c r="B261" i="377"/>
  <c r="B262" i="377"/>
  <c r="B263" i="377"/>
  <c r="B264" i="377"/>
  <c r="B265" i="377"/>
  <c r="B266" i="377"/>
  <c r="B267" i="377"/>
  <c r="B268" i="377"/>
  <c r="B269" i="377"/>
  <c r="B270" i="377"/>
  <c r="B271" i="377"/>
  <c r="B272" i="377"/>
  <c r="B273" i="377"/>
  <c r="B274" i="377"/>
  <c r="B275" i="377"/>
  <c r="B276" i="377"/>
  <c r="B277" i="377"/>
  <c r="B278" i="377"/>
  <c r="B279" i="377"/>
  <c r="B280" i="377"/>
  <c r="B281" i="377"/>
  <c r="B282" i="377"/>
  <c r="B283" i="377"/>
  <c r="B284" i="377"/>
  <c r="B285" i="377"/>
  <c r="B286" i="377"/>
  <c r="B287" i="377"/>
  <c r="B289" i="377"/>
  <c r="B290" i="377"/>
  <c r="B291" i="377"/>
  <c r="B293" i="377"/>
  <c r="B294" i="377"/>
  <c r="B295" i="377"/>
  <c r="B297" i="377"/>
  <c r="B298" i="377"/>
  <c r="B299" i="377"/>
  <c r="B300" i="377"/>
  <c r="B301" i="377"/>
  <c r="B302" i="377"/>
  <c r="B303" i="377"/>
  <c r="B304" i="377"/>
  <c r="B305" i="377"/>
  <c r="B306" i="377"/>
  <c r="B307" i="377"/>
  <c r="B308" i="377"/>
  <c r="B309" i="377"/>
  <c r="B310" i="377"/>
  <c r="B311" i="377"/>
  <c r="B312" i="377"/>
  <c r="B314" i="377"/>
  <c r="B315" i="377"/>
  <c r="B316" i="377"/>
  <c r="B317" i="377"/>
  <c r="B318" i="377"/>
  <c r="B319" i="377"/>
  <c r="B320" i="377"/>
  <c r="B321" i="377"/>
  <c r="B322" i="377"/>
  <c r="B323" i="377"/>
  <c r="B324" i="377"/>
  <c r="B325" i="377"/>
  <c r="B326" i="377"/>
  <c r="B327" i="377"/>
  <c r="B328" i="377"/>
  <c r="B329" i="377"/>
  <c r="B330" i="377"/>
  <c r="B331" i="377"/>
  <c r="B332" i="377"/>
  <c r="B333" i="377"/>
  <c r="B334" i="377"/>
  <c r="B335" i="377"/>
  <c r="B336" i="377"/>
  <c r="B337" i="377"/>
  <c r="B339" i="377"/>
  <c r="B340" i="377"/>
  <c r="B341" i="377"/>
  <c r="B342" i="377"/>
  <c r="B343" i="377"/>
  <c r="B344" i="377"/>
  <c r="B345" i="377"/>
  <c r="B346" i="377"/>
  <c r="B347" i="377"/>
  <c r="B348" i="377"/>
  <c r="B349" i="377"/>
  <c r="B350" i="377"/>
  <c r="B351" i="377"/>
  <c r="B352" i="377"/>
  <c r="B353" i="377"/>
  <c r="B354" i="377"/>
  <c r="B355" i="377"/>
  <c r="B356" i="377"/>
  <c r="B357" i="377"/>
  <c r="B358" i="377"/>
  <c r="B359" i="377"/>
  <c r="B360" i="377"/>
  <c r="B361" i="377"/>
  <c r="B363" i="377"/>
  <c r="B364" i="377"/>
  <c r="B365" i="377"/>
  <c r="B366" i="377"/>
  <c r="B367" i="377"/>
  <c r="B368" i="377"/>
  <c r="B370" i="377"/>
  <c r="B371" i="377"/>
  <c r="B372" i="377"/>
  <c r="B373" i="377"/>
  <c r="B374" i="377"/>
  <c r="B375" i="377"/>
  <c r="B376" i="377"/>
  <c r="B377" i="377"/>
  <c r="B378" i="377"/>
  <c r="B379" i="377"/>
  <c r="B380" i="377"/>
  <c r="B381" i="377"/>
  <c r="B382" i="377"/>
  <c r="B383" i="377"/>
  <c r="B384" i="377"/>
  <c r="B385" i="377"/>
  <c r="B386" i="377"/>
  <c r="B387" i="377"/>
  <c r="B388" i="377"/>
  <c r="B389" i="377"/>
  <c r="B390" i="377"/>
  <c r="B391" i="377"/>
  <c r="B392" i="377"/>
  <c r="B393" i="377"/>
  <c r="B394" i="377"/>
  <c r="B395" i="377"/>
  <c r="B396" i="377"/>
  <c r="B397" i="377"/>
  <c r="B398" i="377"/>
  <c r="B400" i="377"/>
  <c r="B401" i="377"/>
  <c r="B402" i="377"/>
  <c r="B403" i="377"/>
  <c r="B404" i="377"/>
  <c r="B405" i="377"/>
  <c r="B406" i="377"/>
  <c r="B407" i="377"/>
  <c r="B408" i="377"/>
  <c r="B409" i="377"/>
  <c r="B410" i="377"/>
  <c r="B411" i="377"/>
  <c r="B412" i="377"/>
  <c r="B413" i="377"/>
  <c r="B414" i="377"/>
  <c r="B415" i="377"/>
  <c r="B416" i="377"/>
  <c r="B417" i="377"/>
  <c r="B418" i="377"/>
  <c r="B419" i="377"/>
  <c r="B420" i="377"/>
  <c r="B421" i="377"/>
  <c r="B423" i="377"/>
  <c r="B424" i="377"/>
  <c r="B425" i="377"/>
  <c r="B426" i="377"/>
  <c r="B427" i="377"/>
  <c r="B428" i="377"/>
  <c r="B429" i="377"/>
  <c r="B430" i="377"/>
  <c r="B431" i="377"/>
  <c r="B432" i="377"/>
  <c r="B433" i="377"/>
  <c r="B434" i="377"/>
  <c r="B435" i="377"/>
  <c r="B436" i="377"/>
  <c r="B438" i="377"/>
  <c r="B439" i="377"/>
  <c r="B440" i="377"/>
  <c r="B441" i="377"/>
  <c r="B442" i="377"/>
  <c r="B443" i="377"/>
  <c r="B444" i="377"/>
  <c r="B445" i="377"/>
  <c r="B446" i="377"/>
  <c r="B447" i="377"/>
  <c r="B448" i="377"/>
  <c r="B449" i="377"/>
  <c r="B450" i="377"/>
  <c r="B451" i="377"/>
  <c r="B452" i="377"/>
  <c r="B453" i="377"/>
  <c r="B454" i="377"/>
  <c r="B455" i="377"/>
  <c r="B457" i="377"/>
  <c r="B458" i="377"/>
  <c r="B459" i="377"/>
  <c r="B460" i="377"/>
  <c r="B461" i="377"/>
  <c r="B462" i="377"/>
  <c r="B463" i="377"/>
  <c r="B464" i="377"/>
  <c r="B465" i="377"/>
  <c r="B466" i="377"/>
  <c r="B468" i="377"/>
  <c r="B469" i="377"/>
  <c r="B470" i="377"/>
  <c r="B471" i="377"/>
  <c r="B472" i="377"/>
  <c r="B473" i="377"/>
  <c r="B474" i="377"/>
  <c r="B475" i="377"/>
  <c r="B476" i="377"/>
  <c r="B477" i="377"/>
  <c r="B478" i="377"/>
  <c r="B479" i="377"/>
  <c r="B480" i="377"/>
  <c r="B481" i="377"/>
  <c r="B482" i="377"/>
  <c r="B483" i="377"/>
  <c r="B484" i="377"/>
  <c r="B485" i="377"/>
  <c r="B486" i="377"/>
  <c r="B487" i="377"/>
  <c r="B488" i="377"/>
  <c r="B489" i="377"/>
  <c r="B490" i="377"/>
  <c r="B491" i="377"/>
  <c r="B492" i="377"/>
  <c r="B493" i="377"/>
  <c r="B494" i="377"/>
  <c r="B495" i="377"/>
  <c r="B497" i="377"/>
  <c r="B498" i="377"/>
  <c r="B499" i="377"/>
  <c r="B500" i="377"/>
  <c r="B501" i="377"/>
  <c r="B503" i="377"/>
  <c r="B504" i="377"/>
  <c r="B505" i="377"/>
  <c r="B506" i="377"/>
  <c r="B507" i="377"/>
  <c r="B508" i="377"/>
  <c r="B509" i="377"/>
  <c r="B510" i="377"/>
  <c r="B511" i="377"/>
  <c r="B512" i="377"/>
  <c r="B513" i="377"/>
  <c r="B514" i="377"/>
  <c r="B515" i="377"/>
  <c r="B516" i="377"/>
  <c r="B517" i="377"/>
  <c r="B518" i="377"/>
  <c r="B519" i="377"/>
  <c r="B520" i="377"/>
  <c r="B521" i="377"/>
  <c r="B523" i="377"/>
  <c r="B524" i="377"/>
  <c r="B525" i="377"/>
  <c r="B526" i="377"/>
  <c r="B527" i="377"/>
  <c r="B528" i="377"/>
  <c r="B529" i="377"/>
  <c r="B530" i="377"/>
  <c r="B531" i="377"/>
  <c r="B532" i="377"/>
  <c r="B533" i="377"/>
  <c r="B534" i="377"/>
  <c r="B535" i="377"/>
  <c r="B536" i="377"/>
  <c r="B537" i="377"/>
  <c r="B538" i="377"/>
  <c r="B539" i="377"/>
  <c r="B540" i="377"/>
  <c r="B541" i="377"/>
  <c r="B542" i="377"/>
  <c r="B543" i="377"/>
  <c r="B544" i="377"/>
  <c r="B546" i="377"/>
  <c r="B547" i="377"/>
  <c r="B548" i="377"/>
  <c r="B549" i="377"/>
  <c r="B550" i="377"/>
  <c r="B551" i="377"/>
  <c r="B552" i="377"/>
  <c r="B553" i="377"/>
  <c r="B554" i="377"/>
  <c r="B555" i="377"/>
  <c r="B556" i="377"/>
  <c r="B557" i="377"/>
  <c r="B558" i="377"/>
  <c r="B559" i="377"/>
  <c r="B560" i="377"/>
  <c r="B561" i="377"/>
  <c r="B562" i="377"/>
  <c r="B563" i="377"/>
  <c r="B564" i="377"/>
  <c r="B565" i="377"/>
  <c r="B566" i="377"/>
  <c r="B567" i="377"/>
  <c r="B568" i="377"/>
  <c r="B569" i="377"/>
  <c r="B571" i="377"/>
  <c r="B572" i="377"/>
  <c r="B573" i="377"/>
  <c r="B574" i="377"/>
  <c r="B575" i="377"/>
  <c r="B576" i="377"/>
  <c r="B577" i="377"/>
  <c r="B578" i="377"/>
  <c r="B579" i="377"/>
  <c r="B580" i="377"/>
  <c r="B581" i="377"/>
  <c r="B582" i="377"/>
  <c r="B583" i="377"/>
  <c r="B584" i="377"/>
  <c r="B585" i="377"/>
  <c r="B586" i="377"/>
  <c r="B587" i="377"/>
  <c r="B588" i="377"/>
  <c r="B589" i="377"/>
  <c r="B590" i="377"/>
  <c r="B591" i="377"/>
  <c r="B592" i="377"/>
  <c r="B593" i="377"/>
  <c r="B594" i="377"/>
  <c r="B595" i="377"/>
  <c r="B596" i="377"/>
  <c r="B597" i="377"/>
  <c r="B598" i="377"/>
  <c r="B600" i="377"/>
  <c r="B601" i="377"/>
  <c r="B602" i="377"/>
  <c r="B603" i="377"/>
  <c r="B604" i="377"/>
  <c r="B605" i="377"/>
  <c r="B606" i="377"/>
  <c r="B607" i="377"/>
  <c r="B608" i="377"/>
  <c r="B609" i="377"/>
  <c r="B610" i="377"/>
  <c r="B611" i="377"/>
  <c r="B612" i="377"/>
  <c r="B613" i="377"/>
  <c r="B614" i="377"/>
  <c r="B615" i="377"/>
  <c r="B616" i="377"/>
  <c r="B618" i="377"/>
  <c r="B619" i="377"/>
  <c r="B620" i="377"/>
  <c r="B621" i="377"/>
  <c r="B622" i="377"/>
  <c r="B623" i="377"/>
  <c r="B624" i="377"/>
  <c r="B625" i="377"/>
  <c r="B626" i="377"/>
  <c r="B627" i="377"/>
  <c r="B628" i="377"/>
  <c r="B629" i="377"/>
  <c r="B630" i="377"/>
  <c r="B631" i="377"/>
  <c r="B632" i="377"/>
  <c r="B633" i="377"/>
  <c r="B634" i="377"/>
  <c r="B635" i="377"/>
  <c r="B636" i="377"/>
  <c r="B637" i="377"/>
  <c r="B638" i="377"/>
  <c r="B639" i="377"/>
  <c r="B640" i="377"/>
  <c r="B641" i="377"/>
  <c r="B642" i="377"/>
  <c r="B643" i="377"/>
  <c r="B644" i="377"/>
  <c r="B645" i="377"/>
  <c r="B646" i="377"/>
  <c r="B648" i="377"/>
  <c r="B649" i="377"/>
  <c r="B650" i="377"/>
  <c r="B651" i="377"/>
  <c r="B652" i="377"/>
  <c r="B653" i="377"/>
  <c r="B654" i="377"/>
  <c r="B655" i="377"/>
  <c r="B656" i="377"/>
  <c r="B657" i="377"/>
  <c r="B658" i="377"/>
  <c r="B659" i="377"/>
  <c r="B660" i="377"/>
  <c r="B661" i="377"/>
  <c r="B662" i="377"/>
  <c r="B663" i="377"/>
  <c r="B664" i="377"/>
  <c r="B666" i="377"/>
  <c r="B667" i="377"/>
  <c r="B668" i="377"/>
  <c r="B669" i="377"/>
  <c r="B670" i="377"/>
  <c r="B671" i="377"/>
  <c r="B672" i="377"/>
  <c r="B673" i="377"/>
  <c r="B674" i="377"/>
  <c r="B675" i="377"/>
  <c r="B676" i="377"/>
  <c r="B677" i="377"/>
  <c r="B678" i="377"/>
  <c r="B680" i="377"/>
  <c r="B681" i="377"/>
  <c r="B682" i="377"/>
  <c r="B683" i="377"/>
  <c r="B684" i="377"/>
  <c r="B685" i="377"/>
  <c r="B686" i="377"/>
  <c r="B687" i="377"/>
  <c r="B688" i="377"/>
  <c r="B689" i="377"/>
  <c r="B690" i="377"/>
  <c r="B691" i="377"/>
  <c r="B692" i="377"/>
  <c r="B693" i="377"/>
  <c r="B694" i="377"/>
  <c r="B695" i="377"/>
  <c r="B696" i="377"/>
  <c r="B697" i="377"/>
  <c r="B698" i="377"/>
  <c r="B700" i="377"/>
  <c r="B701" i="377"/>
  <c r="B702" i="377"/>
  <c r="B703" i="377"/>
  <c r="B704" i="377"/>
  <c r="B705" i="377"/>
  <c r="B706" i="377"/>
  <c r="B707" i="377"/>
  <c r="B708" i="377"/>
  <c r="B709" i="377"/>
  <c r="B710" i="377"/>
  <c r="B712" i="377"/>
  <c r="B713" i="377"/>
  <c r="B714" i="377"/>
  <c r="B715" i="377"/>
  <c r="B716" i="377"/>
  <c r="B717" i="377"/>
  <c r="B718" i="377"/>
  <c r="B719" i="377"/>
  <c r="B720" i="377"/>
  <c r="B721" i="377"/>
  <c r="B722" i="377"/>
  <c r="B723" i="377"/>
  <c r="B724" i="377"/>
  <c r="B725" i="377"/>
  <c r="B726" i="377"/>
  <c r="B727" i="377"/>
  <c r="B728" i="377"/>
  <c r="B730" i="377"/>
  <c r="B731" i="377"/>
  <c r="B732" i="377"/>
  <c r="B733" i="377"/>
  <c r="B734" i="377"/>
  <c r="B735" i="377"/>
  <c r="B736" i="377"/>
  <c r="B737" i="377"/>
  <c r="B738" i="377"/>
  <c r="B739" i="377"/>
  <c r="B740" i="377"/>
  <c r="B741" i="377"/>
  <c r="B742" i="377"/>
  <c r="B744" i="377"/>
  <c r="B745" i="377"/>
  <c r="B746" i="377"/>
  <c r="B747" i="377"/>
  <c r="B748" i="377"/>
  <c r="B749" i="377"/>
  <c r="B750" i="377"/>
  <c r="B751" i="377"/>
  <c r="B752" i="377"/>
  <c r="B753" i="377"/>
  <c r="B754" i="377"/>
  <c r="B755" i="377"/>
  <c r="B756" i="377"/>
  <c r="B757" i="377"/>
  <c r="B758" i="377"/>
  <c r="B760" i="377"/>
  <c r="B761" i="377"/>
  <c r="B762" i="377"/>
  <c r="B763" i="377"/>
  <c r="B764" i="377"/>
  <c r="B765" i="377"/>
  <c r="B766" i="377"/>
  <c r="B767" i="377"/>
  <c r="B768" i="377"/>
  <c r="B769" i="377"/>
  <c r="B770" i="377"/>
  <c r="B771" i="377"/>
  <c r="B772" i="377"/>
  <c r="B773" i="377"/>
  <c r="B774" i="377"/>
  <c r="B775" i="377"/>
  <c r="B776" i="377"/>
  <c r="B777" i="377"/>
  <c r="B778" i="377"/>
  <c r="B779" i="377"/>
  <c r="B780" i="377"/>
  <c r="B781" i="377"/>
  <c r="B782" i="377"/>
  <c r="B783" i="377"/>
  <c r="B784" i="377"/>
  <c r="B785" i="377"/>
  <c r="B786" i="377"/>
  <c r="B787" i="377"/>
  <c r="B788" i="377"/>
  <c r="B789" i="377"/>
  <c r="B790" i="377"/>
  <c r="B791" i="377"/>
  <c r="B792" i="377"/>
  <c r="B793" i="377"/>
  <c r="B794" i="377"/>
  <c r="B795" i="377"/>
  <c r="B796" i="377"/>
  <c r="B797" i="377"/>
  <c r="B798" i="377"/>
  <c r="B799" i="377"/>
  <c r="B800" i="377"/>
  <c r="B801" i="377"/>
  <c r="B802" i="377"/>
  <c r="B803" i="377"/>
  <c r="B804" i="377"/>
  <c r="B806" i="377"/>
  <c r="B807" i="377"/>
  <c r="B808" i="377"/>
  <c r="B809" i="377"/>
  <c r="B810" i="377"/>
  <c r="B811" i="377"/>
  <c r="B812" i="377"/>
  <c r="B813" i="377"/>
  <c r="B814" i="377"/>
  <c r="B815" i="377"/>
  <c r="B816" i="377"/>
  <c r="B817" i="377"/>
  <c r="B818" i="377"/>
  <c r="B819" i="377"/>
  <c r="B820" i="377"/>
  <c r="B821" i="377"/>
  <c r="B822" i="377"/>
  <c r="B823" i="377"/>
  <c r="B824" i="377"/>
  <c r="B825" i="377"/>
  <c r="B826" i="377"/>
  <c r="B827" i="377"/>
  <c r="B828" i="377"/>
  <c r="B829" i="377"/>
  <c r="B830" i="377"/>
  <c r="B831" i="377"/>
  <c r="B832" i="377"/>
  <c r="B833" i="377"/>
  <c r="B834" i="377"/>
  <c r="B835" i="377"/>
  <c r="B836" i="377"/>
  <c r="B837" i="377"/>
  <c r="B838" i="377"/>
  <c r="B839" i="377"/>
  <c r="B840" i="377"/>
  <c r="B841" i="377"/>
  <c r="B842" i="377"/>
  <c r="B843" i="377"/>
  <c r="B844" i="377"/>
  <c r="B845" i="377"/>
  <c r="B846" i="377"/>
  <c r="B847" i="377"/>
  <c r="B848" i="377"/>
  <c r="B849" i="377"/>
  <c r="B850" i="377"/>
  <c r="B851" i="377"/>
  <c r="B853" i="377"/>
  <c r="B854" i="377"/>
  <c r="B856" i="377"/>
  <c r="B857" i="377"/>
  <c r="B858" i="377"/>
  <c r="B859" i="377"/>
  <c r="B860" i="377"/>
  <c r="B861" i="377"/>
  <c r="B862" i="377"/>
  <c r="B863" i="377"/>
  <c r="B864" i="377"/>
  <c r="B865" i="377"/>
  <c r="B866" i="377"/>
  <c r="B867" i="377"/>
  <c r="B868" i="377"/>
  <c r="B869" i="377"/>
  <c r="B870" i="377"/>
  <c r="B871" i="377"/>
  <c r="B872" i="377"/>
  <c r="B873" i="377"/>
  <c r="B874" i="377"/>
  <c r="B875" i="377"/>
  <c r="B876" i="377"/>
  <c r="B877" i="377"/>
  <c r="B878" i="377"/>
  <c r="B879" i="377"/>
  <c r="B880" i="377"/>
  <c r="B881" i="377"/>
  <c r="B882" i="377"/>
  <c r="B883" i="377"/>
  <c r="B884" i="377"/>
  <c r="B885" i="377"/>
  <c r="B887" i="377"/>
  <c r="B888" i="377"/>
  <c r="C19" i="396"/>
  <c r="C18" i="396"/>
  <c r="C17" i="396"/>
  <c r="C16" i="396"/>
  <c r="C15" i="396"/>
  <c r="B5" i="374"/>
  <c r="B6" i="374"/>
  <c r="B7" i="374"/>
  <c r="B8" i="374"/>
  <c r="B9" i="374"/>
  <c r="B10" i="374"/>
  <c r="B12" i="374"/>
  <c r="B13" i="374"/>
  <c r="B14" i="374"/>
  <c r="B15" i="374"/>
  <c r="B16" i="374"/>
  <c r="B17" i="374"/>
  <c r="B19" i="374"/>
  <c r="B20" i="374"/>
  <c r="B21" i="374"/>
  <c r="B22" i="374"/>
  <c r="B23" i="374"/>
  <c r="B24" i="374"/>
  <c r="B25" i="374"/>
  <c r="B26" i="374"/>
  <c r="B27" i="374"/>
  <c r="B28" i="374"/>
  <c r="B29" i="374"/>
  <c r="B31" i="374"/>
  <c r="B32" i="374"/>
  <c r="B33" i="374"/>
  <c r="B34" i="374"/>
  <c r="B35" i="374"/>
  <c r="B36" i="374"/>
  <c r="B37" i="374"/>
  <c r="B38" i="374"/>
  <c r="B39" i="374"/>
  <c r="B40" i="374"/>
  <c r="B42" i="374"/>
  <c r="B43" i="374"/>
  <c r="B44" i="374"/>
  <c r="B45" i="374"/>
  <c r="B46" i="374"/>
  <c r="B47" i="374"/>
  <c r="B48" i="374"/>
  <c r="B49" i="374"/>
  <c r="B50" i="374"/>
  <c r="B51" i="374"/>
  <c r="B52" i="374"/>
  <c r="B53" i="374"/>
  <c r="B54" i="374"/>
  <c r="B55" i="374"/>
  <c r="B56" i="374"/>
  <c r="B57" i="374"/>
  <c r="B58" i="374"/>
  <c r="B60" i="374"/>
  <c r="B61" i="374"/>
  <c r="B62" i="374"/>
  <c r="B63" i="374"/>
  <c r="B64" i="374"/>
  <c r="B65" i="374"/>
  <c r="B66" i="374"/>
  <c r="B67" i="374"/>
  <c r="B68" i="374"/>
  <c r="B69" i="374"/>
  <c r="B70" i="374"/>
  <c r="B71" i="374"/>
  <c r="B72" i="374"/>
  <c r="B73" i="374"/>
  <c r="B74" i="374"/>
  <c r="B75" i="374"/>
  <c r="B76" i="374"/>
  <c r="B77" i="374"/>
  <c r="B78" i="374"/>
  <c r="B79" i="374"/>
  <c r="B80" i="374"/>
  <c r="B81" i="374"/>
  <c r="B83" i="374"/>
  <c r="B84" i="374"/>
  <c r="B85" i="374"/>
  <c r="B86" i="374"/>
  <c r="B87" i="374"/>
  <c r="B88" i="374"/>
  <c r="B89" i="374"/>
  <c r="B90" i="374"/>
  <c r="B91" i="374"/>
  <c r="B92" i="374"/>
  <c r="B93" i="374"/>
  <c r="B94" i="374"/>
  <c r="B95" i="374"/>
  <c r="B96" i="374"/>
  <c r="B97" i="374"/>
  <c r="B98" i="374"/>
  <c r="B100" i="374"/>
  <c r="B101" i="374"/>
  <c r="B102" i="374"/>
  <c r="B104" i="374"/>
  <c r="B105" i="374"/>
  <c r="B106" i="374"/>
  <c r="B107" i="374"/>
  <c r="B108" i="374"/>
  <c r="B109" i="374"/>
  <c r="B110" i="374"/>
  <c r="B111" i="374"/>
  <c r="B112" i="374"/>
  <c r="B113" i="374"/>
  <c r="B114" i="374"/>
  <c r="B115" i="374"/>
  <c r="B116" i="374"/>
  <c r="B117" i="374"/>
  <c r="B118" i="374"/>
  <c r="B119" i="374"/>
  <c r="B120" i="374"/>
  <c r="B121" i="374"/>
  <c r="B122" i="374"/>
  <c r="B124" i="374"/>
  <c r="B125" i="374"/>
  <c r="B126" i="374"/>
  <c r="B127" i="374"/>
  <c r="B128" i="374"/>
  <c r="B130" i="374"/>
  <c r="B131" i="374"/>
  <c r="B132" i="374"/>
  <c r="B133" i="374"/>
  <c r="B134" i="374"/>
  <c r="B135" i="374"/>
  <c r="B136" i="374"/>
  <c r="B137" i="374"/>
  <c r="B138" i="374"/>
  <c r="B139" i="374"/>
  <c r="B140" i="374"/>
  <c r="B141" i="374"/>
  <c r="B142" i="374"/>
  <c r="B143" i="374"/>
  <c r="B144" i="374"/>
  <c r="B145" i="374"/>
  <c r="B146" i="374"/>
  <c r="B147" i="374"/>
  <c r="B148" i="374"/>
  <c r="B149" i="374"/>
  <c r="B150" i="374"/>
  <c r="B151" i="374"/>
  <c r="B152" i="374"/>
  <c r="B154" i="374"/>
  <c r="B155" i="374"/>
  <c r="B156" i="374"/>
  <c r="B157" i="374"/>
  <c r="B158" i="374"/>
  <c r="B159" i="374"/>
  <c r="B160" i="374"/>
  <c r="B162" i="374"/>
  <c r="B163" i="374"/>
  <c r="B164" i="374"/>
  <c r="B165" i="374"/>
  <c r="B166" i="374"/>
  <c r="B167" i="374"/>
  <c r="B168" i="374"/>
  <c r="B169" i="374"/>
  <c r="B170" i="374"/>
  <c r="B171" i="374"/>
  <c r="B172" i="374"/>
  <c r="B173" i="374"/>
  <c r="B174" i="374"/>
  <c r="B175" i="374"/>
  <c r="B177" i="374"/>
  <c r="B178" i="374"/>
  <c r="B179" i="374"/>
  <c r="B180" i="374"/>
  <c r="B181" i="374"/>
  <c r="B182" i="374"/>
  <c r="B183" i="374"/>
  <c r="B184" i="374"/>
  <c r="B185" i="374"/>
  <c r="B187" i="374"/>
  <c r="B188" i="374"/>
  <c r="B189" i="374"/>
  <c r="B190" i="374"/>
  <c r="B191" i="374"/>
  <c r="B192" i="374"/>
  <c r="B193" i="374"/>
  <c r="B194" i="374"/>
  <c r="B195" i="374"/>
  <c r="B196" i="374"/>
  <c r="B197" i="374"/>
  <c r="B198" i="374"/>
  <c r="B199" i="374"/>
  <c r="B200" i="374"/>
  <c r="B202" i="374"/>
  <c r="B203" i="374"/>
  <c r="B204" i="374"/>
  <c r="B205" i="374"/>
  <c r="B206" i="374"/>
  <c r="B207" i="374"/>
  <c r="B208" i="374"/>
  <c r="B209" i="374"/>
  <c r="B210" i="374"/>
  <c r="B211" i="374"/>
  <c r="B212" i="374"/>
  <c r="B213" i="374"/>
  <c r="B215" i="374"/>
  <c r="B216" i="374"/>
  <c r="B217" i="374"/>
  <c r="B218" i="374"/>
  <c r="B219" i="374"/>
  <c r="B220" i="374"/>
  <c r="B221" i="374"/>
  <c r="B222" i="374"/>
  <c r="B223" i="374"/>
  <c r="B224" i="374"/>
  <c r="B225" i="374"/>
  <c r="B226" i="374"/>
  <c r="B227" i="374"/>
  <c r="B228" i="374"/>
  <c r="B229" i="374"/>
  <c r="B230" i="374"/>
  <c r="B231" i="374"/>
  <c r="B232" i="374"/>
  <c r="B234" i="374"/>
  <c r="B235" i="374"/>
  <c r="B236" i="374"/>
  <c r="B237" i="374"/>
  <c r="B238" i="374"/>
  <c r="B239" i="374"/>
  <c r="B240" i="374"/>
  <c r="B241" i="374"/>
  <c r="B242" i="374"/>
  <c r="B243" i="374"/>
  <c r="B244" i="374"/>
  <c r="B245" i="374"/>
  <c r="B246" i="374"/>
  <c r="B247" i="374"/>
  <c r="B248" i="374"/>
  <c r="B249" i="374"/>
  <c r="B250" i="374"/>
  <c r="B251" i="374"/>
  <c r="B252" i="374"/>
  <c r="B253" i="374"/>
  <c r="B255" i="374"/>
  <c r="B256" i="374"/>
  <c r="B257" i="374"/>
  <c r="B258" i="374"/>
  <c r="B260" i="374"/>
  <c r="B261" i="374"/>
  <c r="B262" i="374"/>
  <c r="B263" i="374"/>
  <c r="B264" i="374"/>
  <c r="B265" i="374"/>
  <c r="B266" i="374"/>
  <c r="B267" i="374"/>
  <c r="B268" i="374"/>
  <c r="B269" i="374"/>
  <c r="B270" i="374"/>
  <c r="B271" i="374"/>
  <c r="B272" i="374"/>
  <c r="B273" i="374"/>
  <c r="B274" i="374"/>
  <c r="B275" i="374"/>
  <c r="B276" i="374"/>
  <c r="B277" i="374"/>
  <c r="B278" i="374"/>
  <c r="B279" i="374"/>
  <c r="B280" i="374"/>
  <c r="B281" i="374"/>
  <c r="B282" i="374"/>
  <c r="B283" i="374"/>
  <c r="B284" i="374"/>
  <c r="B285" i="374"/>
  <c r="B286" i="374"/>
  <c r="B287" i="374"/>
  <c r="B289" i="374"/>
  <c r="B290" i="374"/>
  <c r="B291" i="374"/>
  <c r="B293" i="374"/>
  <c r="B294" i="374"/>
  <c r="B295" i="374"/>
  <c r="B297" i="374"/>
  <c r="B298" i="374"/>
  <c r="B299" i="374"/>
  <c r="B300" i="374"/>
  <c r="B301" i="374"/>
  <c r="B302" i="374"/>
  <c r="B303" i="374"/>
  <c r="B304" i="374"/>
  <c r="B305" i="374"/>
  <c r="B306" i="374"/>
  <c r="B307" i="374"/>
  <c r="B308" i="374"/>
  <c r="B309" i="374"/>
  <c r="B310" i="374"/>
  <c r="B311" i="374"/>
  <c r="B312" i="374"/>
  <c r="B314" i="374"/>
  <c r="B315" i="374"/>
  <c r="B316" i="374"/>
  <c r="B317" i="374"/>
  <c r="B318" i="374"/>
  <c r="B319" i="374"/>
  <c r="B320" i="374"/>
  <c r="B321" i="374"/>
  <c r="B322" i="374"/>
  <c r="B323" i="374"/>
  <c r="B324" i="374"/>
  <c r="B325" i="374"/>
  <c r="B326" i="374"/>
  <c r="B327" i="374"/>
  <c r="B328" i="374"/>
  <c r="B329" i="374"/>
  <c r="B330" i="374"/>
  <c r="B331" i="374"/>
  <c r="B332" i="374"/>
  <c r="B333" i="374"/>
  <c r="B334" i="374"/>
  <c r="B335" i="374"/>
  <c r="B336" i="374"/>
  <c r="B337" i="374"/>
  <c r="B339" i="374"/>
  <c r="B340" i="374"/>
  <c r="B341" i="374"/>
  <c r="B342" i="374"/>
  <c r="B343" i="374"/>
  <c r="B344" i="374"/>
  <c r="B345" i="374"/>
  <c r="B346" i="374"/>
  <c r="B347" i="374"/>
  <c r="B348" i="374"/>
  <c r="B349" i="374"/>
  <c r="B350" i="374"/>
  <c r="B351" i="374"/>
  <c r="B352" i="374"/>
  <c r="B353" i="374"/>
  <c r="B354" i="374"/>
  <c r="B355" i="374"/>
  <c r="B356" i="374"/>
  <c r="B357" i="374"/>
  <c r="B358" i="374"/>
  <c r="B359" i="374"/>
  <c r="B360" i="374"/>
  <c r="B361" i="374"/>
  <c r="B363" i="374"/>
  <c r="B364" i="374"/>
  <c r="B365" i="374"/>
  <c r="B366" i="374"/>
  <c r="B367" i="374"/>
  <c r="B368" i="374"/>
  <c r="B370" i="374"/>
  <c r="B371" i="374"/>
  <c r="B372" i="374"/>
  <c r="B373" i="374"/>
  <c r="B374" i="374"/>
  <c r="B375" i="374"/>
  <c r="B376" i="374"/>
  <c r="B377" i="374"/>
  <c r="B378" i="374"/>
  <c r="B379" i="374"/>
  <c r="B380" i="374"/>
  <c r="B381" i="374"/>
  <c r="B382" i="374"/>
  <c r="B383" i="374"/>
  <c r="B384" i="374"/>
  <c r="B385" i="374"/>
  <c r="B386" i="374"/>
  <c r="B387" i="374"/>
  <c r="B388" i="374"/>
  <c r="B389" i="374"/>
  <c r="B390" i="374"/>
  <c r="B391" i="374"/>
  <c r="B392" i="374"/>
  <c r="B393" i="374"/>
  <c r="B394" i="374"/>
  <c r="B395" i="374"/>
  <c r="B396" i="374"/>
  <c r="B397" i="374"/>
  <c r="B398" i="374"/>
  <c r="B400" i="374"/>
  <c r="B401" i="374"/>
  <c r="B402" i="374"/>
  <c r="B403" i="374"/>
  <c r="B404" i="374"/>
  <c r="B405" i="374"/>
  <c r="B406" i="374"/>
  <c r="B407" i="374"/>
  <c r="B408" i="374"/>
  <c r="B409" i="374"/>
  <c r="B410" i="374"/>
  <c r="B411" i="374"/>
  <c r="B412" i="374"/>
  <c r="B413" i="374"/>
  <c r="B414" i="374"/>
  <c r="B415" i="374"/>
  <c r="B416" i="374"/>
  <c r="B417" i="374"/>
  <c r="B418" i="374"/>
  <c r="B419" i="374"/>
  <c r="B420" i="374"/>
  <c r="B421" i="374"/>
  <c r="B423" i="374"/>
  <c r="B424" i="374"/>
  <c r="B425" i="374"/>
  <c r="B426" i="374"/>
  <c r="B427" i="374"/>
  <c r="B428" i="374"/>
  <c r="B429" i="374"/>
  <c r="B430" i="374"/>
  <c r="B431" i="374"/>
  <c r="B432" i="374"/>
  <c r="B433" i="374"/>
  <c r="B434" i="374"/>
  <c r="B435" i="374"/>
  <c r="B436" i="374"/>
  <c r="B438" i="374"/>
  <c r="B439" i="374"/>
  <c r="B440" i="374"/>
  <c r="B441" i="374"/>
  <c r="B442" i="374"/>
  <c r="B443" i="374"/>
  <c r="B444" i="374"/>
  <c r="B445" i="374"/>
  <c r="B446" i="374"/>
  <c r="B447" i="374"/>
  <c r="B448" i="374"/>
  <c r="B449" i="374"/>
  <c r="B450" i="374"/>
  <c r="B451" i="374"/>
  <c r="B452" i="374"/>
  <c r="B453" i="374"/>
  <c r="B454" i="374"/>
  <c r="B455" i="374"/>
  <c r="B457" i="374"/>
  <c r="B458" i="374"/>
  <c r="B459" i="374"/>
  <c r="B460" i="374"/>
  <c r="B461" i="374"/>
  <c r="B462" i="374"/>
  <c r="B463" i="374"/>
  <c r="B464" i="374"/>
  <c r="B465" i="374"/>
  <c r="B466" i="374"/>
  <c r="B468" i="374"/>
  <c r="B469" i="374"/>
  <c r="B470" i="374"/>
  <c r="B471" i="374"/>
  <c r="B472" i="374"/>
  <c r="B473" i="374"/>
  <c r="B474" i="374"/>
  <c r="B475" i="374"/>
  <c r="B476" i="374"/>
  <c r="B477" i="374"/>
  <c r="B478" i="374"/>
  <c r="B479" i="374"/>
  <c r="B480" i="374"/>
  <c r="B481" i="374"/>
  <c r="B482" i="374"/>
  <c r="B484" i="374"/>
  <c r="B485" i="374"/>
  <c r="B486" i="374"/>
  <c r="B487" i="374"/>
  <c r="B488" i="374"/>
  <c r="B489" i="374"/>
  <c r="B490" i="374"/>
  <c r="B491" i="374"/>
  <c r="B492" i="374"/>
  <c r="B493" i="374"/>
  <c r="B494" i="374"/>
  <c r="B495" i="374"/>
  <c r="B496" i="374"/>
  <c r="B497" i="374"/>
  <c r="B498" i="374"/>
  <c r="B499" i="374"/>
  <c r="B500" i="374"/>
  <c r="B501" i="374"/>
  <c r="B502" i="374"/>
  <c r="B503" i="374"/>
  <c r="B504" i="374"/>
  <c r="B505" i="374"/>
  <c r="B506" i="374"/>
  <c r="B507" i="374"/>
  <c r="B508" i="374"/>
  <c r="B509" i="374"/>
  <c r="B510" i="374"/>
  <c r="B511" i="374"/>
  <c r="B513" i="374"/>
  <c r="B514" i="374"/>
  <c r="B515" i="374"/>
  <c r="B516" i="374"/>
  <c r="B517" i="374"/>
  <c r="B519" i="374"/>
  <c r="B520" i="374"/>
  <c r="B521" i="374"/>
  <c r="B522" i="374"/>
  <c r="B523" i="374"/>
  <c r="B524" i="374"/>
  <c r="B525" i="374"/>
  <c r="B526" i="374"/>
  <c r="B527" i="374"/>
  <c r="B528" i="374"/>
  <c r="B529" i="374"/>
  <c r="B530" i="374"/>
  <c r="B531" i="374"/>
  <c r="B532" i="374"/>
  <c r="B533" i="374"/>
  <c r="B534" i="374"/>
  <c r="B535" i="374"/>
  <c r="B536" i="374"/>
  <c r="B537" i="374"/>
  <c r="B539" i="374"/>
  <c r="B540" i="374"/>
  <c r="B541" i="374"/>
  <c r="B542" i="374"/>
  <c r="B543" i="374"/>
  <c r="B544" i="374"/>
  <c r="B545" i="374"/>
  <c r="B546" i="374"/>
  <c r="B547" i="374"/>
  <c r="B548" i="374"/>
  <c r="B549" i="374"/>
  <c r="B550" i="374"/>
  <c r="B551" i="374"/>
  <c r="B552" i="374"/>
  <c r="B553" i="374"/>
  <c r="B554" i="374"/>
  <c r="B555" i="374"/>
  <c r="B556" i="374"/>
  <c r="B557" i="374"/>
  <c r="B558" i="374"/>
  <c r="B559" i="374"/>
  <c r="B560" i="374"/>
  <c r="B562" i="374"/>
  <c r="B563" i="374"/>
  <c r="B564" i="374"/>
  <c r="B565" i="374"/>
  <c r="B566" i="374"/>
  <c r="B567" i="374"/>
  <c r="B568" i="374"/>
  <c r="B569" i="374"/>
  <c r="B570" i="374"/>
  <c r="B571" i="374"/>
  <c r="B572" i="374"/>
  <c r="B573" i="374"/>
  <c r="B574" i="374"/>
  <c r="B575" i="374"/>
  <c r="B576" i="374"/>
  <c r="B577" i="374"/>
  <c r="B578" i="374"/>
  <c r="B579" i="374"/>
  <c r="B580" i="374"/>
  <c r="B581" i="374"/>
  <c r="B582" i="374"/>
  <c r="B583" i="374"/>
  <c r="B584" i="374"/>
  <c r="B585" i="374"/>
  <c r="B587" i="374"/>
  <c r="B588" i="374"/>
  <c r="B589" i="374"/>
  <c r="B590" i="374"/>
  <c r="B591" i="374"/>
  <c r="B592" i="374"/>
  <c r="B593" i="374"/>
  <c r="B594" i="374"/>
  <c r="B595" i="374"/>
  <c r="B596" i="374"/>
  <c r="B597" i="374"/>
  <c r="B598" i="374"/>
  <c r="B599" i="374"/>
  <c r="B600" i="374"/>
  <c r="B601" i="374"/>
  <c r="B602" i="374"/>
  <c r="B603" i="374"/>
  <c r="B604" i="374"/>
  <c r="B605" i="374"/>
  <c r="B606" i="374"/>
  <c r="B607" i="374"/>
  <c r="B608" i="374"/>
  <c r="B609" i="374"/>
  <c r="B610" i="374"/>
  <c r="B611" i="374"/>
  <c r="B612" i="374"/>
  <c r="B613" i="374"/>
  <c r="B614" i="374"/>
  <c r="B616" i="374"/>
  <c r="B617" i="374"/>
  <c r="B618" i="374"/>
  <c r="B619" i="374"/>
  <c r="B620" i="374"/>
  <c r="B621" i="374"/>
  <c r="B622" i="374"/>
  <c r="B623" i="374"/>
  <c r="B624" i="374"/>
  <c r="B625" i="374"/>
  <c r="B626" i="374"/>
  <c r="B627" i="374"/>
  <c r="B628" i="374"/>
  <c r="B629" i="374"/>
  <c r="B630" i="374"/>
  <c r="B631" i="374"/>
  <c r="B632" i="374"/>
  <c r="B634" i="374"/>
  <c r="B635" i="374"/>
  <c r="B636" i="374"/>
  <c r="B637" i="374"/>
  <c r="B638" i="374"/>
  <c r="B639" i="374"/>
  <c r="B640" i="374"/>
  <c r="B641" i="374"/>
  <c r="B642" i="374"/>
  <c r="B643" i="374"/>
  <c r="B644" i="374"/>
  <c r="B645" i="374"/>
  <c r="B646" i="374"/>
  <c r="B647" i="374"/>
  <c r="B648" i="374"/>
  <c r="B649" i="374"/>
  <c r="B650" i="374"/>
  <c r="B651" i="374"/>
  <c r="B652" i="374"/>
  <c r="B653" i="374"/>
  <c r="B654" i="374"/>
  <c r="B655" i="374"/>
  <c r="B656" i="374"/>
  <c r="B657" i="374"/>
  <c r="B658" i="374"/>
  <c r="B659" i="374"/>
  <c r="B660" i="374"/>
  <c r="B661" i="374"/>
  <c r="B662" i="374"/>
  <c r="B664" i="374"/>
  <c r="B665" i="374"/>
  <c r="B666" i="374"/>
  <c r="B667" i="374"/>
  <c r="B668" i="374"/>
  <c r="B669" i="374"/>
  <c r="B670" i="374"/>
  <c r="B671" i="374"/>
  <c r="B672" i="374"/>
  <c r="B673" i="374"/>
  <c r="B674" i="374"/>
  <c r="B675" i="374"/>
  <c r="B676" i="374"/>
  <c r="B677" i="374"/>
  <c r="B678" i="374"/>
  <c r="B679" i="374"/>
  <c r="B680" i="374"/>
  <c r="B682" i="374"/>
  <c r="B683" i="374"/>
  <c r="B684" i="374"/>
  <c r="B685" i="374"/>
  <c r="B686" i="374"/>
  <c r="B687" i="374"/>
  <c r="B688" i="374"/>
  <c r="B689" i="374"/>
  <c r="B690" i="374"/>
  <c r="B691" i="374"/>
  <c r="B692" i="374"/>
  <c r="B693" i="374"/>
  <c r="B694" i="374"/>
  <c r="B696" i="374"/>
  <c r="B697" i="374"/>
  <c r="B698" i="374"/>
  <c r="B699" i="374"/>
  <c r="B700" i="374"/>
  <c r="B701" i="374"/>
  <c r="B702" i="374"/>
  <c r="B703" i="374"/>
  <c r="B704" i="374"/>
  <c r="B705" i="374"/>
  <c r="B706" i="374"/>
  <c r="B707" i="374"/>
  <c r="B708" i="374"/>
  <c r="B709" i="374"/>
  <c r="B710" i="374"/>
  <c r="B711" i="374"/>
  <c r="B712" i="374"/>
  <c r="B713" i="374"/>
  <c r="B714" i="374"/>
  <c r="B716" i="374"/>
  <c r="B717" i="374"/>
  <c r="B718" i="374"/>
  <c r="B719" i="374"/>
  <c r="B720" i="374"/>
  <c r="B721" i="374"/>
  <c r="B722" i="374"/>
  <c r="B723" i="374"/>
  <c r="B724" i="374"/>
  <c r="B725" i="374"/>
  <c r="B726" i="374"/>
  <c r="B728" i="374"/>
  <c r="B729" i="374"/>
  <c r="B730" i="374"/>
  <c r="B731" i="374"/>
  <c r="B732" i="374"/>
  <c r="B733" i="374"/>
  <c r="B734" i="374"/>
  <c r="B735" i="374"/>
  <c r="B736" i="374"/>
  <c r="B737" i="374"/>
  <c r="B738" i="374"/>
  <c r="B739" i="374"/>
  <c r="B740" i="374"/>
  <c r="B741" i="374"/>
  <c r="B742" i="374"/>
  <c r="B743" i="374"/>
  <c r="B744" i="374"/>
  <c r="B746" i="374"/>
  <c r="B747" i="374"/>
  <c r="B748" i="374"/>
  <c r="B749" i="374"/>
  <c r="B750" i="374"/>
  <c r="B751" i="374"/>
  <c r="B752" i="374"/>
  <c r="B753" i="374"/>
  <c r="B754" i="374"/>
  <c r="B755" i="374"/>
  <c r="B756" i="374"/>
  <c r="B757" i="374"/>
  <c r="B758" i="374"/>
  <c r="B760" i="374"/>
  <c r="B761" i="374"/>
  <c r="B762" i="374"/>
  <c r="B763" i="374"/>
  <c r="B764" i="374"/>
  <c r="B765" i="374"/>
  <c r="B766" i="374"/>
  <c r="B768" i="374"/>
  <c r="B769" i="374"/>
  <c r="B770" i="374"/>
  <c r="B771" i="374"/>
  <c r="B772" i="374"/>
  <c r="B773" i="374"/>
  <c r="B774" i="374"/>
  <c r="B775" i="374"/>
  <c r="B776" i="374"/>
  <c r="B777" i="374"/>
  <c r="B778" i="374"/>
  <c r="B779" i="374"/>
  <c r="B780" i="374"/>
  <c r="B781" i="374"/>
  <c r="B782" i="374"/>
  <c r="B783" i="374"/>
  <c r="B784" i="374"/>
  <c r="B785" i="374"/>
  <c r="B786" i="374"/>
  <c r="B787" i="374"/>
  <c r="B788" i="374"/>
  <c r="B789" i="374"/>
  <c r="B790" i="374"/>
  <c r="B791" i="374"/>
  <c r="B792" i="374"/>
  <c r="B793" i="374"/>
  <c r="B794" i="374"/>
  <c r="B795" i="374"/>
  <c r="B796" i="374"/>
  <c r="B797" i="374"/>
  <c r="B798" i="374"/>
  <c r="B799" i="374"/>
  <c r="B800" i="374"/>
  <c r="B801" i="374"/>
  <c r="B802" i="374"/>
  <c r="B803" i="374"/>
  <c r="B804" i="374"/>
  <c r="B805" i="374"/>
  <c r="B806" i="374"/>
  <c r="B807" i="374"/>
  <c r="B808" i="374"/>
  <c r="B809" i="374"/>
  <c r="B810" i="374"/>
  <c r="B811" i="374"/>
  <c r="B812" i="374"/>
  <c r="B814" i="374"/>
  <c r="B815" i="374"/>
  <c r="B816" i="374"/>
  <c r="B817" i="374"/>
  <c r="B818" i="374"/>
  <c r="B819" i="374"/>
  <c r="B820" i="374"/>
  <c r="B821" i="374"/>
  <c r="B822" i="374"/>
  <c r="B823" i="374"/>
  <c r="B824" i="374"/>
  <c r="B825" i="374"/>
  <c r="B826" i="374"/>
  <c r="B827" i="374"/>
  <c r="B828" i="374"/>
  <c r="B829" i="374"/>
  <c r="B830" i="374"/>
  <c r="B831" i="374"/>
  <c r="B832" i="374"/>
  <c r="B833" i="374"/>
  <c r="B834" i="374"/>
  <c r="B835" i="374"/>
  <c r="B836" i="374"/>
  <c r="B837" i="374"/>
  <c r="B838" i="374"/>
  <c r="B839" i="374"/>
  <c r="B840" i="374"/>
  <c r="B841" i="374"/>
  <c r="B842" i="374"/>
  <c r="B843" i="374"/>
  <c r="B844" i="374"/>
  <c r="B845" i="374"/>
  <c r="B846" i="374"/>
  <c r="B847" i="374"/>
  <c r="B848" i="374"/>
  <c r="B849" i="374"/>
  <c r="B850" i="374"/>
  <c r="B851" i="374"/>
  <c r="B852" i="374"/>
  <c r="B853" i="374"/>
  <c r="B854" i="374"/>
  <c r="B855" i="374"/>
  <c r="B856" i="374"/>
  <c r="B857" i="374"/>
  <c r="B858" i="374"/>
  <c r="B859" i="374"/>
  <c r="B861" i="374"/>
  <c r="B862" i="374"/>
  <c r="B864" i="374"/>
  <c r="B865" i="374"/>
  <c r="B866" i="374"/>
  <c r="B867" i="374"/>
  <c r="B868" i="374"/>
  <c r="B869" i="374"/>
  <c r="B870" i="374"/>
  <c r="B871" i="374"/>
  <c r="B872" i="374"/>
  <c r="B873" i="374"/>
  <c r="B874" i="374"/>
  <c r="B875" i="374"/>
  <c r="B876" i="374"/>
  <c r="B877" i="374"/>
  <c r="B878" i="374"/>
  <c r="B879" i="374"/>
  <c r="B880" i="374"/>
  <c r="B881" i="374"/>
  <c r="B882" i="374"/>
  <c r="B883" i="374"/>
  <c r="B884" i="374"/>
  <c r="B885" i="374"/>
  <c r="B886" i="374"/>
  <c r="B887" i="374"/>
  <c r="B888" i="374"/>
  <c r="B889" i="374"/>
  <c r="B890" i="374"/>
  <c r="B891" i="374"/>
  <c r="B892" i="374"/>
  <c r="B893" i="374"/>
  <c r="C19" i="394"/>
  <c r="C18" i="394"/>
  <c r="C17" i="394"/>
  <c r="C16" i="394"/>
  <c r="C15" i="394"/>
  <c r="B5" i="371"/>
  <c r="B6" i="371"/>
  <c r="B7" i="371"/>
  <c r="B8" i="371"/>
  <c r="B9" i="371"/>
  <c r="B10" i="371"/>
  <c r="B12" i="371"/>
  <c r="B13" i="371"/>
  <c r="B14" i="371"/>
  <c r="B15" i="371"/>
  <c r="B16" i="371"/>
  <c r="B17" i="371"/>
  <c r="B19" i="371"/>
  <c r="B20" i="371"/>
  <c r="B21" i="371"/>
  <c r="B22" i="371"/>
  <c r="B23" i="371"/>
  <c r="B24" i="371"/>
  <c r="B25" i="371"/>
  <c r="B26" i="371"/>
  <c r="B27" i="371"/>
  <c r="B28" i="371"/>
  <c r="B29" i="371"/>
  <c r="B31" i="371"/>
  <c r="B32" i="371"/>
  <c r="B33" i="371"/>
  <c r="B34" i="371"/>
  <c r="B35" i="371"/>
  <c r="B36" i="371"/>
  <c r="B37" i="371"/>
  <c r="B38" i="371"/>
  <c r="B39" i="371"/>
  <c r="B40" i="371"/>
  <c r="B42" i="371"/>
  <c r="B43" i="371"/>
  <c r="B44" i="371"/>
  <c r="B45" i="371"/>
  <c r="B46" i="371"/>
  <c r="B47" i="371"/>
  <c r="B48" i="371"/>
  <c r="B49" i="371"/>
  <c r="B50" i="371"/>
  <c r="B51" i="371"/>
  <c r="B52" i="371"/>
  <c r="B53" i="371"/>
  <c r="B54" i="371"/>
  <c r="B55" i="371"/>
  <c r="B56" i="371"/>
  <c r="B57" i="371"/>
  <c r="B58" i="371"/>
  <c r="B59" i="371"/>
  <c r="B60" i="371"/>
  <c r="B62" i="371"/>
  <c r="B63" i="371"/>
  <c r="B64" i="371"/>
  <c r="B65" i="371"/>
  <c r="B66" i="371"/>
  <c r="B67" i="371"/>
  <c r="B68" i="371"/>
  <c r="B69" i="371"/>
  <c r="B70" i="371"/>
  <c r="B71" i="371"/>
  <c r="B72" i="371"/>
  <c r="B73" i="371"/>
  <c r="B74" i="371"/>
  <c r="B75" i="371"/>
  <c r="B76" i="371"/>
  <c r="B77" i="371"/>
  <c r="B78" i="371"/>
  <c r="B79" i="371"/>
  <c r="B80" i="371"/>
  <c r="B82" i="371"/>
  <c r="B83" i="371"/>
  <c r="B84" i="371"/>
  <c r="B85" i="371"/>
  <c r="B86" i="371"/>
  <c r="B87" i="371"/>
  <c r="B88" i="371"/>
  <c r="B89" i="371"/>
  <c r="B90" i="371"/>
  <c r="B91" i="371"/>
  <c r="B92" i="371"/>
  <c r="B93" i="371"/>
  <c r="B94" i="371"/>
  <c r="B95" i="371"/>
  <c r="B96" i="371"/>
  <c r="B97" i="371"/>
  <c r="B98" i="371"/>
  <c r="B100" i="371"/>
  <c r="B101" i="371"/>
  <c r="B102" i="371"/>
  <c r="B103" i="371"/>
  <c r="B104" i="371"/>
  <c r="B105" i="371"/>
  <c r="B106" i="371"/>
  <c r="B107" i="371"/>
  <c r="B108" i="371"/>
  <c r="B109" i="371"/>
  <c r="B110" i="371"/>
  <c r="B111" i="371"/>
  <c r="B112" i="371"/>
  <c r="B113" i="371"/>
  <c r="B114" i="371"/>
  <c r="B115" i="371"/>
  <c r="B116" i="371"/>
  <c r="B117" i="371"/>
  <c r="B118" i="371"/>
  <c r="B119" i="371"/>
  <c r="B120" i="371"/>
  <c r="B121" i="371"/>
  <c r="B123" i="371"/>
  <c r="B124" i="371"/>
  <c r="B125" i="371"/>
  <c r="B126" i="371"/>
  <c r="B127" i="371"/>
  <c r="B128" i="371"/>
  <c r="B129" i="371"/>
  <c r="B130" i="371"/>
  <c r="B131" i="371"/>
  <c r="B132" i="371"/>
  <c r="B133" i="371"/>
  <c r="B134" i="371"/>
  <c r="B135" i="371"/>
  <c r="B136" i="371"/>
  <c r="B137" i="371"/>
  <c r="B138" i="371"/>
  <c r="B140" i="371"/>
  <c r="B141" i="371"/>
  <c r="B142" i="371"/>
  <c r="B144" i="371"/>
  <c r="B145" i="371"/>
  <c r="B146" i="371"/>
  <c r="B147" i="371"/>
  <c r="B148" i="371"/>
  <c r="B149" i="371"/>
  <c r="B150" i="371"/>
  <c r="B151" i="371"/>
  <c r="B152" i="371"/>
  <c r="B153" i="371"/>
  <c r="B154" i="371"/>
  <c r="B155" i="371"/>
  <c r="B156" i="371"/>
  <c r="B157" i="371"/>
  <c r="B158" i="371"/>
  <c r="B159" i="371"/>
  <c r="B160" i="371"/>
  <c r="B161" i="371"/>
  <c r="B162" i="371"/>
  <c r="B163" i="371"/>
  <c r="B165" i="371"/>
  <c r="B166" i="371"/>
  <c r="B167" i="371"/>
  <c r="B168" i="371"/>
  <c r="B169" i="371"/>
  <c r="B170" i="371"/>
  <c r="B171" i="371"/>
  <c r="B172" i="371"/>
  <c r="B173" i="371"/>
  <c r="B174" i="371"/>
  <c r="B175" i="371"/>
  <c r="B176" i="371"/>
  <c r="B177" i="371"/>
  <c r="B178" i="371"/>
  <c r="B179" i="371"/>
  <c r="B180" i="371"/>
  <c r="B181" i="371"/>
  <c r="B182" i="371"/>
  <c r="B183" i="371"/>
  <c r="B184" i="371"/>
  <c r="B185" i="371"/>
  <c r="B186" i="371"/>
  <c r="B187" i="371"/>
  <c r="B189" i="371"/>
  <c r="B190" i="371"/>
  <c r="B191" i="371"/>
  <c r="B192" i="371"/>
  <c r="B193" i="371"/>
  <c r="B194" i="371"/>
  <c r="B195" i="371"/>
  <c r="B197" i="371"/>
  <c r="B198" i="371"/>
  <c r="B199" i="371"/>
  <c r="B200" i="371"/>
  <c r="B201" i="371"/>
  <c r="B202" i="371"/>
  <c r="B203" i="371"/>
  <c r="B204" i="371"/>
  <c r="B205" i="371"/>
  <c r="B206" i="371"/>
  <c r="B207" i="371"/>
  <c r="B208" i="371"/>
  <c r="B209" i="371"/>
  <c r="B210" i="371"/>
  <c r="B211" i="371"/>
  <c r="B213" i="371"/>
  <c r="B214" i="371"/>
  <c r="B215" i="371"/>
  <c r="B216" i="371"/>
  <c r="B217" i="371"/>
  <c r="B218" i="371"/>
  <c r="B219" i="371"/>
  <c r="B220" i="371"/>
  <c r="B221" i="371"/>
  <c r="B222" i="371"/>
  <c r="B223" i="371"/>
  <c r="B224" i="371"/>
  <c r="B225" i="371"/>
  <c r="B226" i="371"/>
  <c r="B228" i="371"/>
  <c r="B229" i="371"/>
  <c r="B230" i="371"/>
  <c r="B231" i="371"/>
  <c r="B232" i="371"/>
  <c r="B233" i="371"/>
  <c r="B234" i="371"/>
  <c r="B235" i="371"/>
  <c r="B236" i="371"/>
  <c r="B237" i="371"/>
  <c r="B238" i="371"/>
  <c r="B239" i="371"/>
  <c r="B241" i="371"/>
  <c r="B242" i="371"/>
  <c r="B243" i="371"/>
  <c r="B244" i="371"/>
  <c r="B245" i="371"/>
  <c r="B246" i="371"/>
  <c r="B247" i="371"/>
  <c r="B249" i="371"/>
  <c r="B250" i="371"/>
  <c r="B251" i="371"/>
  <c r="B252" i="371"/>
  <c r="B253" i="371"/>
  <c r="B254" i="371"/>
  <c r="B255" i="371"/>
  <c r="B256" i="371"/>
  <c r="B257" i="371"/>
  <c r="B258" i="371"/>
  <c r="B259" i="371"/>
  <c r="B260" i="371"/>
  <c r="B261" i="371"/>
  <c r="B262" i="371"/>
  <c r="B263" i="371"/>
  <c r="B264" i="371"/>
  <c r="B265" i="371"/>
  <c r="B266" i="371"/>
  <c r="B268" i="371"/>
  <c r="B269" i="371"/>
  <c r="B270" i="371"/>
  <c r="B271" i="371"/>
  <c r="B272" i="371"/>
  <c r="B273" i="371"/>
  <c r="B274" i="371"/>
  <c r="B275" i="371"/>
  <c r="B276" i="371"/>
  <c r="B277" i="371"/>
  <c r="B278" i="371"/>
  <c r="B279" i="371"/>
  <c r="B280" i="371"/>
  <c r="B281" i="371"/>
  <c r="B282" i="371"/>
  <c r="B284" i="371"/>
  <c r="B285" i="371"/>
  <c r="B286" i="371"/>
  <c r="B287" i="371"/>
  <c r="B289" i="371"/>
  <c r="B290" i="371"/>
  <c r="B291" i="371"/>
  <c r="B292" i="371"/>
  <c r="B293" i="371"/>
  <c r="B295" i="371"/>
  <c r="B296" i="371"/>
  <c r="B297" i="371"/>
  <c r="B298" i="371"/>
  <c r="B299" i="371"/>
  <c r="B300" i="371"/>
  <c r="B301" i="371"/>
  <c r="B302" i="371"/>
  <c r="B303" i="371"/>
  <c r="B304" i="371"/>
  <c r="B305" i="371"/>
  <c r="B306" i="371"/>
  <c r="B307" i="371"/>
  <c r="B308" i="371"/>
  <c r="B309" i="371"/>
  <c r="B310" i="371"/>
  <c r="B311" i="371"/>
  <c r="B312" i="371"/>
  <c r="B313" i="371"/>
  <c r="B314" i="371"/>
  <c r="B316" i="371"/>
  <c r="B317" i="371"/>
  <c r="B318" i="371"/>
  <c r="B319" i="371"/>
  <c r="B321" i="371"/>
  <c r="B322" i="371"/>
  <c r="B323" i="371"/>
  <c r="B324" i="371"/>
  <c r="B325" i="371"/>
  <c r="B326" i="371"/>
  <c r="B327" i="371"/>
  <c r="B328" i="371"/>
  <c r="B329" i="371"/>
  <c r="B330" i="371"/>
  <c r="B331" i="371"/>
  <c r="B332" i="371"/>
  <c r="B333" i="371"/>
  <c r="B334" i="371"/>
  <c r="B335" i="371"/>
  <c r="B336" i="371"/>
  <c r="B337" i="371"/>
  <c r="B338" i="371"/>
  <c r="B339" i="371"/>
  <c r="B340" i="371"/>
  <c r="B341" i="371"/>
  <c r="B342" i="371"/>
  <c r="B343" i="371"/>
  <c r="B344" i="371"/>
  <c r="B345" i="371"/>
  <c r="B346" i="371"/>
  <c r="B347" i="371"/>
  <c r="B348" i="371"/>
  <c r="B350" i="371"/>
  <c r="B351" i="371"/>
  <c r="B352" i="371"/>
  <c r="B354" i="371"/>
  <c r="B355" i="371"/>
  <c r="B356" i="371"/>
  <c r="B358" i="371"/>
  <c r="B359" i="371"/>
  <c r="B360" i="371"/>
  <c r="B361" i="371"/>
  <c r="B362" i="371"/>
  <c r="B363" i="371"/>
  <c r="B364" i="371"/>
  <c r="B365" i="371"/>
  <c r="B366" i="371"/>
  <c r="B367" i="371"/>
  <c r="B368" i="371"/>
  <c r="B369" i="371"/>
  <c r="B370" i="371"/>
  <c r="B371" i="371"/>
  <c r="B372" i="371"/>
  <c r="B373" i="371"/>
  <c r="B375" i="371"/>
  <c r="B376" i="371"/>
  <c r="B377" i="371"/>
  <c r="B378" i="371"/>
  <c r="B379" i="371"/>
  <c r="B380" i="371"/>
  <c r="B381" i="371"/>
  <c r="B382" i="371"/>
  <c r="B383" i="371"/>
  <c r="B384" i="371"/>
  <c r="B385" i="371"/>
  <c r="B386" i="371"/>
  <c r="B387" i="371"/>
  <c r="B388" i="371"/>
  <c r="B389" i="371"/>
  <c r="B390" i="371"/>
  <c r="B391" i="371"/>
  <c r="B392" i="371"/>
  <c r="B393" i="371"/>
  <c r="B394" i="371"/>
  <c r="B395" i="371"/>
  <c r="B396" i="371"/>
  <c r="B397" i="371"/>
  <c r="B398" i="371"/>
  <c r="B400" i="371"/>
  <c r="B401" i="371"/>
  <c r="B402" i="371"/>
  <c r="B403" i="371"/>
  <c r="B404" i="371"/>
  <c r="B405" i="371"/>
  <c r="B406" i="371"/>
  <c r="B407" i="371"/>
  <c r="B408" i="371"/>
  <c r="B409" i="371"/>
  <c r="B410" i="371"/>
  <c r="B411" i="371"/>
  <c r="B412" i="371"/>
  <c r="B413" i="371"/>
  <c r="B414" i="371"/>
  <c r="B415" i="371"/>
  <c r="B416" i="371"/>
  <c r="B417" i="371"/>
  <c r="B418" i="371"/>
  <c r="B419" i="371"/>
  <c r="B420" i="371"/>
  <c r="B421" i="371"/>
  <c r="B422" i="371"/>
  <c r="B424" i="371"/>
  <c r="B425" i="371"/>
  <c r="B426" i="371"/>
  <c r="B427" i="371"/>
  <c r="B428" i="371"/>
  <c r="B429" i="371"/>
  <c r="B431" i="371"/>
  <c r="B432" i="371"/>
  <c r="B433" i="371"/>
  <c r="B434" i="371"/>
  <c r="B435" i="371"/>
  <c r="B436" i="371"/>
  <c r="B437" i="371"/>
  <c r="B438" i="371"/>
  <c r="B439" i="371"/>
  <c r="B440" i="371"/>
  <c r="B441" i="371"/>
  <c r="B442" i="371"/>
  <c r="B443" i="371"/>
  <c r="B444" i="371"/>
  <c r="B445" i="371"/>
  <c r="B446" i="371"/>
  <c r="B447" i="371"/>
  <c r="B448" i="371"/>
  <c r="B449" i="371"/>
  <c r="B450" i="371"/>
  <c r="B451" i="371"/>
  <c r="B452" i="371"/>
  <c r="B453" i="371"/>
  <c r="B454" i="371"/>
  <c r="B455" i="371"/>
  <c r="B456" i="371"/>
  <c r="B457" i="371"/>
  <c r="B458" i="371"/>
  <c r="B459" i="371"/>
  <c r="B461" i="371"/>
  <c r="B462" i="371"/>
  <c r="B463" i="371"/>
  <c r="B464" i="371"/>
  <c r="B465" i="371"/>
  <c r="B466" i="371"/>
  <c r="B467" i="371"/>
  <c r="B468" i="371"/>
  <c r="B469" i="371"/>
  <c r="B470" i="371"/>
  <c r="B471" i="371"/>
  <c r="B472" i="371"/>
  <c r="B473" i="371"/>
  <c r="B474" i="371"/>
  <c r="B475" i="371"/>
  <c r="B476" i="371"/>
  <c r="B477" i="371"/>
  <c r="B478" i="371"/>
  <c r="B479" i="371"/>
  <c r="B480" i="371"/>
  <c r="B481" i="371"/>
  <c r="B482" i="371"/>
  <c r="B484" i="371"/>
  <c r="B485" i="371"/>
  <c r="B486" i="371"/>
  <c r="B487" i="371"/>
  <c r="B488" i="371"/>
  <c r="B489" i="371"/>
  <c r="B490" i="371"/>
  <c r="B491" i="371"/>
  <c r="B492" i="371"/>
  <c r="B493" i="371"/>
  <c r="B494" i="371"/>
  <c r="B495" i="371"/>
  <c r="B496" i="371"/>
  <c r="B497" i="371"/>
  <c r="B499" i="371"/>
  <c r="B500" i="371"/>
  <c r="B501" i="371"/>
  <c r="B502" i="371"/>
  <c r="B503" i="371"/>
  <c r="B504" i="371"/>
  <c r="B505" i="371"/>
  <c r="B506" i="371"/>
  <c r="B507" i="371"/>
  <c r="B508" i="371"/>
  <c r="B509" i="371"/>
  <c r="B510" i="371"/>
  <c r="B511" i="371"/>
  <c r="B512" i="371"/>
  <c r="B513" i="371"/>
  <c r="B514" i="371"/>
  <c r="B515" i="371"/>
  <c r="B516" i="371"/>
  <c r="B518" i="371"/>
  <c r="B519" i="371"/>
  <c r="B520" i="371"/>
  <c r="B521" i="371"/>
  <c r="B522" i="371"/>
  <c r="B523" i="371"/>
  <c r="B524" i="371"/>
  <c r="B525" i="371"/>
  <c r="B526" i="371"/>
  <c r="B527" i="371"/>
  <c r="B529" i="371"/>
  <c r="B530" i="371"/>
  <c r="B531" i="371"/>
  <c r="B532" i="371"/>
  <c r="B533" i="371"/>
  <c r="B534" i="371"/>
  <c r="B535" i="371"/>
  <c r="B536" i="371"/>
  <c r="B537" i="371"/>
  <c r="B538" i="371"/>
  <c r="B539" i="371"/>
  <c r="B540" i="371"/>
  <c r="B541" i="371"/>
  <c r="B542" i="371"/>
  <c r="B543" i="371"/>
  <c r="B545" i="371"/>
  <c r="B546" i="371"/>
  <c r="B547" i="371"/>
  <c r="B548" i="371"/>
  <c r="B549" i="371"/>
  <c r="B550" i="371"/>
  <c r="B551" i="371"/>
  <c r="B552" i="371"/>
  <c r="B553" i="371"/>
  <c r="B554" i="371"/>
  <c r="B555" i="371"/>
  <c r="B556" i="371"/>
  <c r="B557" i="371"/>
  <c r="B558" i="371"/>
  <c r="B559" i="371"/>
  <c r="B560" i="371"/>
  <c r="B561" i="371"/>
  <c r="B562" i="371"/>
  <c r="B563" i="371"/>
  <c r="B564" i="371"/>
  <c r="B565" i="371"/>
  <c r="B566" i="371"/>
  <c r="B567" i="371"/>
  <c r="B568" i="371"/>
  <c r="B569" i="371"/>
  <c r="B570" i="371"/>
  <c r="B571" i="371"/>
  <c r="B572" i="371"/>
  <c r="B574" i="371"/>
  <c r="B575" i="371"/>
  <c r="B576" i="371"/>
  <c r="B577" i="371"/>
  <c r="B578" i="371"/>
  <c r="B580" i="371"/>
  <c r="B581" i="371"/>
  <c r="B582" i="371"/>
  <c r="B583" i="371"/>
  <c r="B584" i="371"/>
  <c r="B585" i="371"/>
  <c r="B586" i="371"/>
  <c r="B587" i="371"/>
  <c r="B588" i="371"/>
  <c r="B589" i="371"/>
  <c r="B590" i="371"/>
  <c r="B591" i="371"/>
  <c r="B592" i="371"/>
  <c r="B593" i="371"/>
  <c r="B594" i="371"/>
  <c r="B595" i="371"/>
  <c r="B596" i="371"/>
  <c r="B597" i="371"/>
  <c r="B598" i="371"/>
  <c r="B600" i="371"/>
  <c r="B601" i="371"/>
  <c r="B602" i="371"/>
  <c r="B603" i="371"/>
  <c r="B604" i="371"/>
  <c r="B605" i="371"/>
  <c r="B606" i="371"/>
  <c r="B607" i="371"/>
  <c r="B608" i="371"/>
  <c r="B609" i="371"/>
  <c r="B610" i="371"/>
  <c r="B611" i="371"/>
  <c r="B612" i="371"/>
  <c r="B613" i="371"/>
  <c r="B614" i="371"/>
  <c r="B615" i="371"/>
  <c r="B616" i="371"/>
  <c r="B617" i="371"/>
  <c r="B618" i="371"/>
  <c r="B619" i="371"/>
  <c r="B620" i="371"/>
  <c r="B621" i="371"/>
  <c r="B622" i="371"/>
  <c r="B623" i="371"/>
  <c r="B624" i="371"/>
  <c r="B625" i="371"/>
  <c r="B626" i="371"/>
  <c r="B627" i="371"/>
  <c r="B628" i="371"/>
  <c r="B630" i="371"/>
  <c r="B631" i="371"/>
  <c r="B632" i="371"/>
  <c r="B633" i="371"/>
  <c r="B634" i="371"/>
  <c r="B635" i="371"/>
  <c r="B636" i="371"/>
  <c r="B637" i="371"/>
  <c r="B638" i="371"/>
  <c r="B639" i="371"/>
  <c r="B640" i="371"/>
  <c r="B641" i="371"/>
  <c r="B642" i="371"/>
  <c r="B643" i="371"/>
  <c r="B644" i="371"/>
  <c r="B645" i="371"/>
  <c r="B646" i="371"/>
  <c r="B647" i="371"/>
  <c r="B648" i="371"/>
  <c r="B649" i="371"/>
  <c r="B650" i="371"/>
  <c r="B651" i="371"/>
  <c r="B653" i="371"/>
  <c r="B654" i="371"/>
  <c r="B655" i="371"/>
  <c r="B656" i="371"/>
  <c r="B657" i="371"/>
  <c r="B658" i="371"/>
  <c r="B659" i="371"/>
  <c r="B660" i="371"/>
  <c r="B661" i="371"/>
  <c r="B662" i="371"/>
  <c r="B663" i="371"/>
  <c r="B664" i="371"/>
  <c r="B665" i="371"/>
  <c r="B666" i="371"/>
  <c r="B667" i="371"/>
  <c r="B668" i="371"/>
  <c r="B669" i="371"/>
  <c r="B670" i="371"/>
  <c r="B671" i="371"/>
  <c r="B672" i="371"/>
  <c r="B673" i="371"/>
  <c r="B674" i="371"/>
  <c r="B675" i="371"/>
  <c r="B676" i="371"/>
  <c r="B678" i="371"/>
  <c r="B679" i="371"/>
  <c r="B680" i="371"/>
  <c r="B681" i="371"/>
  <c r="B682" i="371"/>
  <c r="B683" i="371"/>
  <c r="B684" i="371"/>
  <c r="B685" i="371"/>
  <c r="B686" i="371"/>
  <c r="B687" i="371"/>
  <c r="B688" i="371"/>
  <c r="B689" i="371"/>
  <c r="B690" i="371"/>
  <c r="B691" i="371"/>
  <c r="B692" i="371"/>
  <c r="B693" i="371"/>
  <c r="B694" i="371"/>
  <c r="B695" i="371"/>
  <c r="B696" i="371"/>
  <c r="B697" i="371"/>
  <c r="B698" i="371"/>
  <c r="B699" i="371"/>
  <c r="B700" i="371"/>
  <c r="B701" i="371"/>
  <c r="B702" i="371"/>
  <c r="B703" i="371"/>
  <c r="B704" i="371"/>
  <c r="B705" i="371"/>
  <c r="B707" i="371"/>
  <c r="B708" i="371"/>
  <c r="B709" i="371"/>
  <c r="B710" i="371"/>
  <c r="B711" i="371"/>
  <c r="B712" i="371"/>
  <c r="B713" i="371"/>
  <c r="B714" i="371"/>
  <c r="B715" i="371"/>
  <c r="B716" i="371"/>
  <c r="B717" i="371"/>
  <c r="B718" i="371"/>
  <c r="B719" i="371"/>
  <c r="B720" i="371"/>
  <c r="B721" i="371"/>
  <c r="B722" i="371"/>
  <c r="B723" i="371"/>
  <c r="B725" i="371"/>
  <c r="B726" i="371"/>
  <c r="B727" i="371"/>
  <c r="B728" i="371"/>
  <c r="B729" i="371"/>
  <c r="B730" i="371"/>
  <c r="B731" i="371"/>
  <c r="B732" i="371"/>
  <c r="B733" i="371"/>
  <c r="B734" i="371"/>
  <c r="B735" i="371"/>
  <c r="B736" i="371"/>
  <c r="B737" i="371"/>
  <c r="B738" i="371"/>
  <c r="B739" i="371"/>
  <c r="B740" i="371"/>
  <c r="B741" i="371"/>
  <c r="B742" i="371"/>
  <c r="B743" i="371"/>
  <c r="B744" i="371"/>
  <c r="B745" i="371"/>
  <c r="B746" i="371"/>
  <c r="B747" i="371"/>
  <c r="B748" i="371"/>
  <c r="B749" i="371"/>
  <c r="B750" i="371"/>
  <c r="B751" i="371"/>
  <c r="B752" i="371"/>
  <c r="B753" i="371"/>
  <c r="B755" i="371"/>
  <c r="B756" i="371"/>
  <c r="B757" i="371"/>
  <c r="B758" i="371"/>
  <c r="B759" i="371"/>
  <c r="B760" i="371"/>
  <c r="B761" i="371"/>
  <c r="B762" i="371"/>
  <c r="B763" i="371"/>
  <c r="B764" i="371"/>
  <c r="B765" i="371"/>
  <c r="B766" i="371"/>
  <c r="B767" i="371"/>
  <c r="B768" i="371"/>
  <c r="B769" i="371"/>
  <c r="B770" i="371"/>
  <c r="B771" i="371"/>
  <c r="B773" i="371"/>
  <c r="B774" i="371"/>
  <c r="B775" i="371"/>
  <c r="B776" i="371"/>
  <c r="B777" i="371"/>
  <c r="B778" i="371"/>
  <c r="B779" i="371"/>
  <c r="B780" i="371"/>
  <c r="B781" i="371"/>
  <c r="B782" i="371"/>
  <c r="B783" i="371"/>
  <c r="B784" i="371"/>
  <c r="B785" i="371"/>
  <c r="B786" i="371"/>
  <c r="B787" i="371"/>
  <c r="B788" i="371"/>
  <c r="B789" i="371"/>
  <c r="B790" i="371"/>
  <c r="B791" i="371"/>
  <c r="B792" i="371"/>
  <c r="B793" i="371"/>
  <c r="B794" i="371"/>
  <c r="B795" i="371"/>
  <c r="B797" i="371"/>
  <c r="B798" i="371"/>
  <c r="B799" i="371"/>
  <c r="B800" i="371"/>
  <c r="B801" i="371"/>
  <c r="B802" i="371"/>
  <c r="B803" i="371"/>
  <c r="B804" i="371"/>
  <c r="B805" i="371"/>
  <c r="B806" i="371"/>
  <c r="B807" i="371"/>
  <c r="B808" i="371"/>
  <c r="B809" i="371"/>
  <c r="B811" i="371"/>
  <c r="B812" i="371"/>
  <c r="B813" i="371"/>
  <c r="B814" i="371"/>
  <c r="B815" i="371"/>
  <c r="B816" i="371"/>
  <c r="B817" i="371"/>
  <c r="B818" i="371"/>
  <c r="B819" i="371"/>
  <c r="B820" i="371"/>
  <c r="B821" i="371"/>
  <c r="B822" i="371"/>
  <c r="B823" i="371"/>
  <c r="B824" i="371"/>
  <c r="B825" i="371"/>
  <c r="B826" i="371"/>
  <c r="B827" i="371"/>
  <c r="B828" i="371"/>
  <c r="B829" i="371"/>
  <c r="B831" i="371"/>
  <c r="B832" i="371"/>
  <c r="B833" i="371"/>
  <c r="B834" i="371"/>
  <c r="B835" i="371"/>
  <c r="B836" i="371"/>
  <c r="B837" i="371"/>
  <c r="B838" i="371"/>
  <c r="B839" i="371"/>
  <c r="B840" i="371"/>
  <c r="B841" i="371"/>
  <c r="B843" i="371"/>
  <c r="B844" i="371"/>
  <c r="B845" i="371"/>
  <c r="B846" i="371"/>
  <c r="B847" i="371"/>
  <c r="B848" i="371"/>
  <c r="B849" i="371"/>
  <c r="B850" i="371"/>
  <c r="B851" i="371"/>
  <c r="B852" i="371"/>
  <c r="B853" i="371"/>
  <c r="B854" i="371"/>
  <c r="B855" i="371"/>
  <c r="B856" i="371"/>
  <c r="B857" i="371"/>
  <c r="B858" i="371"/>
  <c r="B859" i="371"/>
  <c r="B861" i="371"/>
  <c r="B862" i="371"/>
  <c r="B863" i="371"/>
  <c r="B864" i="371"/>
  <c r="B865" i="371"/>
  <c r="B866" i="371"/>
  <c r="B867" i="371"/>
  <c r="B868" i="371"/>
  <c r="B869" i="371"/>
  <c r="B870" i="371"/>
  <c r="B871" i="371"/>
  <c r="B872" i="371"/>
  <c r="B873" i="371"/>
  <c r="B874" i="371"/>
  <c r="B875" i="371"/>
  <c r="B876" i="371"/>
  <c r="B877" i="371"/>
  <c r="B879" i="371"/>
  <c r="B880" i="371"/>
  <c r="B881" i="371"/>
  <c r="B882" i="371"/>
  <c r="B883" i="371"/>
  <c r="B884" i="371"/>
  <c r="B885" i="371"/>
  <c r="B886" i="371"/>
  <c r="B887" i="371"/>
  <c r="B888" i="371"/>
  <c r="B889" i="371"/>
  <c r="B890" i="371"/>
  <c r="B891" i="371"/>
  <c r="B892" i="371"/>
  <c r="B894" i="371"/>
  <c r="B895" i="371"/>
  <c r="B896" i="371"/>
  <c r="B897" i="371"/>
  <c r="B898" i="371"/>
  <c r="B899" i="371"/>
  <c r="B900" i="371"/>
  <c r="B902" i="371"/>
  <c r="B903" i="371"/>
  <c r="B904" i="371"/>
  <c r="B905" i="371"/>
  <c r="B906" i="371"/>
  <c r="B907" i="371"/>
  <c r="B908" i="371"/>
  <c r="B909" i="371"/>
  <c r="B910" i="371"/>
  <c r="B911" i="371"/>
  <c r="B912" i="371"/>
  <c r="B913" i="371"/>
  <c r="B914" i="371"/>
  <c r="B915" i="371"/>
  <c r="B916" i="371"/>
  <c r="B917" i="371"/>
  <c r="B918" i="371"/>
  <c r="B919" i="371"/>
  <c r="B920" i="371"/>
  <c r="B921" i="371"/>
  <c r="B922" i="371"/>
  <c r="B923" i="371"/>
  <c r="B924" i="371"/>
  <c r="B925" i="371"/>
  <c r="B926" i="371"/>
  <c r="B927" i="371"/>
  <c r="B928" i="371"/>
  <c r="B929" i="371"/>
  <c r="B930" i="371"/>
  <c r="B931" i="371"/>
  <c r="B932" i="371"/>
  <c r="B933" i="371"/>
  <c r="B934" i="371"/>
  <c r="B935" i="371"/>
  <c r="B936" i="371"/>
  <c r="B937" i="371"/>
  <c r="B938" i="371"/>
  <c r="B939" i="371"/>
  <c r="B940" i="371"/>
  <c r="B941" i="371"/>
  <c r="B942" i="371"/>
  <c r="B943" i="371"/>
  <c r="B944" i="371"/>
  <c r="B945" i="371"/>
  <c r="B946" i="371"/>
  <c r="B948" i="371"/>
  <c r="B949" i="371"/>
  <c r="B950" i="371"/>
  <c r="B951" i="371"/>
  <c r="B952" i="371"/>
  <c r="B953" i="371"/>
  <c r="B954" i="371"/>
  <c r="B955" i="371"/>
  <c r="B956" i="371"/>
  <c r="B957" i="371"/>
  <c r="B958" i="371"/>
  <c r="B959" i="371"/>
  <c r="B960" i="371"/>
  <c r="B961" i="371"/>
  <c r="B962" i="371"/>
  <c r="B963" i="371"/>
  <c r="B964" i="371"/>
  <c r="B965" i="371"/>
  <c r="B966" i="371"/>
  <c r="B967" i="371"/>
  <c r="B968" i="371"/>
  <c r="B969" i="371"/>
  <c r="B970" i="371"/>
  <c r="B971" i="371"/>
  <c r="B972" i="371"/>
  <c r="B973" i="371"/>
  <c r="B974" i="371"/>
  <c r="B975" i="371"/>
  <c r="B976" i="371"/>
  <c r="B977" i="371"/>
  <c r="B978" i="371"/>
  <c r="B979" i="371"/>
  <c r="B980" i="371"/>
  <c r="B981" i="371"/>
  <c r="B982" i="371"/>
  <c r="B983" i="371"/>
  <c r="B984" i="371"/>
  <c r="B985" i="371"/>
  <c r="B986" i="371"/>
  <c r="B987" i="371"/>
  <c r="B988" i="371"/>
  <c r="B989" i="371"/>
  <c r="B990" i="371"/>
  <c r="B991" i="371"/>
  <c r="B992" i="371"/>
  <c r="B993" i="371"/>
  <c r="B995" i="371"/>
  <c r="B996" i="371"/>
  <c r="B997" i="371"/>
  <c r="B998" i="371"/>
  <c r="B999" i="371"/>
  <c r="B1000" i="371"/>
  <c r="B1001" i="371"/>
  <c r="B1002" i="371"/>
  <c r="B1003" i="371"/>
  <c r="B1004" i="371"/>
  <c r="B1005" i="371"/>
  <c r="B1006" i="371"/>
  <c r="B1007" i="371"/>
  <c r="B1008" i="371"/>
  <c r="B1009" i="371"/>
  <c r="B1010" i="371"/>
  <c r="B1011" i="371"/>
  <c r="B1012" i="371"/>
  <c r="B1013" i="371"/>
  <c r="B1014" i="371"/>
  <c r="B1015" i="371"/>
  <c r="B1016" i="371"/>
  <c r="B1017" i="371"/>
  <c r="B1018" i="371"/>
  <c r="B1020" i="371"/>
  <c r="B1021" i="371"/>
  <c r="B1022" i="371"/>
  <c r="B1023" i="371"/>
  <c r="B1024" i="371"/>
  <c r="B1025" i="371"/>
  <c r="B1026" i="371"/>
  <c r="B1027" i="371"/>
  <c r="B1028" i="371"/>
  <c r="B1029" i="371"/>
  <c r="B1030" i="371"/>
  <c r="B1031" i="371"/>
  <c r="B1032" i="371"/>
  <c r="B1033" i="371"/>
  <c r="B1034" i="371"/>
  <c r="B1035" i="371"/>
  <c r="B1036" i="371"/>
  <c r="B1037" i="371"/>
  <c r="B1038" i="371"/>
  <c r="B1039" i="371"/>
  <c r="B1040" i="371"/>
  <c r="B1041" i="371"/>
  <c r="B1042" i="371"/>
  <c r="B1043" i="371"/>
  <c r="B1044" i="371"/>
  <c r="B1045" i="371"/>
  <c r="B1046" i="371"/>
  <c r="B1047" i="371"/>
  <c r="B1048" i="371"/>
  <c r="B1049" i="371"/>
  <c r="B5" i="367"/>
  <c r="B6" i="367"/>
  <c r="B7" i="367"/>
  <c r="B8" i="367"/>
  <c r="B9" i="367"/>
  <c r="B10" i="367"/>
  <c r="B12" i="367"/>
  <c r="B13" i="367"/>
  <c r="B14" i="367"/>
  <c r="B15" i="367"/>
  <c r="B16" i="367"/>
  <c r="B17" i="367"/>
  <c r="B19" i="367"/>
  <c r="B20" i="367"/>
  <c r="B21" i="367"/>
  <c r="B22" i="367"/>
  <c r="B23" i="367"/>
  <c r="B24" i="367"/>
  <c r="B25" i="367"/>
  <c r="B26" i="367"/>
  <c r="B27" i="367"/>
  <c r="B28" i="367"/>
  <c r="B29" i="367"/>
  <c r="B31" i="367"/>
  <c r="B32" i="367"/>
  <c r="B33" i="367"/>
  <c r="B34" i="367"/>
  <c r="B35" i="367"/>
  <c r="B36" i="367"/>
  <c r="B37" i="367"/>
  <c r="B38" i="367"/>
  <c r="B39" i="367"/>
  <c r="B40" i="367"/>
  <c r="B42" i="367"/>
  <c r="B43" i="367"/>
  <c r="B44" i="367"/>
  <c r="B45" i="367"/>
  <c r="B46" i="367"/>
  <c r="B47" i="367"/>
  <c r="B48" i="367"/>
  <c r="B49" i="367"/>
  <c r="B50" i="367"/>
  <c r="B51" i="367"/>
  <c r="B52" i="367"/>
  <c r="B53" i="367"/>
  <c r="B54" i="367"/>
  <c r="B55" i="367"/>
  <c r="B56" i="367"/>
  <c r="B57" i="367"/>
  <c r="B58" i="367"/>
  <c r="B59" i="367"/>
  <c r="B60" i="367"/>
  <c r="B62" i="367"/>
  <c r="B63" i="367"/>
  <c r="B64" i="367"/>
  <c r="B65" i="367"/>
  <c r="B66" i="367"/>
  <c r="B67" i="367"/>
  <c r="B68" i="367"/>
  <c r="B69" i="367"/>
  <c r="B70" i="367"/>
  <c r="B71" i="367"/>
  <c r="B72" i="367"/>
  <c r="B73" i="367"/>
  <c r="B74" i="367"/>
  <c r="B75" i="367"/>
  <c r="B76" i="367"/>
  <c r="B77" i="367"/>
  <c r="B78" i="367"/>
  <c r="B79" i="367"/>
  <c r="B80" i="367"/>
  <c r="B82" i="367"/>
  <c r="B83" i="367"/>
  <c r="B84" i="367"/>
  <c r="B85" i="367"/>
  <c r="B86" i="367"/>
  <c r="B87" i="367"/>
  <c r="B88" i="367"/>
  <c r="B89" i="367"/>
  <c r="B90" i="367"/>
  <c r="B91" i="367"/>
  <c r="B92" i="367"/>
  <c r="B93" i="367"/>
  <c r="B94" i="367"/>
  <c r="B95" i="367"/>
  <c r="B96" i="367"/>
  <c r="B97" i="367"/>
  <c r="B98" i="367"/>
  <c r="B100" i="367"/>
  <c r="B101" i="367"/>
  <c r="B102" i="367"/>
  <c r="B103" i="367"/>
  <c r="B104" i="367"/>
  <c r="B105" i="367"/>
  <c r="B106" i="367"/>
  <c r="B107" i="367"/>
  <c r="B108" i="367"/>
  <c r="B109" i="367"/>
  <c r="B110" i="367"/>
  <c r="B111" i="367"/>
  <c r="B112" i="367"/>
  <c r="B113" i="367"/>
  <c r="B114" i="367"/>
  <c r="B115" i="367"/>
  <c r="B116" i="367"/>
  <c r="B117" i="367"/>
  <c r="B118" i="367"/>
  <c r="B119" i="367"/>
  <c r="B120" i="367"/>
  <c r="B121" i="367"/>
  <c r="B123" i="367"/>
  <c r="B124" i="367"/>
  <c r="B125" i="367"/>
  <c r="B126" i="367"/>
  <c r="B127" i="367"/>
  <c r="B128" i="367"/>
  <c r="B129" i="367"/>
  <c r="B130" i="367"/>
  <c r="B131" i="367"/>
  <c r="B132" i="367"/>
  <c r="B133" i="367"/>
  <c r="B134" i="367"/>
  <c r="B135" i="367"/>
  <c r="B136" i="367"/>
  <c r="B137" i="367"/>
  <c r="B138" i="367"/>
  <c r="B140" i="367"/>
  <c r="B141" i="367"/>
  <c r="B142" i="367"/>
  <c r="B144" i="367"/>
  <c r="B145" i="367"/>
  <c r="B146" i="367"/>
  <c r="B147" i="367"/>
  <c r="B148" i="367"/>
  <c r="B149" i="367"/>
  <c r="B150" i="367"/>
  <c r="B151" i="367"/>
  <c r="B152" i="367"/>
  <c r="B153" i="367"/>
  <c r="B154" i="367"/>
  <c r="B155" i="367"/>
  <c r="B156" i="367"/>
  <c r="B157" i="367"/>
  <c r="B158" i="367"/>
  <c r="B159" i="367"/>
  <c r="B160" i="367"/>
  <c r="B161" i="367"/>
  <c r="B162" i="367"/>
  <c r="B163" i="367"/>
  <c r="B165" i="367"/>
  <c r="B166" i="367"/>
  <c r="B167" i="367"/>
  <c r="B168" i="367"/>
  <c r="B169" i="367"/>
  <c r="B170" i="367"/>
  <c r="B171" i="367"/>
  <c r="B172" i="367"/>
  <c r="B173" i="367"/>
  <c r="B174" i="367"/>
  <c r="B175" i="367"/>
  <c r="B176" i="367"/>
  <c r="B177" i="367"/>
  <c r="B178" i="367"/>
  <c r="B179" i="367"/>
  <c r="B180" i="367"/>
  <c r="B181" i="367"/>
  <c r="B182" i="367"/>
  <c r="B183" i="367"/>
  <c r="B184" i="367"/>
  <c r="B185" i="367"/>
  <c r="B186" i="367"/>
  <c r="B187" i="367"/>
  <c r="B189" i="367"/>
  <c r="B190" i="367"/>
  <c r="B191" i="367"/>
  <c r="B192" i="367"/>
  <c r="B193" i="367"/>
  <c r="B194" i="367"/>
  <c r="B195" i="367"/>
  <c r="B197" i="367"/>
  <c r="B198" i="367"/>
  <c r="B199" i="367"/>
  <c r="B200" i="367"/>
  <c r="B201" i="367"/>
  <c r="B202" i="367"/>
  <c r="B203" i="367"/>
  <c r="B204" i="367"/>
  <c r="B205" i="367"/>
  <c r="B206" i="367"/>
  <c r="B207" i="367"/>
  <c r="B208" i="367"/>
  <c r="B209" i="367"/>
  <c r="B210" i="367"/>
  <c r="B211" i="367"/>
  <c r="B213" i="367"/>
  <c r="B214" i="367"/>
  <c r="B215" i="367"/>
  <c r="B216" i="367"/>
  <c r="B217" i="367"/>
  <c r="B218" i="367"/>
  <c r="B219" i="367"/>
  <c r="B220" i="367"/>
  <c r="B221" i="367"/>
  <c r="B222" i="367"/>
  <c r="B223" i="367"/>
  <c r="B224" i="367"/>
  <c r="B225" i="367"/>
  <c r="B226" i="367"/>
  <c r="B228" i="367"/>
  <c r="B229" i="367"/>
  <c r="B230" i="367"/>
  <c r="B231" i="367"/>
  <c r="B232" i="367"/>
  <c r="B233" i="367"/>
  <c r="B234" i="367"/>
  <c r="B235" i="367"/>
  <c r="B236" i="367"/>
  <c r="B237" i="367"/>
  <c r="B238" i="367"/>
  <c r="B239" i="367"/>
  <c r="B241" i="367"/>
  <c r="B242" i="367"/>
  <c r="B243" i="367"/>
  <c r="B244" i="367"/>
  <c r="B245" i="367"/>
  <c r="B246" i="367"/>
  <c r="B247" i="367"/>
  <c r="B249" i="367"/>
  <c r="B250" i="367"/>
  <c r="B251" i="367"/>
  <c r="B252" i="367"/>
  <c r="B253" i="367"/>
  <c r="B254" i="367"/>
  <c r="B255" i="367"/>
  <c r="B256" i="367"/>
  <c r="B257" i="367"/>
  <c r="B258" i="367"/>
  <c r="B259" i="367"/>
  <c r="B260" i="367"/>
  <c r="B261" i="367"/>
  <c r="B262" i="367"/>
  <c r="B263" i="367"/>
  <c r="B264" i="367"/>
  <c r="B265" i="367"/>
  <c r="B266" i="367"/>
  <c r="B268" i="367"/>
  <c r="B269" i="367"/>
  <c r="B270" i="367"/>
  <c r="B271" i="367"/>
  <c r="B272" i="367"/>
  <c r="B273" i="367"/>
  <c r="B274" i="367"/>
  <c r="B275" i="367"/>
  <c r="B276" i="367"/>
  <c r="B277" i="367"/>
  <c r="B278" i="367"/>
  <c r="B279" i="367"/>
  <c r="B280" i="367"/>
  <c r="B281" i="367"/>
  <c r="B282" i="367"/>
  <c r="B284" i="367"/>
  <c r="B285" i="367"/>
  <c r="B286" i="367"/>
  <c r="B287" i="367"/>
  <c r="B289" i="367"/>
  <c r="B290" i="367"/>
  <c r="B291" i="367"/>
  <c r="B292" i="367"/>
  <c r="B293" i="367"/>
  <c r="B295" i="367"/>
  <c r="B296" i="367"/>
  <c r="B297" i="367"/>
  <c r="B298" i="367"/>
  <c r="B299" i="367"/>
  <c r="B300" i="367"/>
  <c r="B301" i="367"/>
  <c r="B302" i="367"/>
  <c r="B303" i="367"/>
  <c r="B304" i="367"/>
  <c r="B305" i="367"/>
  <c r="B306" i="367"/>
  <c r="B307" i="367"/>
  <c r="B308" i="367"/>
  <c r="B309" i="367"/>
  <c r="B310" i="367"/>
  <c r="B311" i="367"/>
  <c r="B312" i="367"/>
  <c r="B313" i="367"/>
  <c r="B314" i="367"/>
  <c r="B316" i="367"/>
  <c r="B317" i="367"/>
  <c r="B318" i="367"/>
  <c r="B319" i="367"/>
  <c r="B321" i="367"/>
  <c r="B322" i="367"/>
  <c r="B323" i="367"/>
  <c r="B324" i="367"/>
  <c r="B325" i="367"/>
  <c r="B326" i="367"/>
  <c r="B327" i="367"/>
  <c r="B328" i="367"/>
  <c r="B329" i="367"/>
  <c r="B330" i="367"/>
  <c r="B331" i="367"/>
  <c r="B332" i="367"/>
  <c r="B333" i="367"/>
  <c r="B334" i="367"/>
  <c r="B335" i="367"/>
  <c r="B336" i="367"/>
  <c r="B337" i="367"/>
  <c r="B338" i="367"/>
  <c r="B339" i="367"/>
  <c r="B340" i="367"/>
  <c r="B341" i="367"/>
  <c r="B342" i="367"/>
  <c r="B343" i="367"/>
  <c r="B344" i="367"/>
  <c r="B345" i="367"/>
  <c r="B346" i="367"/>
  <c r="B347" i="367"/>
  <c r="B348" i="367"/>
  <c r="B350" i="367"/>
  <c r="B351" i="367"/>
  <c r="B352" i="367"/>
  <c r="B353" i="367"/>
  <c r="B354" i="367"/>
  <c r="B355" i="367"/>
  <c r="B356" i="367"/>
  <c r="B357" i="367"/>
  <c r="B358" i="367"/>
  <c r="B359" i="367"/>
  <c r="B360" i="367"/>
  <c r="B361" i="367"/>
  <c r="B363" i="367"/>
  <c r="B364" i="367"/>
  <c r="B365" i="367"/>
  <c r="B367" i="367"/>
  <c r="B368" i="367"/>
  <c r="B369" i="367"/>
  <c r="B371" i="367"/>
  <c r="B372" i="367"/>
  <c r="B373" i="367"/>
  <c r="B374" i="367"/>
  <c r="B375" i="367"/>
  <c r="B376" i="367"/>
  <c r="B377" i="367"/>
  <c r="B378" i="367"/>
  <c r="B379" i="367"/>
  <c r="B380" i="367"/>
  <c r="B381" i="367"/>
  <c r="B382" i="367"/>
  <c r="B383" i="367"/>
  <c r="B384" i="367"/>
  <c r="B385" i="367"/>
  <c r="B386" i="367"/>
  <c r="B388" i="367"/>
  <c r="B389" i="367"/>
  <c r="B390" i="367"/>
  <c r="B391" i="367"/>
  <c r="B392" i="367"/>
  <c r="B393" i="367"/>
  <c r="B394" i="367"/>
  <c r="B395" i="367"/>
  <c r="B396" i="367"/>
  <c r="B397" i="367"/>
  <c r="B398" i="367"/>
  <c r="B399" i="367"/>
  <c r="B400" i="367"/>
  <c r="B401" i="367"/>
  <c r="B402" i="367"/>
  <c r="B403" i="367"/>
  <c r="B404" i="367"/>
  <c r="B405" i="367"/>
  <c r="B406" i="367"/>
  <c r="B407" i="367"/>
  <c r="B408" i="367"/>
  <c r="B409" i="367"/>
  <c r="B410" i="367"/>
  <c r="B411" i="367"/>
  <c r="B413" i="367"/>
  <c r="B414" i="367"/>
  <c r="B415" i="367"/>
  <c r="B416" i="367"/>
  <c r="B417" i="367"/>
  <c r="B418" i="367"/>
  <c r="B419" i="367"/>
  <c r="B420" i="367"/>
  <c r="B421" i="367"/>
  <c r="B422" i="367"/>
  <c r="B423" i="367"/>
  <c r="B424" i="367"/>
  <c r="B425" i="367"/>
  <c r="B426" i="367"/>
  <c r="B427" i="367"/>
  <c r="B428" i="367"/>
  <c r="B429" i="367"/>
  <c r="B430" i="367"/>
  <c r="B431" i="367"/>
  <c r="B432" i="367"/>
  <c r="B433" i="367"/>
  <c r="B434" i="367"/>
  <c r="B435" i="367"/>
  <c r="B437" i="367"/>
  <c r="B438" i="367"/>
  <c r="B439" i="367"/>
  <c r="B440" i="367"/>
  <c r="B441" i="367"/>
  <c r="B442" i="367"/>
  <c r="B444" i="367"/>
  <c r="B445" i="367"/>
  <c r="B446" i="367"/>
  <c r="B447" i="367"/>
  <c r="B448" i="367"/>
  <c r="B449" i="367"/>
  <c r="B450" i="367"/>
  <c r="B451" i="367"/>
  <c r="B452" i="367"/>
  <c r="B453" i="367"/>
  <c r="B454" i="367"/>
  <c r="B455" i="367"/>
  <c r="B456" i="367"/>
  <c r="B457" i="367"/>
  <c r="B458" i="367"/>
  <c r="B459" i="367"/>
  <c r="B460" i="367"/>
  <c r="B461" i="367"/>
  <c r="B462" i="367"/>
  <c r="B463" i="367"/>
  <c r="B464" i="367"/>
  <c r="B465" i="367"/>
  <c r="B466" i="367"/>
  <c r="B467" i="367"/>
  <c r="B468" i="367"/>
  <c r="B469" i="367"/>
  <c r="B470" i="367"/>
  <c r="B471" i="367"/>
  <c r="B472" i="367"/>
  <c r="B474" i="367"/>
  <c r="B475" i="367"/>
  <c r="B476" i="367"/>
  <c r="B477" i="367"/>
  <c r="B478" i="367"/>
  <c r="B479" i="367"/>
  <c r="B480" i="367"/>
  <c r="B481" i="367"/>
  <c r="B482" i="367"/>
  <c r="B483" i="367"/>
  <c r="B484" i="367"/>
  <c r="B485" i="367"/>
  <c r="B486" i="367"/>
  <c r="B487" i="367"/>
  <c r="B488" i="367"/>
  <c r="B489" i="367"/>
  <c r="B490" i="367"/>
  <c r="B491" i="367"/>
  <c r="B492" i="367"/>
  <c r="B493" i="367"/>
  <c r="B494" i="367"/>
  <c r="B495" i="367"/>
  <c r="B497" i="367"/>
  <c r="B498" i="367"/>
  <c r="B499" i="367"/>
  <c r="B500" i="367"/>
  <c r="B501" i="367"/>
  <c r="B502" i="367"/>
  <c r="B503" i="367"/>
  <c r="B504" i="367"/>
  <c r="B505" i="367"/>
  <c r="B506" i="367"/>
  <c r="B507" i="367"/>
  <c r="B508" i="367"/>
  <c r="B509" i="367"/>
  <c r="B510" i="367"/>
  <c r="B511" i="367"/>
  <c r="B512" i="367"/>
  <c r="B513" i="367"/>
  <c r="B514" i="367"/>
  <c r="B515" i="367"/>
  <c r="B516" i="367"/>
  <c r="B517" i="367"/>
  <c r="B518" i="367"/>
  <c r="B519" i="367"/>
  <c r="B520" i="367"/>
  <c r="B521" i="367"/>
  <c r="B522" i="367"/>
  <c r="B523" i="367"/>
  <c r="B525" i="367"/>
  <c r="B526" i="367"/>
  <c r="B527" i="367"/>
  <c r="B528" i="367"/>
  <c r="B529" i="367"/>
  <c r="B530" i="367"/>
  <c r="B531" i="367"/>
  <c r="B532" i="367"/>
  <c r="B533" i="367"/>
  <c r="B534" i="367"/>
  <c r="B535" i="367"/>
  <c r="B536" i="367"/>
  <c r="B537" i="367"/>
  <c r="B538" i="367"/>
  <c r="B540" i="367"/>
  <c r="B541" i="367"/>
  <c r="B542" i="367"/>
  <c r="B543" i="367"/>
  <c r="B544" i="367"/>
  <c r="B545" i="367"/>
  <c r="B546" i="367"/>
  <c r="B547" i="367"/>
  <c r="B548" i="367"/>
  <c r="B549" i="367"/>
  <c r="B550" i="367"/>
  <c r="B551" i="367"/>
  <c r="B552" i="367"/>
  <c r="B553" i="367"/>
  <c r="B554" i="367"/>
  <c r="B555" i="367"/>
  <c r="B556" i="367"/>
  <c r="B557" i="367"/>
  <c r="B558" i="367"/>
  <c r="B560" i="367"/>
  <c r="B561" i="367"/>
  <c r="B562" i="367"/>
  <c r="B563" i="367"/>
  <c r="B564" i="367"/>
  <c r="B565" i="367"/>
  <c r="B566" i="367"/>
  <c r="B567" i="367"/>
  <c r="B568" i="367"/>
  <c r="B569" i="367"/>
  <c r="B570" i="367"/>
  <c r="B571" i="367"/>
  <c r="B572" i="367"/>
  <c r="B573" i="367"/>
  <c r="B574" i="367"/>
  <c r="B576" i="367"/>
  <c r="B577" i="367"/>
  <c r="B578" i="367"/>
  <c r="B579" i="367"/>
  <c r="B580" i="367"/>
  <c r="B581" i="367"/>
  <c r="B582" i="367"/>
  <c r="B583" i="367"/>
  <c r="B584" i="367"/>
  <c r="B585" i="367"/>
  <c r="B586" i="367"/>
  <c r="B587" i="367"/>
  <c r="B588" i="367"/>
  <c r="B589" i="367"/>
  <c r="B590" i="367"/>
  <c r="B591" i="367"/>
  <c r="B592" i="367"/>
  <c r="B593" i="367"/>
  <c r="B594" i="367"/>
  <c r="B595" i="367"/>
  <c r="B596" i="367"/>
  <c r="B597" i="367"/>
  <c r="B598" i="367"/>
  <c r="B599" i="367"/>
  <c r="B600" i="367"/>
  <c r="B601" i="367"/>
  <c r="B602" i="367"/>
  <c r="B603" i="367"/>
  <c r="B605" i="367"/>
  <c r="B606" i="367"/>
  <c r="B607" i="367"/>
  <c r="B608" i="367"/>
  <c r="B609" i="367"/>
  <c r="B611" i="367"/>
  <c r="B612" i="367"/>
  <c r="B613" i="367"/>
  <c r="B614" i="367"/>
  <c r="B615" i="367"/>
  <c r="B616" i="367"/>
  <c r="B617" i="367"/>
  <c r="B618" i="367"/>
  <c r="B619" i="367"/>
  <c r="B620" i="367"/>
  <c r="B621" i="367"/>
  <c r="B622" i="367"/>
  <c r="B623" i="367"/>
  <c r="B624" i="367"/>
  <c r="B625" i="367"/>
  <c r="B626" i="367"/>
  <c r="B627" i="367"/>
  <c r="B628" i="367"/>
  <c r="B629" i="367"/>
  <c r="B631" i="367"/>
  <c r="B632" i="367"/>
  <c r="B633" i="367"/>
  <c r="B634" i="367"/>
  <c r="B635" i="367"/>
  <c r="B636" i="367"/>
  <c r="B637" i="367"/>
  <c r="B638" i="367"/>
  <c r="B639" i="367"/>
  <c r="B640" i="367"/>
  <c r="B641" i="367"/>
  <c r="B642" i="367"/>
  <c r="B643" i="367"/>
  <c r="B644" i="367"/>
  <c r="B645" i="367"/>
  <c r="B646" i="367"/>
  <c r="B647" i="367"/>
  <c r="B648" i="367"/>
  <c r="B649" i="367"/>
  <c r="B650" i="367"/>
  <c r="B651" i="367"/>
  <c r="B652" i="367"/>
  <c r="B653" i="367"/>
  <c r="B654" i="367"/>
  <c r="B655" i="367"/>
  <c r="B656" i="367"/>
  <c r="B657" i="367"/>
  <c r="B658" i="367"/>
  <c r="B659" i="367"/>
  <c r="B661" i="367"/>
  <c r="B662" i="367"/>
  <c r="B663" i="367"/>
  <c r="B664" i="367"/>
  <c r="B665" i="367"/>
  <c r="B666" i="367"/>
  <c r="B667" i="367"/>
  <c r="B668" i="367"/>
  <c r="B669" i="367"/>
  <c r="B670" i="367"/>
  <c r="B671" i="367"/>
  <c r="B672" i="367"/>
  <c r="B673" i="367"/>
  <c r="B674" i="367"/>
  <c r="B675" i="367"/>
  <c r="B676" i="367"/>
  <c r="B677" i="367"/>
  <c r="B678" i="367"/>
  <c r="B679" i="367"/>
  <c r="B680" i="367"/>
  <c r="B681" i="367"/>
  <c r="B682" i="367"/>
  <c r="B684" i="367"/>
  <c r="B685" i="367"/>
  <c r="B686" i="367"/>
  <c r="B687" i="367"/>
  <c r="B688" i="367"/>
  <c r="B689" i="367"/>
  <c r="B690" i="367"/>
  <c r="B691" i="367"/>
  <c r="B692" i="367"/>
  <c r="B693" i="367"/>
  <c r="B694" i="367"/>
  <c r="B695" i="367"/>
  <c r="B696" i="367"/>
  <c r="B697" i="367"/>
  <c r="B698" i="367"/>
  <c r="B699" i="367"/>
  <c r="B700" i="367"/>
  <c r="B701" i="367"/>
  <c r="B702" i="367"/>
  <c r="B703" i="367"/>
  <c r="B704" i="367"/>
  <c r="B705" i="367"/>
  <c r="B706" i="367"/>
  <c r="B707" i="367"/>
  <c r="B709" i="367"/>
  <c r="B710" i="367"/>
  <c r="B711" i="367"/>
  <c r="B712" i="367"/>
  <c r="B713" i="367"/>
  <c r="B714" i="367"/>
  <c r="B715" i="367"/>
  <c r="B716" i="367"/>
  <c r="B717" i="367"/>
  <c r="B718" i="367"/>
  <c r="B719" i="367"/>
  <c r="B720" i="367"/>
  <c r="B721" i="367"/>
  <c r="B722" i="367"/>
  <c r="B723" i="367"/>
  <c r="B724" i="367"/>
  <c r="B725" i="367"/>
  <c r="B726" i="367"/>
  <c r="B727" i="367"/>
  <c r="B728" i="367"/>
  <c r="B729" i="367"/>
  <c r="B730" i="367"/>
  <c r="B731" i="367"/>
  <c r="B732" i="367"/>
  <c r="B733" i="367"/>
  <c r="B734" i="367"/>
  <c r="B735" i="367"/>
  <c r="B736" i="367"/>
  <c r="B738" i="367"/>
  <c r="B739" i="367"/>
  <c r="B740" i="367"/>
  <c r="B741" i="367"/>
  <c r="B742" i="367"/>
  <c r="B743" i="367"/>
  <c r="B744" i="367"/>
  <c r="B745" i="367"/>
  <c r="B746" i="367"/>
  <c r="B747" i="367"/>
  <c r="B748" i="367"/>
  <c r="B749" i="367"/>
  <c r="B750" i="367"/>
  <c r="B751" i="367"/>
  <c r="B752" i="367"/>
  <c r="B753" i="367"/>
  <c r="B754" i="367"/>
  <c r="B756" i="367"/>
  <c r="B757" i="367"/>
  <c r="B758" i="367"/>
  <c r="B759" i="367"/>
  <c r="B760" i="367"/>
  <c r="B761" i="367"/>
  <c r="B762" i="367"/>
  <c r="B763" i="367"/>
  <c r="B764" i="367"/>
  <c r="B765" i="367"/>
  <c r="B766" i="367"/>
  <c r="B767" i="367"/>
  <c r="B768" i="367"/>
  <c r="B769" i="367"/>
  <c r="B770" i="367"/>
  <c r="B771" i="367"/>
  <c r="B772" i="367"/>
  <c r="B773" i="367"/>
  <c r="B774" i="367"/>
  <c r="B775" i="367"/>
  <c r="B776" i="367"/>
  <c r="B777" i="367"/>
  <c r="B778" i="367"/>
  <c r="B779" i="367"/>
  <c r="B780" i="367"/>
  <c r="B781" i="367"/>
  <c r="B782" i="367"/>
  <c r="B783" i="367"/>
  <c r="B784" i="367"/>
  <c r="B786" i="367"/>
  <c r="B787" i="367"/>
  <c r="B788" i="367"/>
  <c r="B789" i="367"/>
  <c r="B790" i="367"/>
  <c r="B791" i="367"/>
  <c r="B792" i="367"/>
  <c r="B793" i="367"/>
  <c r="B794" i="367"/>
  <c r="B795" i="367"/>
  <c r="B796" i="367"/>
  <c r="B797" i="367"/>
  <c r="B798" i="367"/>
  <c r="B799" i="367"/>
  <c r="B800" i="367"/>
  <c r="B801" i="367"/>
  <c r="B802" i="367"/>
  <c r="B804" i="367"/>
  <c r="B805" i="367"/>
  <c r="B806" i="367"/>
  <c r="B807" i="367"/>
  <c r="B808" i="367"/>
  <c r="B809" i="367"/>
  <c r="B810" i="367"/>
  <c r="B811" i="367"/>
  <c r="B812" i="367"/>
  <c r="B813" i="367"/>
  <c r="B814" i="367"/>
  <c r="B815" i="367"/>
  <c r="B816" i="367"/>
  <c r="B817" i="367"/>
  <c r="B818" i="367"/>
  <c r="B819" i="367"/>
  <c r="B820" i="367"/>
  <c r="B821" i="367"/>
  <c r="B822" i="367"/>
  <c r="B823" i="367"/>
  <c r="B824" i="367"/>
  <c r="B826" i="367"/>
  <c r="B827" i="367"/>
  <c r="B828" i="367"/>
  <c r="B829" i="367"/>
  <c r="B830" i="367"/>
  <c r="B831" i="367"/>
  <c r="B832" i="367"/>
  <c r="B833" i="367"/>
  <c r="B834" i="367"/>
  <c r="B835" i="367"/>
  <c r="B836" i="367"/>
  <c r="B837" i="367"/>
  <c r="B838" i="367"/>
  <c r="B839" i="367"/>
  <c r="B840" i="367"/>
  <c r="B841" i="367"/>
  <c r="B842" i="367"/>
  <c r="B843" i="367"/>
  <c r="B844" i="367"/>
  <c r="B845" i="367"/>
  <c r="B846" i="367"/>
  <c r="B847" i="367"/>
  <c r="B848" i="367"/>
  <c r="B850" i="367"/>
  <c r="B851" i="367"/>
  <c r="B852" i="367"/>
  <c r="B853" i="367"/>
  <c r="B854" i="367"/>
  <c r="B855" i="367"/>
  <c r="B856" i="367"/>
  <c r="B857" i="367"/>
  <c r="B858" i="367"/>
  <c r="B859" i="367"/>
  <c r="B860" i="367"/>
  <c r="B861" i="367"/>
  <c r="B862" i="367"/>
  <c r="B864" i="367"/>
  <c r="B865" i="367"/>
  <c r="B866" i="367"/>
  <c r="B867" i="367"/>
  <c r="B868" i="367"/>
  <c r="B869" i="367"/>
  <c r="B870" i="367"/>
  <c r="B871" i="367"/>
  <c r="B872" i="367"/>
  <c r="B873" i="367"/>
  <c r="B874" i="367"/>
  <c r="B875" i="367"/>
  <c r="B876" i="367"/>
  <c r="B877" i="367"/>
  <c r="B878" i="367"/>
  <c r="B879" i="367"/>
  <c r="B880" i="367"/>
  <c r="B881" i="367"/>
  <c r="B882" i="367"/>
  <c r="B883" i="367"/>
  <c r="B885" i="367"/>
  <c r="B886" i="367"/>
  <c r="B887" i="367"/>
  <c r="B888" i="367"/>
  <c r="B889" i="367"/>
  <c r="B890" i="367"/>
  <c r="B891" i="367"/>
  <c r="B892" i="367"/>
  <c r="B893" i="367"/>
  <c r="B894" i="367"/>
  <c r="B895" i="367"/>
  <c r="B896" i="367"/>
  <c r="B897" i="367"/>
  <c r="B898" i="367"/>
  <c r="B899" i="367"/>
  <c r="B900" i="367"/>
  <c r="B901" i="367"/>
  <c r="B903" i="367"/>
  <c r="B904" i="367"/>
  <c r="B905" i="367"/>
  <c r="B906" i="367"/>
  <c r="B907" i="367"/>
  <c r="B908" i="367"/>
  <c r="B909" i="367"/>
  <c r="B910" i="367"/>
  <c r="B911" i="367"/>
  <c r="B912" i="367"/>
  <c r="B913" i="367"/>
  <c r="B914" i="367"/>
  <c r="B915" i="367"/>
  <c r="B916" i="367"/>
  <c r="B917" i="367"/>
  <c r="B918" i="367"/>
  <c r="B919" i="367"/>
  <c r="B921" i="367"/>
  <c r="B922" i="367"/>
  <c r="B923" i="367"/>
  <c r="B924" i="367"/>
  <c r="B925" i="367"/>
  <c r="B926" i="367"/>
  <c r="B927" i="367"/>
  <c r="B928" i="367"/>
  <c r="B929" i="367"/>
  <c r="B930" i="367"/>
  <c r="B931" i="367"/>
  <c r="B932" i="367"/>
  <c r="B933" i="367"/>
  <c r="B934" i="367"/>
  <c r="B936" i="367"/>
  <c r="B937" i="367"/>
  <c r="B938" i="367"/>
  <c r="B939" i="367"/>
  <c r="B940" i="367"/>
  <c r="B941" i="367"/>
  <c r="B942" i="367"/>
  <c r="B944" i="367"/>
  <c r="B945" i="367"/>
  <c r="B946" i="367"/>
  <c r="B947" i="367"/>
  <c r="B948" i="367"/>
  <c r="B949" i="367"/>
  <c r="B950" i="367"/>
  <c r="B951" i="367"/>
  <c r="B952" i="367"/>
  <c r="B953" i="367"/>
  <c r="B954" i="367"/>
  <c r="B955" i="367"/>
  <c r="B956" i="367"/>
  <c r="B957" i="367"/>
  <c r="B958" i="367"/>
  <c r="B959" i="367"/>
  <c r="B960" i="367"/>
  <c r="B961" i="367"/>
  <c r="B962" i="367"/>
  <c r="B963" i="367"/>
  <c r="B964" i="367"/>
  <c r="B965" i="367"/>
  <c r="B966" i="367"/>
  <c r="B967" i="367"/>
  <c r="B968" i="367"/>
  <c r="B969" i="367"/>
  <c r="B970" i="367"/>
  <c r="B971" i="367"/>
  <c r="B972" i="367"/>
  <c r="B973" i="367"/>
  <c r="B974" i="367"/>
  <c r="B975" i="367"/>
  <c r="B976" i="367"/>
  <c r="B977" i="367"/>
  <c r="B978" i="367"/>
  <c r="B979" i="367"/>
  <c r="B980" i="367"/>
  <c r="B981" i="367"/>
  <c r="B982" i="367"/>
  <c r="B983" i="367"/>
  <c r="B984" i="367"/>
  <c r="B985" i="367"/>
  <c r="B986" i="367"/>
  <c r="B987" i="367"/>
  <c r="B988" i="367"/>
  <c r="B990" i="367"/>
  <c r="B991" i="367"/>
  <c r="B992" i="367"/>
  <c r="B993" i="367"/>
  <c r="B994" i="367"/>
  <c r="B995" i="367"/>
  <c r="B996" i="367"/>
  <c r="B997" i="367"/>
  <c r="B998" i="367"/>
  <c r="B999" i="367"/>
  <c r="B1000" i="367"/>
  <c r="B1001" i="367"/>
  <c r="B1002" i="367"/>
  <c r="B1003" i="367"/>
  <c r="B1004" i="367"/>
  <c r="B1005" i="367"/>
  <c r="B1006" i="367"/>
  <c r="B1007" i="367"/>
  <c r="B1008" i="367"/>
  <c r="B1009" i="367"/>
  <c r="B1010" i="367"/>
  <c r="B1011" i="367"/>
  <c r="B1012" i="367"/>
  <c r="B1013" i="367"/>
  <c r="B1014" i="367"/>
  <c r="B1015" i="367"/>
  <c r="B1016" i="367"/>
  <c r="B1017" i="367"/>
  <c r="B1018" i="367"/>
  <c r="B1019" i="367"/>
  <c r="B1020" i="367"/>
  <c r="B1021" i="367"/>
  <c r="B1022" i="367"/>
  <c r="B1023" i="367"/>
  <c r="B1024" i="367"/>
  <c r="B1025" i="367"/>
  <c r="B1026" i="367"/>
  <c r="B1027" i="367"/>
  <c r="B1028" i="367"/>
  <c r="B1029" i="367"/>
  <c r="B1030" i="367"/>
  <c r="B1031" i="367"/>
  <c r="B1032" i="367"/>
  <c r="B1033" i="367"/>
  <c r="B1034" i="367"/>
  <c r="B1035" i="367"/>
  <c r="C17" i="393"/>
  <c r="C16" i="393"/>
  <c r="C17" i="392"/>
  <c r="C16" i="392"/>
  <c r="C17" i="391"/>
  <c r="C16" i="391"/>
  <c r="B4" i="376"/>
  <c r="B5" i="376"/>
  <c r="B6" i="376"/>
  <c r="B7" i="376"/>
  <c r="B8" i="376"/>
  <c r="B9" i="376"/>
  <c r="B10" i="376"/>
  <c r="B11" i="376"/>
  <c r="B12" i="376"/>
  <c r="B13" i="376"/>
  <c r="B14" i="376"/>
  <c r="B15" i="376"/>
  <c r="B16" i="376"/>
  <c r="B17" i="376"/>
  <c r="B18" i="376"/>
  <c r="C17" i="390"/>
  <c r="C16" i="390"/>
  <c r="C17" i="389"/>
  <c r="C16" i="389"/>
  <c r="B5" i="373"/>
  <c r="B6" i="373"/>
  <c r="B7" i="373"/>
  <c r="B8" i="373"/>
  <c r="B9" i="373"/>
  <c r="B10" i="373"/>
  <c r="B12" i="373"/>
  <c r="B13" i="373"/>
  <c r="B14" i="373"/>
  <c r="B16" i="373"/>
  <c r="B17" i="373"/>
  <c r="B18" i="373"/>
  <c r="C17" i="388"/>
  <c r="C16" i="388"/>
  <c r="C17" i="387"/>
  <c r="C16" i="387"/>
  <c r="C17" i="386"/>
  <c r="C16" i="386"/>
  <c r="B4" i="370"/>
  <c r="B5" i="370"/>
  <c r="B6" i="370"/>
  <c r="B7" i="370"/>
  <c r="B8" i="370"/>
  <c r="B9" i="370"/>
  <c r="B10" i="370"/>
  <c r="B11" i="370"/>
  <c r="B12" i="370"/>
  <c r="B13" i="370"/>
  <c r="B14" i="370"/>
  <c r="B15" i="370"/>
  <c r="B16" i="370"/>
  <c r="B17" i="370"/>
  <c r="B18" i="370"/>
  <c r="C17" i="385"/>
  <c r="C16" i="385"/>
  <c r="B4" i="365"/>
  <c r="B5" i="365"/>
  <c r="B6" i="365"/>
  <c r="B7" i="365"/>
  <c r="B8" i="365"/>
  <c r="B9" i="365"/>
  <c r="B10" i="365"/>
  <c r="B11" i="365"/>
  <c r="B12" i="365"/>
  <c r="B13" i="365"/>
  <c r="B14" i="365"/>
  <c r="B15" i="365"/>
  <c r="B16" i="365"/>
  <c r="B17" i="365"/>
  <c r="B18" i="365"/>
  <c r="E18" i="361" l="1"/>
  <c r="E19" i="361"/>
  <c r="B3" i="361"/>
  <c r="F19" i="361" l="1"/>
  <c r="C36" i="470" l="1"/>
  <c r="C36" i="469"/>
  <c r="C36" i="468"/>
  <c r="E14" i="486"/>
  <c r="E15" i="486"/>
  <c r="E16" i="486"/>
  <c r="E17" i="486"/>
  <c r="E18" i="486"/>
  <c r="E19" i="486"/>
  <c r="E20" i="486"/>
  <c r="D14" i="486"/>
  <c r="D15" i="486"/>
  <c r="D16" i="486"/>
  <c r="D17" i="486"/>
  <c r="D18" i="486"/>
  <c r="D19" i="486"/>
  <c r="D20" i="486"/>
  <c r="E13" i="486"/>
  <c r="D13" i="486"/>
  <c r="C14" i="486"/>
  <c r="C15" i="486"/>
  <c r="C16" i="486"/>
  <c r="C17" i="486"/>
  <c r="C18" i="486"/>
  <c r="C19" i="486"/>
  <c r="C20" i="486"/>
  <c r="C13" i="486"/>
  <c r="B4" i="486"/>
  <c r="B3" i="486"/>
  <c r="B2" i="486"/>
  <c r="E14" i="485"/>
  <c r="E15" i="485"/>
  <c r="E16" i="485"/>
  <c r="E17" i="485"/>
  <c r="E18" i="485"/>
  <c r="E19" i="485"/>
  <c r="E20" i="485"/>
  <c r="D14" i="485"/>
  <c r="D15" i="485"/>
  <c r="D16" i="485"/>
  <c r="D17" i="485"/>
  <c r="D18" i="485"/>
  <c r="D19" i="485"/>
  <c r="D20" i="485"/>
  <c r="E13" i="485"/>
  <c r="D13" i="485"/>
  <c r="C14" i="485"/>
  <c r="C15" i="485"/>
  <c r="C16" i="485"/>
  <c r="C17" i="485"/>
  <c r="C18" i="485"/>
  <c r="C19" i="485"/>
  <c r="C20" i="485"/>
  <c r="C13" i="485"/>
  <c r="B4" i="485"/>
  <c r="B3" i="485"/>
  <c r="B2" i="485"/>
  <c r="E14" i="484"/>
  <c r="E15" i="484"/>
  <c r="E16" i="484"/>
  <c r="E17" i="484"/>
  <c r="E18" i="484"/>
  <c r="E19" i="484"/>
  <c r="E20" i="484"/>
  <c r="E13" i="484"/>
  <c r="D14" i="484"/>
  <c r="D15" i="484"/>
  <c r="D16" i="484"/>
  <c r="D17" i="484"/>
  <c r="D18" i="484"/>
  <c r="D19" i="484"/>
  <c r="D20" i="484"/>
  <c r="D13" i="484"/>
  <c r="C14" i="484"/>
  <c r="C15" i="484"/>
  <c r="C16" i="484"/>
  <c r="C17" i="484"/>
  <c r="C18" i="484"/>
  <c r="C19" i="484"/>
  <c r="C20" i="484"/>
  <c r="C13" i="484"/>
  <c r="B4" i="484"/>
  <c r="B3" i="484"/>
  <c r="B2" i="484"/>
  <c r="E38" i="483"/>
  <c r="E39" i="483"/>
  <c r="E40" i="483"/>
  <c r="E41" i="483"/>
  <c r="E42" i="483"/>
  <c r="E43" i="483"/>
  <c r="E44" i="483"/>
  <c r="E45" i="483"/>
  <c r="E46" i="483"/>
  <c r="E37" i="483"/>
  <c r="D38" i="483"/>
  <c r="D39" i="483"/>
  <c r="D40" i="483"/>
  <c r="D41" i="483"/>
  <c r="D42" i="483"/>
  <c r="D43" i="483"/>
  <c r="D44" i="483"/>
  <c r="D45" i="483"/>
  <c r="D46" i="483"/>
  <c r="D37" i="483"/>
  <c r="C38" i="483"/>
  <c r="C39" i="483"/>
  <c r="C40" i="483"/>
  <c r="C41" i="483"/>
  <c r="C42" i="483"/>
  <c r="C43" i="483"/>
  <c r="C44" i="483"/>
  <c r="C45" i="483"/>
  <c r="C46" i="483"/>
  <c r="C37" i="483"/>
  <c r="E23" i="483"/>
  <c r="E24" i="483"/>
  <c r="E25" i="483"/>
  <c r="E26" i="483"/>
  <c r="E27" i="483"/>
  <c r="E28" i="483"/>
  <c r="E29" i="483"/>
  <c r="E30" i="483"/>
  <c r="E31" i="483"/>
  <c r="E32" i="483"/>
  <c r="E33" i="483"/>
  <c r="E22" i="483"/>
  <c r="D23" i="483"/>
  <c r="D24" i="483"/>
  <c r="D25" i="483"/>
  <c r="D26" i="483"/>
  <c r="D27" i="483"/>
  <c r="D28" i="483"/>
  <c r="D29" i="483"/>
  <c r="D30" i="483"/>
  <c r="D31" i="483"/>
  <c r="D32" i="483"/>
  <c r="D33" i="483"/>
  <c r="D22" i="483"/>
  <c r="C23" i="483"/>
  <c r="C24" i="483"/>
  <c r="C25" i="483"/>
  <c r="C26" i="483"/>
  <c r="C27" i="483"/>
  <c r="C28" i="483"/>
  <c r="C29" i="483"/>
  <c r="C30" i="483"/>
  <c r="C31" i="483"/>
  <c r="C32" i="483"/>
  <c r="C33" i="483"/>
  <c r="C22" i="483"/>
  <c r="E13" i="483"/>
  <c r="E14" i="483"/>
  <c r="E15" i="483"/>
  <c r="E16" i="483"/>
  <c r="E17" i="483"/>
  <c r="E18" i="483"/>
  <c r="E19" i="483"/>
  <c r="D13" i="483"/>
  <c r="D14" i="483"/>
  <c r="D15" i="483"/>
  <c r="D16" i="483"/>
  <c r="D17" i="483"/>
  <c r="D18" i="483"/>
  <c r="D19" i="483"/>
  <c r="E12" i="483"/>
  <c r="E20" i="483" s="1"/>
  <c r="D12" i="483"/>
  <c r="C12" i="483"/>
  <c r="C13" i="483"/>
  <c r="C14" i="483"/>
  <c r="C15" i="483"/>
  <c r="C16" i="483"/>
  <c r="C17" i="483"/>
  <c r="C18" i="483"/>
  <c r="C19" i="483"/>
  <c r="B4" i="483"/>
  <c r="B3" i="483"/>
  <c r="B2" i="483"/>
  <c r="E21" i="486" l="1"/>
  <c r="D21" i="486"/>
  <c r="C21" i="486"/>
  <c r="E21" i="485"/>
  <c r="D21" i="485"/>
  <c r="C21" i="485"/>
  <c r="E21" i="484"/>
  <c r="D21" i="484"/>
  <c r="C21" i="484"/>
  <c r="E47" i="483"/>
  <c r="C47" i="483"/>
  <c r="D47" i="483"/>
  <c r="E35" i="483"/>
  <c r="E49" i="483" s="1"/>
  <c r="D20" i="483"/>
  <c r="D35" i="483" s="1"/>
  <c r="C20" i="483"/>
  <c r="C35" i="483" s="1"/>
  <c r="B4" i="482"/>
  <c r="B3" i="482"/>
  <c r="B2" i="482"/>
  <c r="G13" i="481"/>
  <c r="G14" i="481"/>
  <c r="G15" i="481"/>
  <c r="G16" i="481"/>
  <c r="G17" i="481"/>
  <c r="G18" i="481"/>
  <c r="G19" i="481"/>
  <c r="G20" i="481"/>
  <c r="G21" i="481"/>
  <c r="G22" i="481"/>
  <c r="G23" i="481"/>
  <c r="G24" i="481"/>
  <c r="G25" i="481"/>
  <c r="G26" i="481"/>
  <c r="G27" i="481"/>
  <c r="G28" i="481"/>
  <c r="G29" i="481"/>
  <c r="G30" i="481"/>
  <c r="G12" i="481"/>
  <c r="F13" i="481"/>
  <c r="F14" i="481"/>
  <c r="F15" i="481"/>
  <c r="F16" i="481"/>
  <c r="F17" i="481"/>
  <c r="F18" i="481"/>
  <c r="F19" i="481"/>
  <c r="F20" i="481"/>
  <c r="F21" i="481"/>
  <c r="F22" i="481"/>
  <c r="F23" i="481"/>
  <c r="F24" i="481"/>
  <c r="F25" i="481"/>
  <c r="F26" i="481"/>
  <c r="F27" i="481"/>
  <c r="F28" i="481"/>
  <c r="F29" i="481"/>
  <c r="F30" i="481"/>
  <c r="F12" i="481"/>
  <c r="E13" i="481"/>
  <c r="E14" i="481"/>
  <c r="E15" i="481"/>
  <c r="E16" i="481"/>
  <c r="E17" i="481"/>
  <c r="E18" i="481"/>
  <c r="E19" i="481"/>
  <c r="E20" i="481"/>
  <c r="E21" i="481"/>
  <c r="E22" i="481"/>
  <c r="E23" i="481"/>
  <c r="E24" i="481"/>
  <c r="E25" i="481"/>
  <c r="E26" i="481"/>
  <c r="E27" i="481"/>
  <c r="E28" i="481"/>
  <c r="E29" i="481"/>
  <c r="E30" i="481"/>
  <c r="E12" i="481"/>
  <c r="D13" i="481"/>
  <c r="D14" i="481"/>
  <c r="D15" i="481"/>
  <c r="D16" i="481"/>
  <c r="D17" i="481"/>
  <c r="D18" i="481"/>
  <c r="D19" i="481"/>
  <c r="D20" i="481"/>
  <c r="D21" i="481"/>
  <c r="D22" i="481"/>
  <c r="D23" i="481"/>
  <c r="D24" i="481"/>
  <c r="D25" i="481"/>
  <c r="D26" i="481"/>
  <c r="D27" i="481"/>
  <c r="D28" i="481"/>
  <c r="D29" i="481"/>
  <c r="D30" i="481"/>
  <c r="D12" i="481"/>
  <c r="C13" i="481"/>
  <c r="C14" i="481"/>
  <c r="C15" i="481"/>
  <c r="C16" i="481"/>
  <c r="C17" i="481"/>
  <c r="C18" i="481"/>
  <c r="C19" i="481"/>
  <c r="C20" i="481"/>
  <c r="C21" i="481"/>
  <c r="C22" i="481"/>
  <c r="C23" i="481"/>
  <c r="C24" i="481"/>
  <c r="C25" i="481"/>
  <c r="C26" i="481"/>
  <c r="C27" i="481"/>
  <c r="C28" i="481"/>
  <c r="C29" i="481"/>
  <c r="C30" i="481"/>
  <c r="C12" i="481"/>
  <c r="B4" i="481"/>
  <c r="B3" i="481"/>
  <c r="B2" i="481"/>
  <c r="C49" i="483" l="1"/>
  <c r="D49" i="483"/>
  <c r="B14" i="393"/>
  <c r="B14" i="390"/>
  <c r="B14" i="389"/>
  <c r="B14" i="388"/>
  <c r="B14" i="387"/>
  <c r="F15" i="383"/>
  <c r="D15" i="383"/>
  <c r="C15" i="383"/>
  <c r="D15" i="384"/>
  <c r="C15" i="384"/>
  <c r="E17" i="384"/>
  <c r="F17" i="384" s="1"/>
  <c r="E18" i="384"/>
  <c r="F15" i="382"/>
  <c r="D15" i="382"/>
  <c r="C15" i="382"/>
  <c r="F15" i="381"/>
  <c r="D15" i="381"/>
  <c r="C15" i="381"/>
  <c r="F15" i="380"/>
  <c r="D15" i="380"/>
  <c r="C15" i="380"/>
  <c r="F15" i="379"/>
  <c r="D15" i="379"/>
  <c r="C15" i="379"/>
  <c r="F15" i="378"/>
  <c r="D15" i="378"/>
  <c r="C15" i="378"/>
  <c r="F15" i="368"/>
  <c r="D15" i="368"/>
  <c r="C15" i="368"/>
  <c r="D15" i="361"/>
  <c r="C15" i="361"/>
  <c r="E18" i="383"/>
  <c r="F18" i="383" s="1"/>
  <c r="E17" i="383"/>
  <c r="E51" i="480" l="1"/>
  <c r="E52" i="480"/>
  <c r="E53" i="480"/>
  <c r="E54" i="480"/>
  <c r="E55" i="480"/>
  <c r="E50" i="480"/>
  <c r="E43" i="480"/>
  <c r="E44" i="480"/>
  <c r="E45" i="480"/>
  <c r="E46" i="480"/>
  <c r="E47" i="480"/>
  <c r="E42" i="480"/>
  <c r="E33" i="480"/>
  <c r="E34" i="480"/>
  <c r="E35" i="480"/>
  <c r="E36" i="480"/>
  <c r="E37" i="480"/>
  <c r="E38" i="480"/>
  <c r="E39" i="480"/>
  <c r="E32" i="480"/>
  <c r="E19" i="480"/>
  <c r="E20" i="480"/>
  <c r="E21" i="480"/>
  <c r="E22" i="480"/>
  <c r="E23" i="480"/>
  <c r="E24" i="480"/>
  <c r="E25" i="480"/>
  <c r="E26" i="480"/>
  <c r="E27" i="480"/>
  <c r="E28" i="480"/>
  <c r="E29" i="480"/>
  <c r="E18" i="480"/>
  <c r="E14" i="480"/>
  <c r="E15" i="480"/>
  <c r="E13" i="480"/>
  <c r="D51" i="480"/>
  <c r="D52" i="480"/>
  <c r="D53" i="480"/>
  <c r="D54" i="480"/>
  <c r="D55" i="480"/>
  <c r="D50" i="480"/>
  <c r="D43" i="480"/>
  <c r="D44" i="480"/>
  <c r="D45" i="480"/>
  <c r="D46" i="480"/>
  <c r="D47" i="480"/>
  <c r="D42" i="480"/>
  <c r="D33" i="480"/>
  <c r="D34" i="480"/>
  <c r="D35" i="480"/>
  <c r="D36" i="480"/>
  <c r="D37" i="480"/>
  <c r="D38" i="480"/>
  <c r="D39" i="480"/>
  <c r="D32" i="480"/>
  <c r="D19" i="480"/>
  <c r="D20" i="480"/>
  <c r="D21" i="480"/>
  <c r="D22" i="480"/>
  <c r="D23" i="480"/>
  <c r="D24" i="480"/>
  <c r="D25" i="480"/>
  <c r="D26" i="480"/>
  <c r="D27" i="480"/>
  <c r="D28" i="480"/>
  <c r="D29" i="480"/>
  <c r="D18" i="480"/>
  <c r="D14" i="480"/>
  <c r="D15" i="480"/>
  <c r="D13" i="480"/>
  <c r="C51" i="480"/>
  <c r="C52" i="480"/>
  <c r="C53" i="480"/>
  <c r="C54" i="480"/>
  <c r="C55" i="480"/>
  <c r="C50" i="480"/>
  <c r="C43" i="480"/>
  <c r="C44" i="480"/>
  <c r="C45" i="480"/>
  <c r="C46" i="480"/>
  <c r="C47" i="480"/>
  <c r="C42" i="480"/>
  <c r="C39" i="480"/>
  <c r="C33" i="480"/>
  <c r="C34" i="480"/>
  <c r="C35" i="480"/>
  <c r="C36" i="480"/>
  <c r="C37" i="480"/>
  <c r="C38" i="480"/>
  <c r="C32" i="480"/>
  <c r="C19" i="480"/>
  <c r="C20" i="480"/>
  <c r="C21" i="480"/>
  <c r="C22" i="480"/>
  <c r="C23" i="480"/>
  <c r="C24" i="480"/>
  <c r="C25" i="480"/>
  <c r="C26" i="480"/>
  <c r="C27" i="480"/>
  <c r="C28" i="480"/>
  <c r="C29" i="480"/>
  <c r="C18" i="480"/>
  <c r="C14" i="480"/>
  <c r="C15" i="480"/>
  <c r="C13" i="480"/>
  <c r="B4" i="480"/>
  <c r="B3" i="480"/>
  <c r="B2" i="480"/>
  <c r="B4" i="479" l="1"/>
  <c r="B4" i="478"/>
  <c r="B4" i="477"/>
  <c r="B4" i="476"/>
  <c r="B4" i="475"/>
  <c r="B4" i="474"/>
  <c r="B4" i="473"/>
  <c r="B4" i="472"/>
  <c r="B4" i="471"/>
  <c r="B4" i="470"/>
  <c r="B4" i="469"/>
  <c r="B4" i="468"/>
  <c r="B4" i="467"/>
  <c r="B4" i="466"/>
  <c r="B4" i="465"/>
  <c r="B4" i="464"/>
  <c r="B4" i="463"/>
  <c r="B4" i="462"/>
  <c r="B4" i="461"/>
  <c r="B4" i="460"/>
  <c r="B4" i="459"/>
  <c r="B4" i="458"/>
  <c r="B4" i="457"/>
  <c r="B4" i="456"/>
  <c r="B4" i="455"/>
  <c r="B4" i="454"/>
  <c r="B4" i="453"/>
  <c r="B4" i="452"/>
  <c r="B4" i="451"/>
  <c r="B4" i="450"/>
  <c r="B4" i="449"/>
  <c r="B4" i="448"/>
  <c r="B4" i="447"/>
  <c r="B4" i="446"/>
  <c r="B4" i="445"/>
  <c r="B4" i="444"/>
  <c r="B4" i="443"/>
  <c r="B4" i="442"/>
  <c r="B4" i="441"/>
  <c r="B4" i="440"/>
  <c r="B4" i="439"/>
  <c r="B4" i="438"/>
  <c r="B4" i="437"/>
  <c r="B4" i="436"/>
  <c r="B4" i="435"/>
  <c r="B4" i="434"/>
  <c r="B4" i="433"/>
  <c r="B4" i="432"/>
  <c r="B4" i="431"/>
  <c r="B4" i="430"/>
  <c r="B4" i="429"/>
  <c r="B4" i="428"/>
  <c r="B4" i="427"/>
  <c r="B4" i="426"/>
  <c r="B4" i="425"/>
  <c r="B4" i="424"/>
  <c r="B4" i="423"/>
  <c r="B4" i="422"/>
  <c r="B3" i="422"/>
  <c r="B4" i="421"/>
  <c r="B4" i="420"/>
  <c r="B4" i="419"/>
  <c r="B4" i="418"/>
  <c r="B3" i="418"/>
  <c r="B4" i="417"/>
  <c r="B4" i="416"/>
  <c r="B4" i="415"/>
  <c r="B4" i="414"/>
  <c r="B4" i="413"/>
  <c r="B4" i="412"/>
  <c r="B4" i="411"/>
  <c r="B4" i="410"/>
  <c r="B4" i="409"/>
  <c r="B3" i="409"/>
  <c r="B4" i="408"/>
  <c r="B4" i="407"/>
  <c r="B4" i="406"/>
  <c r="B4" i="405"/>
  <c r="B4" i="404"/>
  <c r="B4" i="403"/>
  <c r="B4" i="402"/>
  <c r="B4" i="401"/>
  <c r="B4" i="400"/>
  <c r="B4" i="399"/>
  <c r="B4" i="398"/>
  <c r="B4" i="397"/>
  <c r="B4" i="396"/>
  <c r="B4" i="394"/>
  <c r="B4" i="393"/>
  <c r="B4" i="392"/>
  <c r="B4" i="391"/>
  <c r="B4" i="390"/>
  <c r="B4" i="389"/>
  <c r="B4" i="388"/>
  <c r="B4" i="387"/>
  <c r="B4" i="386"/>
  <c r="B4" i="385"/>
  <c r="B4" i="384"/>
  <c r="B4" i="383"/>
  <c r="B4" i="382"/>
  <c r="B4" i="381"/>
  <c r="B4" i="380"/>
  <c r="B4" i="379"/>
  <c r="B4" i="378"/>
  <c r="B4" i="368"/>
  <c r="B4" i="361"/>
  <c r="B3" i="479"/>
  <c r="B3" i="478"/>
  <c r="B3" i="477"/>
  <c r="B3" i="476"/>
  <c r="B3" i="475"/>
  <c r="B3" i="474"/>
  <c r="B3" i="473"/>
  <c r="B3" i="472"/>
  <c r="B3" i="471"/>
  <c r="B3" i="470"/>
  <c r="B3" i="469"/>
  <c r="B3" i="468"/>
  <c r="B3" i="467"/>
  <c r="B3" i="466"/>
  <c r="B3" i="465"/>
  <c r="B3" i="464"/>
  <c r="B3" i="463"/>
  <c r="B3" i="462"/>
  <c r="B3" i="461"/>
  <c r="B3" i="460"/>
  <c r="B3" i="459"/>
  <c r="B3" i="458"/>
  <c r="B3" i="457"/>
  <c r="B3" i="456"/>
  <c r="B3" i="455"/>
  <c r="B3" i="454"/>
  <c r="B3" i="453"/>
  <c r="B3" i="452"/>
  <c r="B3" i="451"/>
  <c r="B3" i="450"/>
  <c r="B3" i="449"/>
  <c r="B3" i="448"/>
  <c r="B3" i="447"/>
  <c r="B3" i="446"/>
  <c r="B3" i="445"/>
  <c r="B3" i="444"/>
  <c r="B3" i="443"/>
  <c r="B3" i="442"/>
  <c r="B3" i="441"/>
  <c r="B3" i="440"/>
  <c r="B3" i="439"/>
  <c r="B3" i="438"/>
  <c r="B3" i="437"/>
  <c r="B3" i="436"/>
  <c r="B3" i="435"/>
  <c r="B3" i="434"/>
  <c r="B3" i="433"/>
  <c r="B3" i="432"/>
  <c r="B3" i="431"/>
  <c r="B3" i="430"/>
  <c r="B3" i="429"/>
  <c r="B3" i="428"/>
  <c r="B3" i="427"/>
  <c r="B3" i="426"/>
  <c r="B3" i="425"/>
  <c r="B3" i="424"/>
  <c r="B3" i="423"/>
  <c r="B3" i="421"/>
  <c r="B3" i="420"/>
  <c r="B3" i="419"/>
  <c r="B3" i="417"/>
  <c r="B3" i="416"/>
  <c r="B3" i="415"/>
  <c r="B3" i="414"/>
  <c r="B3" i="413"/>
  <c r="B3" i="412"/>
  <c r="B3" i="411"/>
  <c r="B3" i="410"/>
  <c r="B3" i="408"/>
  <c r="B3" i="407"/>
  <c r="B3" i="406"/>
  <c r="B3" i="405"/>
  <c r="B3" i="404"/>
  <c r="B3" i="403"/>
  <c r="B3" i="402"/>
  <c r="B3" i="401"/>
  <c r="B3" i="400"/>
  <c r="B3" i="399"/>
  <c r="B3" i="398"/>
  <c r="B3" i="397"/>
  <c r="B3" i="396"/>
  <c r="B3" i="394"/>
  <c r="B3" i="393"/>
  <c r="B3" i="392"/>
  <c r="B3" i="391"/>
  <c r="B3" i="390"/>
  <c r="B3" i="389"/>
  <c r="B3" i="388"/>
  <c r="B3" i="387"/>
  <c r="B3" i="386"/>
  <c r="B3" i="385"/>
  <c r="B3" i="384"/>
  <c r="B3" i="383"/>
  <c r="B3" i="382"/>
  <c r="B3" i="381"/>
  <c r="B3" i="380"/>
  <c r="B3" i="379"/>
  <c r="B3" i="378"/>
  <c r="B3" i="368"/>
  <c r="C22" i="479"/>
  <c r="B2" i="479"/>
  <c r="C22" i="478"/>
  <c r="B2" i="478"/>
  <c r="C22" i="477"/>
  <c r="B2" i="477"/>
  <c r="C22" i="476"/>
  <c r="B2" i="476"/>
  <c r="C22" i="475"/>
  <c r="B2" i="475"/>
  <c r="C22" i="474"/>
  <c r="B2" i="474"/>
  <c r="C22" i="473" l="1"/>
  <c r="B2" i="473"/>
  <c r="C22" i="472"/>
  <c r="B2" i="472"/>
  <c r="C22" i="471"/>
  <c r="B2" i="471"/>
  <c r="C34" i="470"/>
  <c r="C21" i="470"/>
  <c r="B2" i="470"/>
  <c r="C34" i="469"/>
  <c r="C21" i="469"/>
  <c r="B2" i="469"/>
  <c r="C34" i="468"/>
  <c r="C21" i="468"/>
  <c r="B2" i="468"/>
  <c r="C21" i="467"/>
  <c r="B2" i="467"/>
  <c r="C21" i="466"/>
  <c r="B2" i="466"/>
  <c r="C21" i="465"/>
  <c r="B2" i="465"/>
  <c r="C21" i="464"/>
  <c r="B2" i="464"/>
  <c r="C21" i="463"/>
  <c r="B2" i="463"/>
  <c r="C21" i="462"/>
  <c r="B2" i="462"/>
  <c r="C21" i="461"/>
  <c r="B2" i="461"/>
  <c r="C21" i="460"/>
  <c r="B2" i="460"/>
  <c r="C21" i="459"/>
  <c r="B2" i="459"/>
  <c r="C47" i="458"/>
  <c r="C20" i="458"/>
  <c r="C35" i="458" s="1"/>
  <c r="C49" i="458" s="1"/>
  <c r="B2" i="458"/>
  <c r="C47" i="457"/>
  <c r="C20" i="457"/>
  <c r="C35" i="457" s="1"/>
  <c r="C49" i="457" s="1"/>
  <c r="B2" i="457"/>
  <c r="C47" i="456"/>
  <c r="C20" i="456"/>
  <c r="C35" i="456" s="1"/>
  <c r="C49" i="456" s="1"/>
  <c r="B2" i="456"/>
  <c r="B2" i="455"/>
  <c r="B2" i="454"/>
  <c r="B2" i="453"/>
  <c r="B2" i="452"/>
  <c r="B2" i="451"/>
  <c r="B2" i="450"/>
  <c r="B2" i="449"/>
  <c r="B2" i="448"/>
  <c r="B2" i="447"/>
  <c r="B2" i="446"/>
  <c r="C54" i="445" l="1"/>
  <c r="C15" i="445"/>
  <c r="C29" i="445" s="1"/>
  <c r="B2" i="445"/>
  <c r="C54" i="444"/>
  <c r="C15" i="444"/>
  <c r="C32" i="444" s="1"/>
  <c r="C39" i="444" s="1"/>
  <c r="B2" i="444"/>
  <c r="C54" i="443"/>
  <c r="C52" i="443"/>
  <c r="C50" i="443"/>
  <c r="C47" i="443"/>
  <c r="C44" i="443"/>
  <c r="C42" i="443"/>
  <c r="C39" i="443"/>
  <c r="C32" i="443"/>
  <c r="C29" i="443"/>
  <c r="C15" i="443"/>
  <c r="B2" i="443"/>
  <c r="F16" i="442"/>
  <c r="F14" i="442"/>
  <c r="D14" i="442"/>
  <c r="B2" i="442"/>
  <c r="F16" i="441"/>
  <c r="F14" i="441" s="1"/>
  <c r="D14" i="441"/>
  <c r="B2" i="441"/>
  <c r="F16" i="440"/>
  <c r="F14" i="440" s="1"/>
  <c r="D14" i="440"/>
  <c r="B2" i="440"/>
  <c r="F16" i="439"/>
  <c r="F14" i="439"/>
  <c r="D14" i="439"/>
  <c r="B2" i="439"/>
  <c r="F17" i="438"/>
  <c r="F15" i="438"/>
  <c r="D15" i="438"/>
  <c r="B2" i="438"/>
  <c r="F17" i="437"/>
  <c r="F15" i="437" s="1"/>
  <c r="D15" i="437"/>
  <c r="B2" i="437"/>
  <c r="F17" i="436"/>
  <c r="F15" i="436"/>
  <c r="D15" i="436"/>
  <c r="B2" i="436"/>
  <c r="F17" i="435"/>
  <c r="F15" i="435"/>
  <c r="D15" i="435"/>
  <c r="B2" i="435"/>
  <c r="F17" i="434"/>
  <c r="F15" i="434"/>
  <c r="D15" i="434"/>
  <c r="B2" i="434"/>
  <c r="F17" i="433"/>
  <c r="F15" i="433"/>
  <c r="D15" i="433"/>
  <c r="B2" i="433"/>
  <c r="F17" i="432"/>
  <c r="F15" i="432"/>
  <c r="D15" i="432"/>
  <c r="B2" i="432"/>
  <c r="F17" i="431"/>
  <c r="F15" i="431"/>
  <c r="D15" i="431"/>
  <c r="B2" i="431"/>
  <c r="F17" i="430"/>
  <c r="F15" i="430"/>
  <c r="D15" i="430"/>
  <c r="B2" i="430"/>
  <c r="F17" i="429"/>
  <c r="F15" i="429" s="1"/>
  <c r="D15" i="429"/>
  <c r="B2" i="429"/>
  <c r="F17" i="428"/>
  <c r="F15" i="428"/>
  <c r="D15" i="428"/>
  <c r="B2" i="428"/>
  <c r="F17" i="427"/>
  <c r="F15" i="427"/>
  <c r="D15" i="427"/>
  <c r="B2" i="427"/>
  <c r="F17" i="426"/>
  <c r="F15" i="426" s="1"/>
  <c r="D15" i="426"/>
  <c r="B2" i="426"/>
  <c r="F17" i="425"/>
  <c r="F15" i="425" s="1"/>
  <c r="D15" i="425"/>
  <c r="B2" i="425"/>
  <c r="F17" i="424"/>
  <c r="F15" i="424" s="1"/>
  <c r="D15" i="424"/>
  <c r="B2" i="424"/>
  <c r="F17" i="423"/>
  <c r="F15" i="423" s="1"/>
  <c r="D15" i="423"/>
  <c r="B2" i="423"/>
  <c r="F17" i="422"/>
  <c r="F15" i="422"/>
  <c r="D15" i="422"/>
  <c r="B2" i="422"/>
  <c r="F17" i="421"/>
  <c r="F15" i="421" s="1"/>
  <c r="D15" i="421"/>
  <c r="B2" i="421"/>
  <c r="F17" i="420"/>
  <c r="F15" i="420" s="1"/>
  <c r="D15" i="420"/>
  <c r="B2" i="420"/>
  <c r="F17" i="419"/>
  <c r="F15" i="419" s="1"/>
  <c r="D15" i="419"/>
  <c r="B2" i="419"/>
  <c r="F17" i="418"/>
  <c r="F15" i="418" s="1"/>
  <c r="D15" i="418"/>
  <c r="B2" i="418"/>
  <c r="F17" i="417"/>
  <c r="F15" i="417" s="1"/>
  <c r="D15" i="417"/>
  <c r="B2" i="417"/>
  <c r="F17" i="416"/>
  <c r="F15" i="416" s="1"/>
  <c r="D15" i="416"/>
  <c r="B2" i="416"/>
  <c r="F17" i="415"/>
  <c r="F15" i="415" s="1"/>
  <c r="D15" i="415"/>
  <c r="B2" i="415"/>
  <c r="C42" i="445" l="1"/>
  <c r="C44" i="445" s="1"/>
  <c r="C47" i="445" s="1"/>
  <c r="C50" i="445" s="1"/>
  <c r="C52" i="445" s="1"/>
  <c r="C32" i="445"/>
  <c r="C39" i="445" s="1"/>
  <c r="C29" i="444"/>
  <c r="C42" i="444" s="1"/>
  <c r="C44" i="444" s="1"/>
  <c r="C47" i="444" s="1"/>
  <c r="C50" i="444" s="1"/>
  <c r="C52" i="444" s="1"/>
  <c r="M18" i="414"/>
  <c r="M16" i="414" s="1"/>
  <c r="I18" i="414"/>
  <c r="I16" i="414" s="1"/>
  <c r="E18" i="414"/>
  <c r="N18" i="414" s="1"/>
  <c r="N16" i="414" s="1"/>
  <c r="K16" i="414"/>
  <c r="J16" i="414"/>
  <c r="G16" i="414"/>
  <c r="F16" i="414"/>
  <c r="C16" i="414"/>
  <c r="B2" i="414"/>
  <c r="M18" i="413"/>
  <c r="M16" i="413" s="1"/>
  <c r="I18" i="413"/>
  <c r="N18" i="413" s="1"/>
  <c r="N16" i="413" s="1"/>
  <c r="E18" i="413"/>
  <c r="K16" i="413"/>
  <c r="J16" i="413"/>
  <c r="G16" i="413"/>
  <c r="F16" i="413"/>
  <c r="E16" i="413"/>
  <c r="C16" i="413"/>
  <c r="B2" i="413"/>
  <c r="M18" i="412"/>
  <c r="M16" i="412" s="1"/>
  <c r="I18" i="412"/>
  <c r="E18" i="412"/>
  <c r="N18" i="412" s="1"/>
  <c r="N16" i="412" s="1"/>
  <c r="K16" i="412"/>
  <c r="J16" i="412"/>
  <c r="I16" i="412"/>
  <c r="G16" i="412"/>
  <c r="F16" i="412"/>
  <c r="E16" i="412"/>
  <c r="C16" i="412"/>
  <c r="B2" i="412"/>
  <c r="M18" i="411"/>
  <c r="M16" i="411" s="1"/>
  <c r="I18" i="411"/>
  <c r="I16" i="411" s="1"/>
  <c r="E18" i="411"/>
  <c r="N18" i="411" s="1"/>
  <c r="N16" i="411" s="1"/>
  <c r="K16" i="411"/>
  <c r="J16" i="411"/>
  <c r="G16" i="411"/>
  <c r="F16" i="411"/>
  <c r="E16" i="411"/>
  <c r="C16" i="411"/>
  <c r="B2" i="411"/>
  <c r="M18" i="410"/>
  <c r="M16" i="410" s="1"/>
  <c r="I18" i="410"/>
  <c r="I16" i="410" s="1"/>
  <c r="E18" i="410"/>
  <c r="E16" i="410" s="1"/>
  <c r="K16" i="410"/>
  <c r="J16" i="410"/>
  <c r="G16" i="410"/>
  <c r="F16" i="410"/>
  <c r="C16" i="410"/>
  <c r="B2" i="410"/>
  <c r="M18" i="409"/>
  <c r="M16" i="409" s="1"/>
  <c r="I18" i="409"/>
  <c r="I16" i="409" s="1"/>
  <c r="E18" i="409"/>
  <c r="N18" i="409" s="1"/>
  <c r="N16" i="409" s="1"/>
  <c r="K16" i="409"/>
  <c r="J16" i="409"/>
  <c r="G16" i="409"/>
  <c r="F16" i="409"/>
  <c r="C16" i="409"/>
  <c r="B2" i="409"/>
  <c r="M18" i="408"/>
  <c r="I18" i="408"/>
  <c r="I16" i="408" s="1"/>
  <c r="E18" i="408"/>
  <c r="N18" i="408" s="1"/>
  <c r="N16" i="408" s="1"/>
  <c r="M16" i="408"/>
  <c r="K16" i="408"/>
  <c r="J16" i="408"/>
  <c r="G16" i="408"/>
  <c r="F16" i="408"/>
  <c r="C16" i="408"/>
  <c r="B2" i="408"/>
  <c r="M18" i="407"/>
  <c r="M16" i="407" s="1"/>
  <c r="I18" i="407"/>
  <c r="E18" i="407"/>
  <c r="N18" i="407" s="1"/>
  <c r="N16" i="407" s="1"/>
  <c r="K16" i="407"/>
  <c r="J16" i="407"/>
  <c r="I16" i="407"/>
  <c r="G16" i="407"/>
  <c r="F16" i="407"/>
  <c r="C16" i="407"/>
  <c r="B2" i="407"/>
  <c r="M18" i="406"/>
  <c r="M16" i="406" s="1"/>
  <c r="I18" i="406"/>
  <c r="I16" i="406" s="1"/>
  <c r="E18" i="406"/>
  <c r="N18" i="406" s="1"/>
  <c r="N16" i="406" s="1"/>
  <c r="K16" i="406"/>
  <c r="J16" i="406"/>
  <c r="G16" i="406"/>
  <c r="F16" i="406"/>
  <c r="E16" i="406"/>
  <c r="C16" i="406"/>
  <c r="B2" i="406"/>
  <c r="M18" i="405"/>
  <c r="M16" i="405" s="1"/>
  <c r="I18" i="405"/>
  <c r="I16" i="405" s="1"/>
  <c r="E18" i="405"/>
  <c r="N18" i="405" s="1"/>
  <c r="N16" i="405" s="1"/>
  <c r="K16" i="405"/>
  <c r="J16" i="405"/>
  <c r="G16" i="405"/>
  <c r="F16" i="405"/>
  <c r="C16" i="405"/>
  <c r="B2" i="405"/>
  <c r="M18" i="404"/>
  <c r="M16" i="404" s="1"/>
  <c r="I18" i="404"/>
  <c r="I16" i="404" s="1"/>
  <c r="E18" i="404"/>
  <c r="N18" i="404" s="1"/>
  <c r="N16" i="404" s="1"/>
  <c r="K16" i="404"/>
  <c r="J16" i="404"/>
  <c r="G16" i="404"/>
  <c r="F16" i="404"/>
  <c r="E16" i="404"/>
  <c r="C16" i="404"/>
  <c r="B2" i="404"/>
  <c r="M18" i="403"/>
  <c r="I18" i="403"/>
  <c r="I16" i="403" s="1"/>
  <c r="E18" i="403"/>
  <c r="N18" i="403" s="1"/>
  <c r="N16" i="403" s="1"/>
  <c r="M16" i="403"/>
  <c r="K16" i="403"/>
  <c r="J16" i="403"/>
  <c r="G16" i="403"/>
  <c r="F16" i="403"/>
  <c r="E16" i="403"/>
  <c r="C16" i="403"/>
  <c r="B2" i="403"/>
  <c r="N18" i="402"/>
  <c r="N16" i="402" s="1"/>
  <c r="M18" i="402"/>
  <c r="I18" i="402"/>
  <c r="E18" i="402"/>
  <c r="M16" i="402"/>
  <c r="K16" i="402"/>
  <c r="J16" i="402"/>
  <c r="I16" i="402"/>
  <c r="G16" i="402"/>
  <c r="F16" i="402"/>
  <c r="E16" i="402"/>
  <c r="C16" i="402"/>
  <c r="B2" i="402"/>
  <c r="M18" i="401"/>
  <c r="M16" i="401" s="1"/>
  <c r="I18" i="401"/>
  <c r="E18" i="401"/>
  <c r="N18" i="401" s="1"/>
  <c r="N16" i="401" s="1"/>
  <c r="K16" i="401"/>
  <c r="J16" i="401"/>
  <c r="I16" i="401"/>
  <c r="G16" i="401"/>
  <c r="F16" i="401"/>
  <c r="E16" i="401"/>
  <c r="C16" i="401"/>
  <c r="B2" i="401"/>
  <c r="M18" i="400"/>
  <c r="M16" i="400" s="1"/>
  <c r="I18" i="400"/>
  <c r="I16" i="400" s="1"/>
  <c r="E18" i="400"/>
  <c r="N18" i="400" s="1"/>
  <c r="N16" i="400" s="1"/>
  <c r="K16" i="400"/>
  <c r="J16" i="400"/>
  <c r="G16" i="400"/>
  <c r="F16" i="400"/>
  <c r="C16" i="400"/>
  <c r="B2" i="400"/>
  <c r="N18" i="399"/>
  <c r="N16" i="399" s="1"/>
  <c r="M18" i="399"/>
  <c r="M16" i="399" s="1"/>
  <c r="I18" i="399"/>
  <c r="I16" i="399" s="1"/>
  <c r="E18" i="399"/>
  <c r="E16" i="399" s="1"/>
  <c r="K16" i="399"/>
  <c r="J16" i="399"/>
  <c r="G16" i="399"/>
  <c r="F16" i="399"/>
  <c r="C16" i="399"/>
  <c r="B2" i="399"/>
  <c r="B13" i="398"/>
  <c r="B2" i="398"/>
  <c r="B13" i="397"/>
  <c r="B2" i="397"/>
  <c r="B13" i="396"/>
  <c r="B2" i="396"/>
  <c r="B14" i="386"/>
  <c r="B14" i="385"/>
  <c r="B13" i="394"/>
  <c r="B2" i="394"/>
  <c r="B2" i="393"/>
  <c r="B14" i="392"/>
  <c r="B2" i="392"/>
  <c r="B14" i="391"/>
  <c r="B2" i="391"/>
  <c r="B2" i="390"/>
  <c r="B2" i="389"/>
  <c r="B2" i="388"/>
  <c r="B2" i="387"/>
  <c r="E16" i="414" l="1"/>
  <c r="I16" i="413"/>
  <c r="N18" i="410"/>
  <c r="N16" i="410" s="1"/>
  <c r="E16" i="409"/>
  <c r="E16" i="408"/>
  <c r="E16" i="407"/>
  <c r="E16" i="405"/>
  <c r="E16" i="400"/>
  <c r="B2" i="386"/>
  <c r="B2" i="385" l="1"/>
  <c r="F18" i="384"/>
  <c r="F15" i="384" s="1"/>
  <c r="B2" i="384"/>
  <c r="F17" i="383"/>
  <c r="B2" i="383"/>
  <c r="E18" i="382"/>
  <c r="F18" i="382" s="1"/>
  <c r="E17" i="382"/>
  <c r="F17" i="382" s="1"/>
  <c r="B2" i="382"/>
  <c r="E18" i="381"/>
  <c r="F18" i="381" s="1"/>
  <c r="E17" i="381"/>
  <c r="F17" i="381" s="1"/>
  <c r="B2" i="381"/>
  <c r="E18" i="380"/>
  <c r="E17" i="380"/>
  <c r="F18" i="380"/>
  <c r="F17" i="380"/>
  <c r="B2" i="380"/>
  <c r="E18" i="379"/>
  <c r="F18" i="379" s="1"/>
  <c r="E17" i="379"/>
  <c r="F17" i="379" s="1"/>
  <c r="B2" i="379"/>
  <c r="E18" i="378"/>
  <c r="F18" i="378" s="1"/>
  <c r="E17" i="378"/>
  <c r="F17" i="378" s="1"/>
  <c r="B2" i="378"/>
  <c r="C888" i="377"/>
  <c r="A888" i="377"/>
  <c r="C887" i="377"/>
  <c r="A887" i="377"/>
  <c r="C885" i="377"/>
  <c r="A885" i="377"/>
  <c r="C884" i="377"/>
  <c r="A884" i="377"/>
  <c r="C883" i="377"/>
  <c r="A883" i="377"/>
  <c r="C882" i="377"/>
  <c r="A882" i="377"/>
  <c r="C881" i="377"/>
  <c r="A881" i="377"/>
  <c r="C880" i="377"/>
  <c r="A880" i="377"/>
  <c r="C879" i="377"/>
  <c r="A879" i="377"/>
  <c r="C878" i="377"/>
  <c r="A878" i="377"/>
  <c r="C877" i="377"/>
  <c r="A877" i="377"/>
  <c r="C876" i="377"/>
  <c r="A876" i="377"/>
  <c r="C875" i="377"/>
  <c r="A875" i="377"/>
  <c r="C874" i="377"/>
  <c r="A874" i="377"/>
  <c r="C873" i="377"/>
  <c r="A873" i="377"/>
  <c r="C872" i="377"/>
  <c r="A872" i="377"/>
  <c r="C871" i="377"/>
  <c r="A871" i="377"/>
  <c r="C870" i="377"/>
  <c r="A870" i="377"/>
  <c r="C869" i="377"/>
  <c r="A869" i="377"/>
  <c r="C868" i="377"/>
  <c r="A868" i="377"/>
  <c r="C867" i="377"/>
  <c r="A867" i="377"/>
  <c r="C866" i="377"/>
  <c r="A866" i="377"/>
  <c r="C865" i="377"/>
  <c r="A865" i="377"/>
  <c r="C864" i="377"/>
  <c r="A864" i="377"/>
  <c r="C863" i="377"/>
  <c r="A863" i="377"/>
  <c r="C862" i="377"/>
  <c r="A862" i="377"/>
  <c r="C861" i="377"/>
  <c r="A861" i="377"/>
  <c r="C860" i="377"/>
  <c r="A860" i="377"/>
  <c r="C859" i="377"/>
  <c r="A859" i="377"/>
  <c r="C858" i="377"/>
  <c r="A858" i="377"/>
  <c r="C857" i="377"/>
  <c r="A857" i="377"/>
  <c r="C856" i="377"/>
  <c r="A856" i="377"/>
  <c r="C854" i="377"/>
  <c r="A854" i="377"/>
  <c r="C853" i="377"/>
  <c r="A853" i="377"/>
  <c r="C851" i="377"/>
  <c r="A851" i="377"/>
  <c r="C850" i="377"/>
  <c r="A850" i="377"/>
  <c r="C849" i="377"/>
  <c r="A849" i="377"/>
  <c r="C848" i="377"/>
  <c r="A848" i="377"/>
  <c r="C847" i="377"/>
  <c r="A847" i="377"/>
  <c r="C846" i="377"/>
  <c r="A846" i="377"/>
  <c r="C845" i="377"/>
  <c r="A845" i="377"/>
  <c r="C844" i="377"/>
  <c r="A844" i="377"/>
  <c r="C843" i="377"/>
  <c r="A843" i="377"/>
  <c r="C842" i="377"/>
  <c r="A842" i="377"/>
  <c r="C841" i="377"/>
  <c r="A841" i="377"/>
  <c r="C840" i="377"/>
  <c r="A840" i="377"/>
  <c r="C839" i="377"/>
  <c r="A839" i="377"/>
  <c r="C838" i="377"/>
  <c r="A838" i="377"/>
  <c r="C837" i="377"/>
  <c r="A837" i="377"/>
  <c r="C836" i="377"/>
  <c r="A836" i="377"/>
  <c r="C835" i="377"/>
  <c r="A835" i="377"/>
  <c r="C834" i="377"/>
  <c r="A834" i="377"/>
  <c r="C833" i="377"/>
  <c r="A833" i="377"/>
  <c r="C832" i="377"/>
  <c r="A832" i="377"/>
  <c r="C831" i="377"/>
  <c r="A831" i="377"/>
  <c r="C830" i="377"/>
  <c r="A830" i="377"/>
  <c r="C829" i="377"/>
  <c r="A829" i="377"/>
  <c r="C828" i="377"/>
  <c r="A828" i="377"/>
  <c r="C827" i="377"/>
  <c r="A827" i="377"/>
  <c r="C826" i="377"/>
  <c r="A826" i="377"/>
  <c r="C825" i="377"/>
  <c r="A825" i="377"/>
  <c r="C824" i="377"/>
  <c r="A824" i="377"/>
  <c r="C823" i="377"/>
  <c r="A823" i="377"/>
  <c r="C822" i="377"/>
  <c r="A822" i="377"/>
  <c r="C821" i="377"/>
  <c r="A821" i="377"/>
  <c r="C820" i="377"/>
  <c r="A820" i="377"/>
  <c r="C819" i="377"/>
  <c r="A819" i="377"/>
  <c r="C818" i="377"/>
  <c r="A818" i="377"/>
  <c r="C817" i="377"/>
  <c r="A817" i="377"/>
  <c r="C816" i="377"/>
  <c r="A816" i="377"/>
  <c r="C815" i="377"/>
  <c r="A815" i="377"/>
  <c r="C814" i="377"/>
  <c r="A814" i="377"/>
  <c r="C813" i="377"/>
  <c r="A813" i="377"/>
  <c r="C812" i="377"/>
  <c r="A812" i="377"/>
  <c r="C811" i="377"/>
  <c r="A811" i="377"/>
  <c r="C810" i="377"/>
  <c r="A810" i="377"/>
  <c r="C809" i="377"/>
  <c r="A809" i="377"/>
  <c r="C808" i="377"/>
  <c r="A808" i="377"/>
  <c r="C807" i="377"/>
  <c r="A807" i="377"/>
  <c r="C806" i="377"/>
  <c r="A806" i="377"/>
  <c r="C804" i="377"/>
  <c r="A804" i="377"/>
  <c r="C803" i="377"/>
  <c r="A803" i="377"/>
  <c r="C802" i="377"/>
  <c r="A802" i="377"/>
  <c r="C801" i="377"/>
  <c r="A801" i="377"/>
  <c r="C800" i="377"/>
  <c r="A800" i="377"/>
  <c r="C799" i="377"/>
  <c r="A799" i="377"/>
  <c r="C798" i="377"/>
  <c r="A798" i="377"/>
  <c r="C797" i="377"/>
  <c r="A797" i="377"/>
  <c r="C796" i="377"/>
  <c r="A796" i="377"/>
  <c r="C795" i="377"/>
  <c r="A795" i="377"/>
  <c r="C794" i="377"/>
  <c r="A794" i="377"/>
  <c r="C793" i="377"/>
  <c r="A793" i="377"/>
  <c r="C792" i="377"/>
  <c r="A792" i="377"/>
  <c r="C791" i="377"/>
  <c r="A791" i="377"/>
  <c r="C790" i="377"/>
  <c r="A790" i="377"/>
  <c r="C789" i="377"/>
  <c r="A789" i="377"/>
  <c r="C788" i="377"/>
  <c r="A788" i="377"/>
  <c r="C787" i="377"/>
  <c r="A787" i="377"/>
  <c r="C786" i="377"/>
  <c r="A786" i="377"/>
  <c r="C785" i="377"/>
  <c r="A785" i="377"/>
  <c r="C784" i="377"/>
  <c r="A784" i="377"/>
  <c r="C783" i="377"/>
  <c r="A783" i="377"/>
  <c r="C782" i="377"/>
  <c r="A782" i="377"/>
  <c r="C781" i="377"/>
  <c r="A781" i="377"/>
  <c r="C780" i="377"/>
  <c r="A780" i="377"/>
  <c r="C779" i="377"/>
  <c r="A779" i="377"/>
  <c r="C778" i="377"/>
  <c r="A778" i="377"/>
  <c r="C777" i="377"/>
  <c r="A777" i="377"/>
  <c r="C776" i="377"/>
  <c r="A776" i="377"/>
  <c r="C775" i="377"/>
  <c r="A775" i="377"/>
  <c r="C774" i="377"/>
  <c r="A774" i="377"/>
  <c r="C773" i="377"/>
  <c r="A773" i="377"/>
  <c r="C772" i="377"/>
  <c r="A772" i="377"/>
  <c r="C771" i="377"/>
  <c r="A771" i="377"/>
  <c r="C770" i="377"/>
  <c r="A770" i="377"/>
  <c r="C769" i="377"/>
  <c r="A769" i="377"/>
  <c r="C768" i="377"/>
  <c r="A768" i="377"/>
  <c r="C767" i="377"/>
  <c r="A767" i="377"/>
  <c r="C766" i="377"/>
  <c r="A766" i="377"/>
  <c r="C765" i="377"/>
  <c r="A765" i="377"/>
  <c r="C764" i="377"/>
  <c r="A764" i="377"/>
  <c r="C763" i="377"/>
  <c r="A763" i="377"/>
  <c r="C762" i="377"/>
  <c r="A762" i="377"/>
  <c r="C761" i="377"/>
  <c r="A761" i="377"/>
  <c r="C760" i="377"/>
  <c r="A760" i="377"/>
  <c r="C758" i="377"/>
  <c r="A758" i="377"/>
  <c r="C757" i="377"/>
  <c r="A757" i="377"/>
  <c r="C756" i="377"/>
  <c r="A756" i="377"/>
  <c r="C755" i="377"/>
  <c r="A755" i="377"/>
  <c r="C754" i="377"/>
  <c r="A754" i="377"/>
  <c r="C753" i="377"/>
  <c r="A753" i="377"/>
  <c r="C752" i="377"/>
  <c r="A752" i="377"/>
  <c r="C751" i="377"/>
  <c r="A751" i="377"/>
  <c r="A750" i="377"/>
  <c r="C749" i="377"/>
  <c r="A749" i="377"/>
  <c r="C748" i="377"/>
  <c r="A748" i="377"/>
  <c r="C747" i="377"/>
  <c r="A747" i="377"/>
  <c r="C746" i="377"/>
  <c r="A746" i="377"/>
  <c r="C745" i="377"/>
  <c r="A745" i="377"/>
  <c r="C744" i="377"/>
  <c r="A744" i="377"/>
  <c r="A743" i="377"/>
  <c r="C742" i="377"/>
  <c r="A742" i="377"/>
  <c r="C741" i="377"/>
  <c r="A741" i="377"/>
  <c r="C740" i="377"/>
  <c r="A740" i="377"/>
  <c r="C739" i="377"/>
  <c r="A739" i="377"/>
  <c r="C738" i="377"/>
  <c r="A738" i="377"/>
  <c r="C737" i="377"/>
  <c r="A737" i="377"/>
  <c r="C736" i="377"/>
  <c r="A736" i="377"/>
  <c r="C735" i="377"/>
  <c r="A735" i="377"/>
  <c r="C734" i="377"/>
  <c r="A734" i="377"/>
  <c r="C733" i="377"/>
  <c r="A733" i="377"/>
  <c r="C732" i="377"/>
  <c r="A732" i="377"/>
  <c r="C731" i="377"/>
  <c r="A731" i="377"/>
  <c r="C730" i="377"/>
  <c r="A730" i="377"/>
  <c r="C728" i="377"/>
  <c r="A728" i="377"/>
  <c r="C727" i="377"/>
  <c r="A727" i="377"/>
  <c r="C726" i="377"/>
  <c r="A726" i="377"/>
  <c r="C725" i="377"/>
  <c r="A725" i="377"/>
  <c r="C724" i="377"/>
  <c r="A724" i="377"/>
  <c r="C723" i="377"/>
  <c r="A723" i="377"/>
  <c r="C722" i="377"/>
  <c r="A722" i="377"/>
  <c r="C721" i="377"/>
  <c r="A721" i="377"/>
  <c r="C720" i="377"/>
  <c r="A720" i="377"/>
  <c r="C719" i="377"/>
  <c r="A719" i="377"/>
  <c r="C718" i="377"/>
  <c r="A718" i="377"/>
  <c r="C717" i="377"/>
  <c r="A717" i="377"/>
  <c r="C716" i="377"/>
  <c r="A716" i="377"/>
  <c r="C715" i="377"/>
  <c r="A715" i="377"/>
  <c r="C714" i="377"/>
  <c r="A714" i="377"/>
  <c r="C713" i="377"/>
  <c r="A713" i="377"/>
  <c r="C712" i="377"/>
  <c r="A712" i="377"/>
  <c r="C710" i="377"/>
  <c r="A710" i="377"/>
  <c r="C709" i="377"/>
  <c r="A709" i="377"/>
  <c r="C708" i="377"/>
  <c r="A708" i="377"/>
  <c r="C707" i="377"/>
  <c r="A707" i="377"/>
  <c r="C706" i="377"/>
  <c r="A706" i="377"/>
  <c r="C705" i="377"/>
  <c r="A705" i="377"/>
  <c r="C704" i="377"/>
  <c r="A704" i="377"/>
  <c r="C703" i="377"/>
  <c r="A703" i="377"/>
  <c r="C702" i="377"/>
  <c r="A702" i="377"/>
  <c r="C701" i="377"/>
  <c r="A701" i="377"/>
  <c r="C700" i="377"/>
  <c r="A700" i="377"/>
  <c r="A699" i="377"/>
  <c r="C698" i="377"/>
  <c r="A698" i="377"/>
  <c r="C697" i="377"/>
  <c r="A697" i="377"/>
  <c r="C696" i="377"/>
  <c r="A696" i="377"/>
  <c r="C695" i="377"/>
  <c r="A695" i="377"/>
  <c r="C694" i="377"/>
  <c r="A694" i="377"/>
  <c r="C693" i="377"/>
  <c r="A693" i="377"/>
  <c r="C692" i="377"/>
  <c r="A692" i="377"/>
  <c r="C691" i="377"/>
  <c r="A691" i="377"/>
  <c r="C690" i="377"/>
  <c r="A690" i="377"/>
  <c r="C689" i="377"/>
  <c r="A689" i="377"/>
  <c r="C688" i="377"/>
  <c r="A688" i="377"/>
  <c r="C687" i="377"/>
  <c r="A687" i="377"/>
  <c r="C686" i="377"/>
  <c r="A686" i="377"/>
  <c r="C685" i="377"/>
  <c r="A685" i="377"/>
  <c r="C684" i="377"/>
  <c r="A684" i="377"/>
  <c r="C683" i="377"/>
  <c r="A683" i="377"/>
  <c r="C682" i="377"/>
  <c r="A682" i="377"/>
  <c r="C681" i="377"/>
  <c r="A681" i="377"/>
  <c r="C680" i="377"/>
  <c r="A680" i="377"/>
  <c r="C678" i="377"/>
  <c r="A678" i="377"/>
  <c r="C677" i="377"/>
  <c r="A677" i="377"/>
  <c r="C676" i="377"/>
  <c r="A676" i="377"/>
  <c r="C675" i="377"/>
  <c r="A675" i="377"/>
  <c r="C674" i="377"/>
  <c r="A674" i="377"/>
  <c r="C673" i="377"/>
  <c r="A673" i="377"/>
  <c r="C672" i="377"/>
  <c r="A672" i="377"/>
  <c r="C671" i="377"/>
  <c r="A671" i="377"/>
  <c r="C670" i="377"/>
  <c r="A670" i="377"/>
  <c r="C669" i="377"/>
  <c r="A669" i="377"/>
  <c r="C668" i="377"/>
  <c r="A668" i="377"/>
  <c r="C667" i="377"/>
  <c r="A667" i="377"/>
  <c r="C666" i="377"/>
  <c r="A666" i="377"/>
  <c r="C664" i="377"/>
  <c r="A664" i="377"/>
  <c r="C663" i="377"/>
  <c r="A663" i="377"/>
  <c r="C662" i="377"/>
  <c r="A662" i="377"/>
  <c r="C661" i="377"/>
  <c r="A661" i="377"/>
  <c r="C660" i="377"/>
  <c r="A660" i="377"/>
  <c r="C659" i="377"/>
  <c r="A659" i="377"/>
  <c r="C658" i="377"/>
  <c r="A658" i="377"/>
  <c r="C657" i="377"/>
  <c r="A657" i="377"/>
  <c r="C656" i="377"/>
  <c r="A656" i="377"/>
  <c r="C655" i="377"/>
  <c r="A655" i="377"/>
  <c r="C654" i="377"/>
  <c r="A654" i="377"/>
  <c r="C653" i="377"/>
  <c r="A653" i="377"/>
  <c r="C652" i="377"/>
  <c r="A652" i="377"/>
  <c r="C651" i="377"/>
  <c r="A651" i="377"/>
  <c r="C650" i="377"/>
  <c r="A650" i="377"/>
  <c r="C649" i="377"/>
  <c r="A649" i="377"/>
  <c r="C648" i="377"/>
  <c r="A648" i="377"/>
  <c r="A647" i="377"/>
  <c r="C646" i="377"/>
  <c r="A646" i="377"/>
  <c r="C645" i="377"/>
  <c r="A645" i="377"/>
  <c r="C644" i="377"/>
  <c r="A644" i="377"/>
  <c r="C643" i="377"/>
  <c r="A643" i="377"/>
  <c r="C642" i="377"/>
  <c r="A642" i="377"/>
  <c r="C641" i="377"/>
  <c r="A641" i="377"/>
  <c r="C640" i="377"/>
  <c r="A640" i="377"/>
  <c r="C639" i="377"/>
  <c r="A639" i="377"/>
  <c r="C638" i="377"/>
  <c r="A638" i="377"/>
  <c r="C637" i="377"/>
  <c r="A637" i="377"/>
  <c r="C636" i="377"/>
  <c r="A636" i="377"/>
  <c r="C635" i="377"/>
  <c r="A635" i="377"/>
  <c r="C634" i="377"/>
  <c r="A634" i="377"/>
  <c r="C633" i="377"/>
  <c r="A633" i="377"/>
  <c r="C632" i="377"/>
  <c r="A632" i="377"/>
  <c r="C631" i="377"/>
  <c r="A631" i="377"/>
  <c r="C630" i="377"/>
  <c r="A630" i="377"/>
  <c r="C629" i="377"/>
  <c r="A629" i="377"/>
  <c r="C628" i="377"/>
  <c r="A628" i="377"/>
  <c r="C627" i="377"/>
  <c r="A627" i="377"/>
  <c r="C626" i="377"/>
  <c r="A626" i="377"/>
  <c r="C625" i="377"/>
  <c r="A625" i="377"/>
  <c r="C624" i="377"/>
  <c r="A624" i="377"/>
  <c r="C623" i="377"/>
  <c r="A623" i="377"/>
  <c r="C622" i="377"/>
  <c r="A622" i="377"/>
  <c r="C621" i="377"/>
  <c r="A621" i="377"/>
  <c r="C620" i="377"/>
  <c r="A620" i="377"/>
  <c r="C619" i="377"/>
  <c r="A619" i="377"/>
  <c r="C618" i="377"/>
  <c r="A618" i="377"/>
  <c r="C616" i="377"/>
  <c r="A616" i="377"/>
  <c r="C615" i="377"/>
  <c r="A615" i="377"/>
  <c r="C614" i="377"/>
  <c r="A614" i="377"/>
  <c r="C613" i="377"/>
  <c r="A613" i="377"/>
  <c r="C612" i="377"/>
  <c r="A612" i="377"/>
  <c r="C611" i="377"/>
  <c r="A611" i="377"/>
  <c r="C610" i="377"/>
  <c r="A610" i="377"/>
  <c r="C609" i="377"/>
  <c r="A609" i="377"/>
  <c r="C608" i="377"/>
  <c r="A608" i="377"/>
  <c r="C607" i="377"/>
  <c r="A607" i="377"/>
  <c r="C606" i="377"/>
  <c r="A606" i="377"/>
  <c r="C605" i="377"/>
  <c r="A605" i="377"/>
  <c r="C604" i="377"/>
  <c r="A604" i="377"/>
  <c r="C603" i="377"/>
  <c r="A603" i="377"/>
  <c r="C602" i="377"/>
  <c r="A602" i="377"/>
  <c r="C601" i="377"/>
  <c r="A601" i="377"/>
  <c r="C600" i="377"/>
  <c r="A600" i="377"/>
  <c r="A599" i="377"/>
  <c r="C598" i="377"/>
  <c r="A598" i="377"/>
  <c r="C597" i="377"/>
  <c r="A597" i="377"/>
  <c r="C596" i="377"/>
  <c r="A596" i="377"/>
  <c r="C595" i="377"/>
  <c r="A595" i="377"/>
  <c r="C594" i="377"/>
  <c r="A594" i="377"/>
  <c r="C593" i="377"/>
  <c r="A593" i="377"/>
  <c r="C592" i="377"/>
  <c r="A592" i="377"/>
  <c r="C591" i="377"/>
  <c r="A591" i="377"/>
  <c r="C590" i="377"/>
  <c r="A590" i="377"/>
  <c r="C589" i="377"/>
  <c r="A589" i="377"/>
  <c r="C588" i="377"/>
  <c r="A588" i="377"/>
  <c r="C587" i="377"/>
  <c r="A587" i="377"/>
  <c r="C586" i="377"/>
  <c r="A586" i="377"/>
  <c r="C585" i="377"/>
  <c r="A585" i="377"/>
  <c r="C584" i="377"/>
  <c r="A584" i="377"/>
  <c r="C583" i="377"/>
  <c r="A583" i="377"/>
  <c r="C582" i="377"/>
  <c r="A582" i="377"/>
  <c r="C581" i="377"/>
  <c r="A581" i="377"/>
  <c r="C580" i="377"/>
  <c r="A580" i="377"/>
  <c r="C579" i="377"/>
  <c r="A579" i="377"/>
  <c r="C578" i="377"/>
  <c r="A578" i="377"/>
  <c r="C577" i="377"/>
  <c r="A577" i="377"/>
  <c r="C576" i="377"/>
  <c r="A576" i="377"/>
  <c r="C575" i="377"/>
  <c r="A575" i="377"/>
  <c r="C574" i="377"/>
  <c r="A574" i="377"/>
  <c r="C573" i="377"/>
  <c r="A573" i="377"/>
  <c r="C572" i="377"/>
  <c r="A572" i="377"/>
  <c r="C571" i="377"/>
  <c r="A571" i="377"/>
  <c r="C569" i="377"/>
  <c r="A569" i="377"/>
  <c r="C568" i="377"/>
  <c r="A568" i="377"/>
  <c r="C567" i="377"/>
  <c r="A567" i="377"/>
  <c r="C566" i="377"/>
  <c r="A566" i="377"/>
  <c r="C565" i="377"/>
  <c r="A565" i="377"/>
  <c r="C564" i="377"/>
  <c r="A564" i="377"/>
  <c r="C563" i="377"/>
  <c r="A563" i="377"/>
  <c r="C562" i="377"/>
  <c r="A562" i="377"/>
  <c r="C561" i="377"/>
  <c r="A561" i="377"/>
  <c r="C560" i="377"/>
  <c r="A560" i="377"/>
  <c r="C559" i="377"/>
  <c r="A559" i="377"/>
  <c r="C558" i="377"/>
  <c r="A558" i="377"/>
  <c r="C557" i="377"/>
  <c r="A557" i="377"/>
  <c r="C556" i="377"/>
  <c r="A556" i="377"/>
  <c r="C555" i="377"/>
  <c r="A555" i="377"/>
  <c r="C554" i="377"/>
  <c r="A554" i="377"/>
  <c r="C553" i="377"/>
  <c r="A553" i="377"/>
  <c r="C552" i="377"/>
  <c r="A552" i="377"/>
  <c r="C551" i="377"/>
  <c r="A551" i="377"/>
  <c r="C550" i="377"/>
  <c r="A550" i="377"/>
  <c r="C549" i="377"/>
  <c r="A549" i="377"/>
  <c r="C548" i="377"/>
  <c r="A548" i="377"/>
  <c r="C547" i="377"/>
  <c r="A547" i="377"/>
  <c r="C546" i="377"/>
  <c r="A546" i="377"/>
  <c r="C544" i="377"/>
  <c r="A544" i="377"/>
  <c r="C543" i="377"/>
  <c r="A543" i="377"/>
  <c r="C542" i="377"/>
  <c r="A542" i="377"/>
  <c r="C541" i="377"/>
  <c r="A541" i="377"/>
  <c r="C540" i="377"/>
  <c r="A540" i="377"/>
  <c r="C539" i="377"/>
  <c r="A539" i="377"/>
  <c r="C538" i="377"/>
  <c r="A538" i="377"/>
  <c r="C537" i="377"/>
  <c r="A537" i="377"/>
  <c r="C536" i="377"/>
  <c r="A536" i="377"/>
  <c r="C535" i="377"/>
  <c r="A535" i="377"/>
  <c r="C534" i="377"/>
  <c r="A534" i="377"/>
  <c r="C533" i="377"/>
  <c r="A533" i="377"/>
  <c r="C532" i="377"/>
  <c r="A532" i="377"/>
  <c r="C531" i="377"/>
  <c r="A531" i="377"/>
  <c r="C530" i="377"/>
  <c r="A530" i="377"/>
  <c r="C529" i="377"/>
  <c r="A529" i="377"/>
  <c r="C528" i="377"/>
  <c r="A528" i="377"/>
  <c r="C527" i="377"/>
  <c r="A527" i="377"/>
  <c r="C526" i="377"/>
  <c r="A526" i="377"/>
  <c r="C525" i="377"/>
  <c r="A525" i="377"/>
  <c r="C524" i="377"/>
  <c r="A524" i="377"/>
  <c r="C523" i="377"/>
  <c r="A523" i="377"/>
  <c r="C521" i="377"/>
  <c r="A521" i="377"/>
  <c r="C520" i="377"/>
  <c r="A520" i="377"/>
  <c r="C519" i="377"/>
  <c r="A519" i="377"/>
  <c r="C518" i="377"/>
  <c r="A518" i="377"/>
  <c r="C517" i="377"/>
  <c r="A517" i="377"/>
  <c r="C516" i="377"/>
  <c r="A516" i="377"/>
  <c r="C515" i="377"/>
  <c r="A515" i="377"/>
  <c r="C514" i="377"/>
  <c r="A514" i="377"/>
  <c r="C513" i="377"/>
  <c r="A513" i="377"/>
  <c r="C512" i="377"/>
  <c r="A512" i="377"/>
  <c r="C511" i="377"/>
  <c r="A511" i="377"/>
  <c r="C510" i="377"/>
  <c r="A510" i="377"/>
  <c r="C509" i="377"/>
  <c r="A509" i="377"/>
  <c r="C508" i="377"/>
  <c r="A508" i="377"/>
  <c r="C507" i="377"/>
  <c r="A507" i="377"/>
  <c r="C506" i="377"/>
  <c r="A506" i="377"/>
  <c r="C505" i="377"/>
  <c r="A505" i="377"/>
  <c r="C504" i="377"/>
  <c r="A504" i="377"/>
  <c r="C503" i="377"/>
  <c r="A503" i="377"/>
  <c r="C501" i="377"/>
  <c r="A501" i="377"/>
  <c r="C500" i="377"/>
  <c r="A500" i="377"/>
  <c r="C499" i="377"/>
  <c r="A499" i="377"/>
  <c r="C498" i="377"/>
  <c r="A498" i="377"/>
  <c r="C497" i="377"/>
  <c r="A497" i="377"/>
  <c r="C495" i="377"/>
  <c r="A495" i="377"/>
  <c r="C494" i="377"/>
  <c r="A494" i="377"/>
  <c r="C493" i="377"/>
  <c r="A493" i="377"/>
  <c r="C492" i="377"/>
  <c r="A492" i="377"/>
  <c r="C491" i="377"/>
  <c r="A491" i="377"/>
  <c r="C490" i="377"/>
  <c r="A490" i="377"/>
  <c r="C489" i="377"/>
  <c r="A489" i="377"/>
  <c r="C488" i="377"/>
  <c r="A488" i="377"/>
  <c r="C487" i="377"/>
  <c r="A487" i="377"/>
  <c r="C486" i="377"/>
  <c r="A486" i="377"/>
  <c r="C485" i="377"/>
  <c r="A485" i="377"/>
  <c r="C484" i="377"/>
  <c r="A484" i="377"/>
  <c r="C483" i="377"/>
  <c r="A483" i="377"/>
  <c r="C482" i="377"/>
  <c r="A482" i="377"/>
  <c r="C481" i="377"/>
  <c r="A481" i="377"/>
  <c r="C480" i="377"/>
  <c r="A480" i="377"/>
  <c r="C479" i="377"/>
  <c r="A479" i="377"/>
  <c r="C478" i="377"/>
  <c r="A478" i="377"/>
  <c r="C477" i="377"/>
  <c r="A477" i="377"/>
  <c r="C476" i="377"/>
  <c r="A476" i="377"/>
  <c r="C475" i="377"/>
  <c r="A475" i="377"/>
  <c r="C474" i="377"/>
  <c r="A474" i="377"/>
  <c r="C473" i="377"/>
  <c r="A473" i="377"/>
  <c r="C472" i="377"/>
  <c r="A472" i="377"/>
  <c r="C471" i="377"/>
  <c r="A471" i="377"/>
  <c r="C470" i="377"/>
  <c r="A470" i="377"/>
  <c r="C469" i="377"/>
  <c r="A469" i="377"/>
  <c r="C468" i="377"/>
  <c r="A468" i="377"/>
  <c r="C466" i="377"/>
  <c r="A466" i="377"/>
  <c r="C465" i="377"/>
  <c r="A465" i="377"/>
  <c r="C464" i="377"/>
  <c r="A464" i="377"/>
  <c r="C463" i="377"/>
  <c r="A463" i="377"/>
  <c r="C462" i="377"/>
  <c r="A462" i="377"/>
  <c r="C461" i="377"/>
  <c r="A461" i="377"/>
  <c r="C460" i="377"/>
  <c r="A460" i="377"/>
  <c r="C459" i="377"/>
  <c r="A459" i="377"/>
  <c r="C458" i="377"/>
  <c r="A458" i="377"/>
  <c r="C457" i="377"/>
  <c r="A457" i="377"/>
  <c r="A456" i="377"/>
  <c r="C455" i="377"/>
  <c r="A455" i="377"/>
  <c r="C454" i="377"/>
  <c r="A454" i="377"/>
  <c r="C453" i="377"/>
  <c r="A453" i="377"/>
  <c r="C452" i="377"/>
  <c r="A452" i="377"/>
  <c r="C451" i="377"/>
  <c r="A451" i="377"/>
  <c r="C450" i="377"/>
  <c r="A450" i="377"/>
  <c r="C449" i="377"/>
  <c r="A449" i="377"/>
  <c r="C448" i="377"/>
  <c r="A448" i="377"/>
  <c r="C447" i="377"/>
  <c r="A447" i="377"/>
  <c r="C446" i="377"/>
  <c r="A446" i="377"/>
  <c r="C445" i="377"/>
  <c r="A445" i="377"/>
  <c r="C444" i="377"/>
  <c r="A444" i="377"/>
  <c r="C443" i="377"/>
  <c r="A443" i="377"/>
  <c r="C442" i="377"/>
  <c r="A442" i="377"/>
  <c r="C441" i="377"/>
  <c r="A441" i="377"/>
  <c r="C440" i="377"/>
  <c r="A440" i="377"/>
  <c r="C439" i="377"/>
  <c r="A439" i="377"/>
  <c r="C438" i="377"/>
  <c r="A438" i="377"/>
  <c r="C436" i="377"/>
  <c r="A436" i="377"/>
  <c r="C435" i="377"/>
  <c r="A435" i="377"/>
  <c r="C434" i="377"/>
  <c r="A434" i="377"/>
  <c r="C433" i="377"/>
  <c r="A433" i="377"/>
  <c r="C432" i="377"/>
  <c r="A432" i="377"/>
  <c r="C431" i="377"/>
  <c r="A431" i="377"/>
  <c r="C430" i="377"/>
  <c r="A430" i="377"/>
  <c r="C429" i="377"/>
  <c r="A429" i="377"/>
  <c r="C428" i="377"/>
  <c r="A428" i="377"/>
  <c r="C427" i="377"/>
  <c r="A427" i="377"/>
  <c r="C426" i="377"/>
  <c r="A426" i="377"/>
  <c r="C425" i="377"/>
  <c r="A425" i="377"/>
  <c r="C424" i="377"/>
  <c r="A424" i="377"/>
  <c r="C423" i="377"/>
  <c r="A423" i="377"/>
  <c r="C421" i="377"/>
  <c r="A421" i="377"/>
  <c r="C420" i="377"/>
  <c r="A420" i="377"/>
  <c r="C419" i="377"/>
  <c r="A419" i="377"/>
  <c r="C418" i="377"/>
  <c r="A418" i="377"/>
  <c r="C417" i="377"/>
  <c r="A417" i="377"/>
  <c r="C416" i="377"/>
  <c r="A416" i="377"/>
  <c r="C415" i="377"/>
  <c r="A415" i="377"/>
  <c r="C414" i="377"/>
  <c r="A414" i="377"/>
  <c r="C413" i="377"/>
  <c r="A413" i="377"/>
  <c r="C412" i="377"/>
  <c r="A412" i="377"/>
  <c r="C411" i="377"/>
  <c r="A411" i="377"/>
  <c r="C410" i="377"/>
  <c r="A410" i="377"/>
  <c r="C409" i="377"/>
  <c r="A409" i="377"/>
  <c r="C408" i="377"/>
  <c r="A408" i="377"/>
  <c r="C407" i="377"/>
  <c r="A407" i="377"/>
  <c r="C406" i="377"/>
  <c r="A406" i="377"/>
  <c r="C405" i="377"/>
  <c r="A405" i="377"/>
  <c r="C404" i="377"/>
  <c r="A404" i="377"/>
  <c r="C403" i="377"/>
  <c r="A403" i="377"/>
  <c r="C402" i="377"/>
  <c r="A402" i="377"/>
  <c r="C401" i="377"/>
  <c r="A401" i="377"/>
  <c r="C400" i="377"/>
  <c r="A400" i="377"/>
  <c r="C398" i="377"/>
  <c r="A398" i="377"/>
  <c r="C397" i="377"/>
  <c r="A397" i="377"/>
  <c r="C396" i="377"/>
  <c r="A396" i="377"/>
  <c r="C395" i="377"/>
  <c r="A395" i="377"/>
  <c r="C394" i="377"/>
  <c r="A394" i="377"/>
  <c r="C393" i="377"/>
  <c r="A393" i="377"/>
  <c r="C392" i="377"/>
  <c r="A392" i="377"/>
  <c r="C391" i="377"/>
  <c r="A391" i="377"/>
  <c r="C390" i="377"/>
  <c r="A390" i="377"/>
  <c r="C389" i="377"/>
  <c r="A389" i="377"/>
  <c r="C388" i="377"/>
  <c r="A388" i="377"/>
  <c r="C387" i="377"/>
  <c r="A387" i="377"/>
  <c r="C386" i="377"/>
  <c r="A386" i="377"/>
  <c r="C385" i="377"/>
  <c r="A385" i="377"/>
  <c r="C384" i="377"/>
  <c r="A384" i="377"/>
  <c r="C383" i="377"/>
  <c r="A383" i="377"/>
  <c r="C382" i="377"/>
  <c r="A382" i="377"/>
  <c r="C381" i="377"/>
  <c r="A381" i="377"/>
  <c r="C380" i="377"/>
  <c r="A380" i="377"/>
  <c r="C379" i="377"/>
  <c r="A379" i="377"/>
  <c r="C378" i="377"/>
  <c r="A378" i="377"/>
  <c r="C377" i="377"/>
  <c r="A377" i="377"/>
  <c r="C376" i="377"/>
  <c r="A376" i="377"/>
  <c r="C375" i="377"/>
  <c r="A375" i="377"/>
  <c r="C374" i="377"/>
  <c r="A374" i="377"/>
  <c r="C373" i="377"/>
  <c r="A373" i="377"/>
  <c r="C372" i="377"/>
  <c r="A372" i="377"/>
  <c r="C371" i="377"/>
  <c r="A371" i="377"/>
  <c r="C370" i="377"/>
  <c r="A370" i="377"/>
  <c r="C368" i="377"/>
  <c r="A368" i="377"/>
  <c r="C367" i="377"/>
  <c r="A367" i="377"/>
  <c r="C366" i="377"/>
  <c r="A366" i="377"/>
  <c r="C365" i="377"/>
  <c r="A365" i="377"/>
  <c r="C364" i="377"/>
  <c r="A364" i="377"/>
  <c r="C363" i="377"/>
  <c r="A363" i="377"/>
  <c r="A362" i="377"/>
  <c r="C361" i="377"/>
  <c r="A361" i="377"/>
  <c r="C360" i="377"/>
  <c r="A360" i="377"/>
  <c r="C359" i="377"/>
  <c r="A359" i="377"/>
  <c r="C358" i="377"/>
  <c r="A358" i="377"/>
  <c r="C357" i="377"/>
  <c r="A357" i="377"/>
  <c r="C356" i="377"/>
  <c r="A356" i="377"/>
  <c r="C355" i="377"/>
  <c r="A355" i="377"/>
  <c r="C354" i="377"/>
  <c r="A354" i="377"/>
  <c r="C353" i="377"/>
  <c r="A353" i="377"/>
  <c r="C352" i="377"/>
  <c r="A352" i="377"/>
  <c r="C351" i="377"/>
  <c r="A351" i="377"/>
  <c r="C350" i="377"/>
  <c r="A350" i="377"/>
  <c r="C349" i="377"/>
  <c r="A349" i="377"/>
  <c r="C348" i="377"/>
  <c r="A348" i="377"/>
  <c r="C347" i="377"/>
  <c r="A347" i="377"/>
  <c r="C346" i="377"/>
  <c r="A346" i="377"/>
  <c r="C345" i="377"/>
  <c r="A345" i="377"/>
  <c r="C344" i="377"/>
  <c r="A344" i="377"/>
  <c r="C343" i="377"/>
  <c r="A343" i="377"/>
  <c r="C342" i="377"/>
  <c r="A342" i="377"/>
  <c r="C341" i="377"/>
  <c r="A341" i="377"/>
  <c r="C340" i="377"/>
  <c r="A340" i="377"/>
  <c r="C339" i="377"/>
  <c r="A339" i="377"/>
  <c r="C337" i="377"/>
  <c r="A337" i="377"/>
  <c r="C336" i="377"/>
  <c r="A336" i="377"/>
  <c r="C335" i="377"/>
  <c r="A335" i="377"/>
  <c r="C334" i="377"/>
  <c r="A334" i="377"/>
  <c r="C333" i="377"/>
  <c r="A333" i="377"/>
  <c r="C332" i="377"/>
  <c r="A332" i="377"/>
  <c r="C331" i="377"/>
  <c r="A331" i="377"/>
  <c r="C330" i="377"/>
  <c r="A330" i="377"/>
  <c r="C329" i="377"/>
  <c r="A329" i="377"/>
  <c r="C328" i="377"/>
  <c r="A328" i="377"/>
  <c r="C327" i="377"/>
  <c r="A327" i="377"/>
  <c r="C326" i="377"/>
  <c r="A326" i="377"/>
  <c r="C325" i="377"/>
  <c r="A325" i="377"/>
  <c r="C324" i="377"/>
  <c r="A324" i="377"/>
  <c r="C323" i="377"/>
  <c r="A323" i="377"/>
  <c r="C322" i="377"/>
  <c r="A322" i="377"/>
  <c r="C321" i="377"/>
  <c r="A321" i="377"/>
  <c r="C320" i="377"/>
  <c r="A320" i="377"/>
  <c r="C319" i="377"/>
  <c r="A319" i="377"/>
  <c r="C318" i="377"/>
  <c r="A318" i="377"/>
  <c r="C317" i="377"/>
  <c r="A317" i="377"/>
  <c r="C316" i="377"/>
  <c r="A316" i="377"/>
  <c r="C315" i="377"/>
  <c r="A315" i="377"/>
  <c r="C314" i="377"/>
  <c r="A314" i="377"/>
  <c r="C312" i="377"/>
  <c r="A312" i="377"/>
  <c r="C311" i="377"/>
  <c r="A311" i="377"/>
  <c r="C310" i="377"/>
  <c r="A310" i="377"/>
  <c r="C309" i="377"/>
  <c r="A309" i="377"/>
  <c r="C308" i="377"/>
  <c r="A308" i="377"/>
  <c r="C307" i="377"/>
  <c r="A307" i="377"/>
  <c r="C306" i="377"/>
  <c r="A306" i="377"/>
  <c r="C305" i="377"/>
  <c r="A305" i="377"/>
  <c r="C304" i="377"/>
  <c r="A304" i="377"/>
  <c r="C303" i="377"/>
  <c r="A303" i="377"/>
  <c r="C302" i="377"/>
  <c r="A302" i="377"/>
  <c r="C301" i="377"/>
  <c r="A301" i="377"/>
  <c r="C300" i="377"/>
  <c r="A300" i="377"/>
  <c r="C299" i="377"/>
  <c r="A299" i="377"/>
  <c r="C298" i="377"/>
  <c r="A298" i="377"/>
  <c r="C297" i="377"/>
  <c r="A297" i="377"/>
  <c r="C295" i="377"/>
  <c r="A295" i="377"/>
  <c r="C294" i="377"/>
  <c r="A294" i="377"/>
  <c r="C293" i="377"/>
  <c r="A293" i="377"/>
  <c r="C291" i="377"/>
  <c r="A291" i="377"/>
  <c r="C290" i="377"/>
  <c r="A290" i="377"/>
  <c r="C289" i="377"/>
  <c r="A289" i="377"/>
  <c r="C287" i="377"/>
  <c r="A287" i="377"/>
  <c r="C286" i="377"/>
  <c r="A286" i="377"/>
  <c r="C285" i="377"/>
  <c r="A285" i="377"/>
  <c r="C284" i="377"/>
  <c r="A284" i="377"/>
  <c r="C283" i="377"/>
  <c r="A283" i="377"/>
  <c r="C282" i="377"/>
  <c r="A282" i="377"/>
  <c r="C281" i="377"/>
  <c r="A281" i="377"/>
  <c r="C280" i="377"/>
  <c r="A280" i="377"/>
  <c r="C279" i="377"/>
  <c r="A279" i="377"/>
  <c r="C278" i="377"/>
  <c r="A278" i="377"/>
  <c r="C277" i="377"/>
  <c r="A277" i="377"/>
  <c r="C276" i="377"/>
  <c r="A276" i="377"/>
  <c r="C275" i="377"/>
  <c r="A275" i="377"/>
  <c r="C274" i="377"/>
  <c r="A274" i="377"/>
  <c r="C273" i="377"/>
  <c r="A273" i="377"/>
  <c r="C272" i="377"/>
  <c r="A272" i="377"/>
  <c r="C271" i="377"/>
  <c r="A271" i="377"/>
  <c r="C270" i="377"/>
  <c r="A270" i="377"/>
  <c r="C269" i="377"/>
  <c r="A269" i="377"/>
  <c r="C268" i="377"/>
  <c r="A268" i="377"/>
  <c r="C267" i="377"/>
  <c r="A267" i="377"/>
  <c r="C266" i="377"/>
  <c r="A266" i="377"/>
  <c r="C265" i="377"/>
  <c r="A265" i="377"/>
  <c r="C264" i="377"/>
  <c r="A264" i="377"/>
  <c r="C263" i="377"/>
  <c r="A263" i="377"/>
  <c r="C262" i="377"/>
  <c r="A262" i="377"/>
  <c r="C261" i="377"/>
  <c r="A261" i="377"/>
  <c r="C260" i="377"/>
  <c r="A260" i="377"/>
  <c r="C258" i="377"/>
  <c r="A258" i="377"/>
  <c r="C257" i="377"/>
  <c r="A257" i="377"/>
  <c r="C256" i="377"/>
  <c r="A256" i="377"/>
  <c r="C255" i="377"/>
  <c r="A255" i="377"/>
  <c r="C253" i="377"/>
  <c r="A253" i="377"/>
  <c r="C252" i="377"/>
  <c r="A252" i="377"/>
  <c r="C251" i="377"/>
  <c r="A251" i="377"/>
  <c r="C250" i="377"/>
  <c r="A250" i="377"/>
  <c r="C249" i="377"/>
  <c r="A249" i="377"/>
  <c r="C248" i="377"/>
  <c r="A248" i="377"/>
  <c r="C247" i="377"/>
  <c r="A247" i="377"/>
  <c r="C246" i="377"/>
  <c r="A246" i="377"/>
  <c r="C245" i="377"/>
  <c r="A245" i="377"/>
  <c r="C244" i="377"/>
  <c r="A244" i="377"/>
  <c r="C243" i="377"/>
  <c r="A243" i="377"/>
  <c r="C242" i="377"/>
  <c r="A242" i="377"/>
  <c r="C241" i="377"/>
  <c r="A241" i="377"/>
  <c r="C240" i="377"/>
  <c r="A240" i="377"/>
  <c r="C239" i="377"/>
  <c r="A239" i="377"/>
  <c r="C238" i="377"/>
  <c r="A238" i="377"/>
  <c r="C237" i="377"/>
  <c r="A237" i="377"/>
  <c r="C236" i="377"/>
  <c r="A236" i="377"/>
  <c r="C235" i="377"/>
  <c r="A235" i="377"/>
  <c r="C234" i="377"/>
  <c r="A234" i="377"/>
  <c r="C232" i="377"/>
  <c r="A232" i="377"/>
  <c r="C231" i="377"/>
  <c r="A231" i="377"/>
  <c r="C230" i="377"/>
  <c r="A230" i="377"/>
  <c r="C229" i="377"/>
  <c r="A229" i="377"/>
  <c r="C228" i="377"/>
  <c r="A228" i="377"/>
  <c r="C227" i="377"/>
  <c r="A227" i="377"/>
  <c r="C226" i="377"/>
  <c r="A226" i="377"/>
  <c r="C225" i="377"/>
  <c r="A225" i="377"/>
  <c r="C224" i="377"/>
  <c r="A224" i="377"/>
  <c r="C223" i="377"/>
  <c r="A223" i="377"/>
  <c r="C222" i="377"/>
  <c r="A222" i="377"/>
  <c r="C221" i="377"/>
  <c r="A221" i="377"/>
  <c r="C220" i="377"/>
  <c r="A220" i="377"/>
  <c r="C219" i="377"/>
  <c r="A219" i="377"/>
  <c r="C218" i="377"/>
  <c r="A218" i="377"/>
  <c r="C217" i="377"/>
  <c r="A217" i="377"/>
  <c r="C216" i="377"/>
  <c r="A216" i="377"/>
  <c r="C215" i="377"/>
  <c r="A215" i="377"/>
  <c r="C213" i="377"/>
  <c r="A213" i="377"/>
  <c r="C212" i="377"/>
  <c r="A212" i="377"/>
  <c r="C211" i="377"/>
  <c r="A211" i="377"/>
  <c r="C210" i="377"/>
  <c r="A210" i="377"/>
  <c r="C209" i="377"/>
  <c r="A209" i="377"/>
  <c r="C208" i="377"/>
  <c r="A208" i="377"/>
  <c r="C207" i="377"/>
  <c r="A207" i="377"/>
  <c r="C206" i="377"/>
  <c r="A206" i="377"/>
  <c r="C205" i="377"/>
  <c r="A205" i="377"/>
  <c r="C204" i="377"/>
  <c r="A204" i="377"/>
  <c r="C203" i="377"/>
  <c r="A203" i="377"/>
  <c r="C202" i="377"/>
  <c r="A202" i="377"/>
  <c r="C200" i="377"/>
  <c r="A200" i="377"/>
  <c r="C199" i="377"/>
  <c r="A199" i="377"/>
  <c r="C198" i="377"/>
  <c r="A198" i="377"/>
  <c r="C197" i="377"/>
  <c r="A197" i="377"/>
  <c r="C196" i="377"/>
  <c r="A196" i="377"/>
  <c r="C195" i="377"/>
  <c r="A195" i="377"/>
  <c r="C194" i="377"/>
  <c r="A194" i="377"/>
  <c r="C193" i="377"/>
  <c r="A193" i="377"/>
  <c r="C192" i="377"/>
  <c r="A192" i="377"/>
  <c r="C191" i="377"/>
  <c r="A191" i="377"/>
  <c r="C190" i="377"/>
  <c r="A190" i="377"/>
  <c r="C189" i="377"/>
  <c r="A189" i="377"/>
  <c r="C188" i="377"/>
  <c r="A188" i="377"/>
  <c r="C187" i="377"/>
  <c r="A187" i="377"/>
  <c r="C185" i="377"/>
  <c r="A185" i="377"/>
  <c r="C184" i="377"/>
  <c r="A184" i="377"/>
  <c r="C183" i="377"/>
  <c r="A183" i="377"/>
  <c r="C182" i="377"/>
  <c r="A182" i="377"/>
  <c r="C181" i="377"/>
  <c r="A181" i="377"/>
  <c r="C180" i="377"/>
  <c r="A180" i="377"/>
  <c r="C179" i="377"/>
  <c r="A179" i="377"/>
  <c r="C178" i="377"/>
  <c r="A178" i="377"/>
  <c r="C177" i="377"/>
  <c r="A177" i="377"/>
  <c r="A176" i="377"/>
  <c r="C175" i="377"/>
  <c r="A175" i="377"/>
  <c r="C174" i="377"/>
  <c r="A174" i="377"/>
  <c r="C173" i="377"/>
  <c r="A173" i="377"/>
  <c r="C172" i="377"/>
  <c r="A172" i="377"/>
  <c r="C171" i="377"/>
  <c r="A171" i="377"/>
  <c r="C170" i="377"/>
  <c r="A170" i="377"/>
  <c r="C169" i="377"/>
  <c r="A169" i="377"/>
  <c r="C168" i="377"/>
  <c r="A168" i="377"/>
  <c r="C167" i="377"/>
  <c r="A167" i="377"/>
  <c r="C166" i="377"/>
  <c r="A166" i="377"/>
  <c r="C165" i="377"/>
  <c r="A165" i="377"/>
  <c r="C164" i="377"/>
  <c r="A164" i="377"/>
  <c r="C163" i="377"/>
  <c r="A163" i="377"/>
  <c r="C162" i="377"/>
  <c r="A162" i="377"/>
  <c r="C160" i="377"/>
  <c r="A160" i="377"/>
  <c r="C159" i="377"/>
  <c r="A159" i="377"/>
  <c r="C158" i="377"/>
  <c r="A158" i="377"/>
  <c r="C157" i="377"/>
  <c r="A157" i="377"/>
  <c r="C156" i="377"/>
  <c r="A156" i="377"/>
  <c r="C155" i="377"/>
  <c r="A155" i="377"/>
  <c r="C154" i="377"/>
  <c r="A154" i="377"/>
  <c r="C152" i="377"/>
  <c r="C151" i="377"/>
  <c r="A151" i="377"/>
  <c r="C150" i="377"/>
  <c r="A150" i="377"/>
  <c r="C149" i="377"/>
  <c r="A149" i="377"/>
  <c r="C148" i="377"/>
  <c r="A148" i="377"/>
  <c r="C147" i="377"/>
  <c r="A147" i="377"/>
  <c r="C146" i="377"/>
  <c r="A146" i="377"/>
  <c r="C145" i="377"/>
  <c r="A145" i="377"/>
  <c r="C144" i="377"/>
  <c r="A144" i="377"/>
  <c r="C143" i="377"/>
  <c r="A143" i="377"/>
  <c r="C142" i="377"/>
  <c r="A142" i="377"/>
  <c r="C141" i="377"/>
  <c r="A141" i="377"/>
  <c r="C140" i="377"/>
  <c r="A140" i="377"/>
  <c r="C139" i="377"/>
  <c r="A139" i="377"/>
  <c r="C138" i="377"/>
  <c r="A138" i="377"/>
  <c r="C137" i="377"/>
  <c r="A137" i="377"/>
  <c r="C136" i="377"/>
  <c r="A136" i="377"/>
  <c r="C135" i="377"/>
  <c r="A135" i="377"/>
  <c r="C134" i="377"/>
  <c r="A134" i="377"/>
  <c r="C133" i="377"/>
  <c r="A133" i="377"/>
  <c r="C132" i="377"/>
  <c r="A132" i="377"/>
  <c r="C131" i="377"/>
  <c r="A131" i="377"/>
  <c r="C130" i="377"/>
  <c r="A130" i="377"/>
  <c r="C128" i="377"/>
  <c r="A128" i="377"/>
  <c r="C127" i="377"/>
  <c r="A127" i="377"/>
  <c r="C126" i="377"/>
  <c r="A126" i="377"/>
  <c r="C125" i="377"/>
  <c r="A125" i="377"/>
  <c r="C124" i="377"/>
  <c r="A124" i="377"/>
  <c r="A123" i="377"/>
  <c r="C122" i="377"/>
  <c r="A122" i="377"/>
  <c r="C121" i="377"/>
  <c r="A121" i="377"/>
  <c r="C120" i="377"/>
  <c r="A120" i="377"/>
  <c r="C119" i="377"/>
  <c r="A119" i="377"/>
  <c r="C118" i="377"/>
  <c r="A118" i="377"/>
  <c r="C117" i="377"/>
  <c r="A117" i="377"/>
  <c r="C116" i="377"/>
  <c r="A116" i="377"/>
  <c r="C115" i="377"/>
  <c r="A115" i="377"/>
  <c r="C114" i="377"/>
  <c r="A114" i="377"/>
  <c r="C113" i="377"/>
  <c r="A113" i="377"/>
  <c r="C112" i="377"/>
  <c r="A112" i="377"/>
  <c r="C111" i="377"/>
  <c r="A111" i="377"/>
  <c r="C110" i="377"/>
  <c r="A110" i="377"/>
  <c r="C109" i="377"/>
  <c r="A109" i="377"/>
  <c r="C108" i="377"/>
  <c r="A108" i="377"/>
  <c r="C107" i="377"/>
  <c r="A107" i="377"/>
  <c r="C106" i="377"/>
  <c r="A106" i="377"/>
  <c r="C105" i="377"/>
  <c r="A105" i="377"/>
  <c r="C104" i="377"/>
  <c r="A104" i="377"/>
  <c r="C102" i="377"/>
  <c r="A102" i="377"/>
  <c r="C101" i="377"/>
  <c r="A101" i="377"/>
  <c r="C100" i="377"/>
  <c r="A100" i="377"/>
  <c r="A99" i="377"/>
  <c r="C98" i="377"/>
  <c r="A98" i="377"/>
  <c r="C97" i="377"/>
  <c r="A97" i="377"/>
  <c r="C96" i="377"/>
  <c r="A96" i="377"/>
  <c r="C95" i="377"/>
  <c r="A95" i="377"/>
  <c r="C94" i="377"/>
  <c r="A94" i="377"/>
  <c r="C93" i="377"/>
  <c r="A93" i="377"/>
  <c r="C92" i="377"/>
  <c r="A92" i="377"/>
  <c r="C91" i="377"/>
  <c r="A91" i="377"/>
  <c r="C90" i="377"/>
  <c r="A90" i="377"/>
  <c r="C89" i="377"/>
  <c r="A89" i="377"/>
  <c r="C88" i="377"/>
  <c r="A88" i="377"/>
  <c r="C87" i="377"/>
  <c r="A87" i="377"/>
  <c r="C86" i="377"/>
  <c r="A86" i="377"/>
  <c r="C85" i="377"/>
  <c r="A85" i="377"/>
  <c r="C84" i="377"/>
  <c r="A84" i="377"/>
  <c r="C83" i="377"/>
  <c r="A83" i="377"/>
  <c r="C81" i="377"/>
  <c r="A81" i="377"/>
  <c r="C80" i="377"/>
  <c r="A80" i="377"/>
  <c r="C79" i="377"/>
  <c r="A79" i="377"/>
  <c r="C78" i="377"/>
  <c r="A78" i="377"/>
  <c r="C77" i="377"/>
  <c r="A77" i="377"/>
  <c r="C76" i="377"/>
  <c r="A76" i="377"/>
  <c r="C75" i="377"/>
  <c r="A75" i="377"/>
  <c r="C74" i="377"/>
  <c r="A74" i="377"/>
  <c r="C73" i="377"/>
  <c r="A73" i="377"/>
  <c r="C72" i="377"/>
  <c r="A72" i="377"/>
  <c r="C71" i="377"/>
  <c r="A71" i="377"/>
  <c r="C70" i="377"/>
  <c r="A70" i="377"/>
  <c r="C69" i="377"/>
  <c r="A69" i="377"/>
  <c r="C68" i="377"/>
  <c r="A68" i="377"/>
  <c r="C67" i="377"/>
  <c r="A67" i="377"/>
  <c r="C66" i="377"/>
  <c r="A66" i="377"/>
  <c r="C65" i="377"/>
  <c r="A65" i="377"/>
  <c r="C64" i="377"/>
  <c r="A64" i="377"/>
  <c r="C63" i="377"/>
  <c r="A63" i="377"/>
  <c r="C62" i="377"/>
  <c r="A62" i="377"/>
  <c r="C61" i="377"/>
  <c r="A61" i="377"/>
  <c r="C60" i="377"/>
  <c r="A60" i="377"/>
  <c r="C58" i="377"/>
  <c r="A58" i="377"/>
  <c r="C57" i="377"/>
  <c r="A57" i="377"/>
  <c r="C56" i="377"/>
  <c r="A56" i="377"/>
  <c r="C55" i="377"/>
  <c r="A55" i="377"/>
  <c r="C54" i="377"/>
  <c r="A54" i="377"/>
  <c r="C53" i="377"/>
  <c r="A53" i="377"/>
  <c r="C52" i="377"/>
  <c r="A52" i="377"/>
  <c r="C51" i="377"/>
  <c r="A51" i="377"/>
  <c r="C50" i="377"/>
  <c r="A50" i="377"/>
  <c r="C49" i="377"/>
  <c r="A49" i="377"/>
  <c r="C48" i="377"/>
  <c r="A48" i="377"/>
  <c r="C47" i="377"/>
  <c r="A47" i="377"/>
  <c r="C46" i="377"/>
  <c r="A46" i="377"/>
  <c r="C45" i="377"/>
  <c r="A45" i="377"/>
  <c r="C44" i="377"/>
  <c r="A44" i="377"/>
  <c r="C43" i="377"/>
  <c r="A43" i="377"/>
  <c r="C42" i="377"/>
  <c r="A42" i="377"/>
  <c r="C40" i="377"/>
  <c r="A40" i="377"/>
  <c r="C39" i="377"/>
  <c r="A39" i="377"/>
  <c r="C38" i="377"/>
  <c r="A38" i="377"/>
  <c r="C37" i="377"/>
  <c r="A37" i="377"/>
  <c r="C36" i="377"/>
  <c r="A36" i="377"/>
  <c r="C35" i="377"/>
  <c r="A35" i="377"/>
  <c r="C34" i="377"/>
  <c r="A34" i="377"/>
  <c r="C33" i="377"/>
  <c r="A33" i="377"/>
  <c r="C32" i="377"/>
  <c r="A32" i="377"/>
  <c r="C31" i="377"/>
  <c r="A31" i="377"/>
  <c r="A30" i="377"/>
  <c r="C29" i="377"/>
  <c r="A29" i="377"/>
  <c r="C28" i="377"/>
  <c r="A28" i="377"/>
  <c r="C27" i="377"/>
  <c r="A27" i="377"/>
  <c r="C26" i="377"/>
  <c r="A26" i="377"/>
  <c r="C25" i="377"/>
  <c r="A25" i="377"/>
  <c r="C24" i="377"/>
  <c r="A24" i="377"/>
  <c r="C23" i="377"/>
  <c r="A23" i="377"/>
  <c r="C22" i="377"/>
  <c r="A22" i="377"/>
  <c r="C21" i="377"/>
  <c r="A21" i="377"/>
  <c r="C20" i="377"/>
  <c r="A20" i="377"/>
  <c r="C19" i="377"/>
  <c r="A19" i="377"/>
  <c r="C17" i="377"/>
  <c r="A17" i="377"/>
  <c r="C16" i="377"/>
  <c r="A16" i="377"/>
  <c r="C15" i="377"/>
  <c r="A15" i="377"/>
  <c r="C14" i="377"/>
  <c r="A14" i="377"/>
  <c r="C13" i="377"/>
  <c r="A13" i="377"/>
  <c r="C12" i="377"/>
  <c r="A12" i="377"/>
  <c r="C10" i="377"/>
  <c r="A10" i="377"/>
  <c r="C9" i="377"/>
  <c r="A9" i="377"/>
  <c r="C8" i="377"/>
  <c r="A8" i="377"/>
  <c r="C7" i="377"/>
  <c r="A7" i="377"/>
  <c r="C6" i="377"/>
  <c r="A6" i="377"/>
  <c r="C5" i="377"/>
  <c r="A5" i="377"/>
  <c r="C18" i="376"/>
  <c r="A18" i="376"/>
  <c r="C17" i="376"/>
  <c r="A17" i="376"/>
  <c r="C16" i="376"/>
  <c r="A16" i="376"/>
  <c r="C14" i="376"/>
  <c r="A14" i="376"/>
  <c r="C13" i="376"/>
  <c r="A13" i="376"/>
  <c r="C12" i="376"/>
  <c r="A12" i="376"/>
  <c r="C10" i="376"/>
  <c r="A10" i="376"/>
  <c r="C9" i="376"/>
  <c r="A9" i="376"/>
  <c r="C8" i="376"/>
  <c r="A8" i="376"/>
  <c r="C7" i="376"/>
  <c r="A7" i="376"/>
  <c r="C6" i="376"/>
  <c r="A6" i="376"/>
  <c r="C5" i="376"/>
  <c r="A5" i="376"/>
  <c r="C525" i="375"/>
  <c r="B525" i="375"/>
  <c r="A525" i="375"/>
  <c r="C524" i="375"/>
  <c r="B524" i="375"/>
  <c r="A524" i="375"/>
  <c r="C523" i="375"/>
  <c r="B523" i="375"/>
  <c r="A523" i="375"/>
  <c r="C522" i="375"/>
  <c r="B522" i="375"/>
  <c r="A522" i="375" s="1"/>
  <c r="C521" i="375"/>
  <c r="B521" i="375"/>
  <c r="A521" i="375" s="1"/>
  <c r="C520" i="375"/>
  <c r="B520" i="375"/>
  <c r="A520" i="375" s="1"/>
  <c r="C519" i="375"/>
  <c r="B519" i="375"/>
  <c r="A519" i="375"/>
  <c r="C518" i="375"/>
  <c r="B518" i="375"/>
  <c r="A518" i="375" s="1"/>
  <c r="C517" i="375"/>
  <c r="B517" i="375"/>
  <c r="A517" i="375"/>
  <c r="C516" i="375"/>
  <c r="B516" i="375"/>
  <c r="A516" i="375"/>
  <c r="C515" i="375"/>
  <c r="B515" i="375"/>
  <c r="A515" i="375"/>
  <c r="C514" i="375"/>
  <c r="B514" i="375"/>
  <c r="A514" i="375" s="1"/>
  <c r="C513" i="375"/>
  <c r="B513" i="375"/>
  <c r="A513" i="375" s="1"/>
  <c r="C512" i="375"/>
  <c r="B512" i="375"/>
  <c r="A512" i="375" s="1"/>
  <c r="C511" i="375"/>
  <c r="B511" i="375"/>
  <c r="A511" i="375"/>
  <c r="C510" i="375"/>
  <c r="B510" i="375"/>
  <c r="A510" i="375" s="1"/>
  <c r="C509" i="375"/>
  <c r="B509" i="375"/>
  <c r="A509" i="375"/>
  <c r="C508" i="375"/>
  <c r="B508" i="375"/>
  <c r="A508" i="375"/>
  <c r="C507" i="375"/>
  <c r="B507" i="375"/>
  <c r="A507" i="375"/>
  <c r="C506" i="375"/>
  <c r="B506" i="375"/>
  <c r="A506" i="375" s="1"/>
  <c r="C505" i="375"/>
  <c r="B505" i="375"/>
  <c r="A505" i="375" s="1"/>
  <c r="C504" i="375"/>
  <c r="B504" i="375"/>
  <c r="A504" i="375" s="1"/>
  <c r="C503" i="375"/>
  <c r="B503" i="375"/>
  <c r="A503" i="375"/>
  <c r="C502" i="375"/>
  <c r="B502" i="375"/>
  <c r="A502" i="375" s="1"/>
  <c r="C501" i="375"/>
  <c r="B501" i="375"/>
  <c r="A501" i="375"/>
  <c r="C500" i="375"/>
  <c r="B500" i="375"/>
  <c r="A500" i="375"/>
  <c r="C499" i="375"/>
  <c r="B499" i="375"/>
  <c r="A499" i="375"/>
  <c r="C498" i="375"/>
  <c r="B498" i="375"/>
  <c r="A498" i="375" s="1"/>
  <c r="C497" i="375"/>
  <c r="B497" i="375"/>
  <c r="A497" i="375" s="1"/>
  <c r="C496" i="375"/>
  <c r="B496" i="375"/>
  <c r="A496" i="375" s="1"/>
  <c r="C495" i="375"/>
  <c r="B495" i="375"/>
  <c r="A495" i="375"/>
  <c r="C494" i="375"/>
  <c r="B494" i="375"/>
  <c r="A494" i="375" s="1"/>
  <c r="C493" i="375"/>
  <c r="B493" i="375"/>
  <c r="A493" i="375"/>
  <c r="C492" i="375"/>
  <c r="B492" i="375"/>
  <c r="A492" i="375"/>
  <c r="C491" i="375"/>
  <c r="B491" i="375"/>
  <c r="A491" i="375"/>
  <c r="C490" i="375"/>
  <c r="B490" i="375"/>
  <c r="A490" i="375" s="1"/>
  <c r="C489" i="375"/>
  <c r="B489" i="375"/>
  <c r="A489" i="375" s="1"/>
  <c r="C488" i="375"/>
  <c r="B488" i="375"/>
  <c r="A488" i="375" s="1"/>
  <c r="C487" i="375"/>
  <c r="B487" i="375"/>
  <c r="A487" i="375"/>
  <c r="C486" i="375"/>
  <c r="B486" i="375"/>
  <c r="A486" i="375" s="1"/>
  <c r="C485" i="375"/>
  <c r="B485" i="375"/>
  <c r="A485" i="375"/>
  <c r="C484" i="375"/>
  <c r="B484" i="375"/>
  <c r="A484" i="375"/>
  <c r="C483" i="375"/>
  <c r="B483" i="375"/>
  <c r="A483" i="375"/>
  <c r="C482" i="375"/>
  <c r="B482" i="375"/>
  <c r="A482" i="375" s="1"/>
  <c r="C481" i="375"/>
  <c r="B481" i="375"/>
  <c r="A481" i="375" s="1"/>
  <c r="C480" i="375"/>
  <c r="B480" i="375"/>
  <c r="A480" i="375" s="1"/>
  <c r="C479" i="375"/>
  <c r="B479" i="375"/>
  <c r="A479" i="375"/>
  <c r="C478" i="375"/>
  <c r="B478" i="375"/>
  <c r="A478" i="375" s="1"/>
  <c r="C477" i="375"/>
  <c r="B477" i="375"/>
  <c r="A477" i="375"/>
  <c r="C476" i="375"/>
  <c r="B476" i="375"/>
  <c r="A476" i="375"/>
  <c r="C475" i="375"/>
  <c r="B475" i="375"/>
  <c r="A475" i="375"/>
  <c r="C474" i="375"/>
  <c r="B474" i="375"/>
  <c r="A474" i="375" s="1"/>
  <c r="C473" i="375"/>
  <c r="B473" i="375"/>
  <c r="A473" i="375" s="1"/>
  <c r="C472" i="375"/>
  <c r="B472" i="375"/>
  <c r="A472" i="375" s="1"/>
  <c r="C471" i="375"/>
  <c r="B471" i="375"/>
  <c r="A471" i="375"/>
  <c r="C470" i="375"/>
  <c r="B470" i="375"/>
  <c r="A470" i="375" s="1"/>
  <c r="C469" i="375"/>
  <c r="B469" i="375"/>
  <c r="A469" i="375"/>
  <c r="C468" i="375"/>
  <c r="B468" i="375"/>
  <c r="A468" i="375"/>
  <c r="C467" i="375"/>
  <c r="B467" i="375"/>
  <c r="A467" i="375"/>
  <c r="C466" i="375"/>
  <c r="B466" i="375"/>
  <c r="A466" i="375" s="1"/>
  <c r="C465" i="375"/>
  <c r="B465" i="375"/>
  <c r="A465" i="375" s="1"/>
  <c r="C464" i="375"/>
  <c r="B464" i="375"/>
  <c r="A464" i="375" s="1"/>
  <c r="C463" i="375"/>
  <c r="B463" i="375"/>
  <c r="A463" i="375"/>
  <c r="C462" i="375"/>
  <c r="B462" i="375"/>
  <c r="A462" i="375" s="1"/>
  <c r="C461" i="375"/>
  <c r="B461" i="375"/>
  <c r="A461" i="375"/>
  <c r="C460" i="375"/>
  <c r="B460" i="375"/>
  <c r="A460" i="375"/>
  <c r="C459" i="375"/>
  <c r="B459" i="375"/>
  <c r="A459" i="375"/>
  <c r="C458" i="375"/>
  <c r="B458" i="375"/>
  <c r="A458" i="375" s="1"/>
  <c r="C457" i="375"/>
  <c r="B457" i="375"/>
  <c r="A457" i="375" s="1"/>
  <c r="C456" i="375"/>
  <c r="B456" i="375"/>
  <c r="A456" i="375" s="1"/>
  <c r="C455" i="375"/>
  <c r="B455" i="375"/>
  <c r="A455" i="375"/>
  <c r="C454" i="375"/>
  <c r="B454" i="375"/>
  <c r="A454" i="375" s="1"/>
  <c r="C453" i="375"/>
  <c r="B453" i="375"/>
  <c r="A453" i="375"/>
  <c r="C452" i="375"/>
  <c r="B452" i="375"/>
  <c r="A452" i="375"/>
  <c r="C451" i="375"/>
  <c r="B451" i="375"/>
  <c r="A451" i="375"/>
  <c r="C450" i="375"/>
  <c r="B450" i="375"/>
  <c r="A450" i="375" s="1"/>
  <c r="C449" i="375"/>
  <c r="B449" i="375"/>
  <c r="A449" i="375" s="1"/>
  <c r="C448" i="375"/>
  <c r="B448" i="375"/>
  <c r="A448" i="375" s="1"/>
  <c r="C447" i="375"/>
  <c r="B447" i="375"/>
  <c r="A447" i="375"/>
  <c r="C446" i="375"/>
  <c r="B446" i="375"/>
  <c r="A446" i="375" s="1"/>
  <c r="C445" i="375"/>
  <c r="B445" i="375"/>
  <c r="A445" i="375"/>
  <c r="C444" i="375"/>
  <c r="B444" i="375"/>
  <c r="A444" i="375"/>
  <c r="C443" i="375"/>
  <c r="B443" i="375"/>
  <c r="A443" i="375"/>
  <c r="C442" i="375"/>
  <c r="B442" i="375"/>
  <c r="A442" i="375" s="1"/>
  <c r="C441" i="375"/>
  <c r="B441" i="375"/>
  <c r="A441" i="375" s="1"/>
  <c r="C440" i="375"/>
  <c r="B440" i="375"/>
  <c r="A440" i="375" s="1"/>
  <c r="C439" i="375"/>
  <c r="B439" i="375"/>
  <c r="A439" i="375"/>
  <c r="C438" i="375"/>
  <c r="B438" i="375"/>
  <c r="A438" i="375" s="1"/>
  <c r="C437" i="375"/>
  <c r="B437" i="375"/>
  <c r="A437" i="375"/>
  <c r="C436" i="375"/>
  <c r="B436" i="375"/>
  <c r="A436" i="375"/>
  <c r="C435" i="375"/>
  <c r="B435" i="375"/>
  <c r="A435" i="375"/>
  <c r="C434" i="375"/>
  <c r="B434" i="375"/>
  <c r="A434" i="375" s="1"/>
  <c r="C433" i="375"/>
  <c r="B433" i="375"/>
  <c r="A433" i="375" s="1"/>
  <c r="C432" i="375"/>
  <c r="B432" i="375"/>
  <c r="A432" i="375" s="1"/>
  <c r="C431" i="375"/>
  <c r="B431" i="375"/>
  <c r="A431" i="375"/>
  <c r="C430" i="375"/>
  <c r="B430" i="375"/>
  <c r="A430" i="375" s="1"/>
  <c r="C429" i="375"/>
  <c r="B429" i="375"/>
  <c r="A429" i="375"/>
  <c r="C428" i="375"/>
  <c r="B428" i="375"/>
  <c r="A428" i="375"/>
  <c r="C427" i="375"/>
  <c r="B427" i="375"/>
  <c r="A427" i="375"/>
  <c r="C426" i="375"/>
  <c r="B426" i="375"/>
  <c r="A426" i="375" s="1"/>
  <c r="C425" i="375"/>
  <c r="B425" i="375"/>
  <c r="A425" i="375" s="1"/>
  <c r="C424" i="375"/>
  <c r="B424" i="375"/>
  <c r="A424" i="375" s="1"/>
  <c r="C423" i="375"/>
  <c r="B423" i="375"/>
  <c r="A423" i="375"/>
  <c r="C422" i="375"/>
  <c r="B422" i="375"/>
  <c r="A422" i="375" s="1"/>
  <c r="C421" i="375"/>
  <c r="B421" i="375"/>
  <c r="A421" i="375"/>
  <c r="C420" i="375"/>
  <c r="B420" i="375"/>
  <c r="A420" i="375"/>
  <c r="C419" i="375"/>
  <c r="B419" i="375"/>
  <c r="A419" i="375"/>
  <c r="C418" i="375"/>
  <c r="B418" i="375"/>
  <c r="A418" i="375" s="1"/>
  <c r="C417" i="375"/>
  <c r="B417" i="375"/>
  <c r="A417" i="375" s="1"/>
  <c r="C416" i="375"/>
  <c r="B416" i="375"/>
  <c r="A416" i="375" s="1"/>
  <c r="C415" i="375"/>
  <c r="B415" i="375"/>
  <c r="A415" i="375"/>
  <c r="C414" i="375"/>
  <c r="B414" i="375"/>
  <c r="A414" i="375" s="1"/>
  <c r="C413" i="375"/>
  <c r="B413" i="375"/>
  <c r="A413" i="375"/>
  <c r="C412" i="375"/>
  <c r="B412" i="375"/>
  <c r="A412" i="375"/>
  <c r="C411" i="375"/>
  <c r="B411" i="375"/>
  <c r="A411" i="375"/>
  <c r="C410" i="375"/>
  <c r="B410" i="375"/>
  <c r="A410" i="375" s="1"/>
  <c r="C409" i="375"/>
  <c r="B409" i="375"/>
  <c r="A409" i="375" s="1"/>
  <c r="C408" i="375"/>
  <c r="B408" i="375"/>
  <c r="A408" i="375" s="1"/>
  <c r="C407" i="375"/>
  <c r="B407" i="375"/>
  <c r="A407" i="375"/>
  <c r="C406" i="375"/>
  <c r="B406" i="375"/>
  <c r="A406" i="375" s="1"/>
  <c r="C405" i="375"/>
  <c r="B405" i="375"/>
  <c r="A405" i="375"/>
  <c r="C404" i="375"/>
  <c r="B404" i="375"/>
  <c r="A404" i="375"/>
  <c r="C403" i="375"/>
  <c r="B403" i="375"/>
  <c r="A403" i="375"/>
  <c r="C402" i="375"/>
  <c r="B402" i="375"/>
  <c r="A402" i="375" s="1"/>
  <c r="C401" i="375"/>
  <c r="B401" i="375"/>
  <c r="A401" i="375" s="1"/>
  <c r="C400" i="375"/>
  <c r="B400" i="375"/>
  <c r="A400" i="375" s="1"/>
  <c r="C399" i="375"/>
  <c r="B399" i="375"/>
  <c r="A399" i="375"/>
  <c r="C398" i="375"/>
  <c r="B398" i="375"/>
  <c r="A398" i="375" s="1"/>
  <c r="C397" i="375"/>
  <c r="B397" i="375"/>
  <c r="A397" i="375"/>
  <c r="C396" i="375"/>
  <c r="B396" i="375"/>
  <c r="A396" i="375"/>
  <c r="C395" i="375"/>
  <c r="B395" i="375"/>
  <c r="A395" i="375"/>
  <c r="C394" i="375"/>
  <c r="B394" i="375"/>
  <c r="A394" i="375" s="1"/>
  <c r="C393" i="375"/>
  <c r="B393" i="375"/>
  <c r="A393" i="375" s="1"/>
  <c r="C392" i="375"/>
  <c r="B392" i="375"/>
  <c r="A392" i="375" s="1"/>
  <c r="C391" i="375"/>
  <c r="B391" i="375"/>
  <c r="A391" i="375"/>
  <c r="C390" i="375"/>
  <c r="B390" i="375"/>
  <c r="A390" i="375" s="1"/>
  <c r="C389" i="375"/>
  <c r="B389" i="375"/>
  <c r="A389" i="375"/>
  <c r="C388" i="375"/>
  <c r="B388" i="375"/>
  <c r="A388" i="375"/>
  <c r="C387" i="375"/>
  <c r="B387" i="375"/>
  <c r="A387" i="375"/>
  <c r="C386" i="375"/>
  <c r="B386" i="375"/>
  <c r="A386" i="375" s="1"/>
  <c r="C385" i="375"/>
  <c r="B385" i="375"/>
  <c r="A385" i="375" s="1"/>
  <c r="C384" i="375"/>
  <c r="B384" i="375"/>
  <c r="A384" i="375" s="1"/>
  <c r="C383" i="375"/>
  <c r="B383" i="375"/>
  <c r="A383" i="375"/>
  <c r="C382" i="375"/>
  <c r="B382" i="375"/>
  <c r="A382" i="375" s="1"/>
  <c r="C381" i="375"/>
  <c r="B381" i="375"/>
  <c r="A381" i="375"/>
  <c r="C380" i="375"/>
  <c r="B380" i="375"/>
  <c r="A380" i="375"/>
  <c r="C379" i="375"/>
  <c r="B379" i="375"/>
  <c r="A379" i="375"/>
  <c r="C378" i="375"/>
  <c r="B378" i="375"/>
  <c r="A378" i="375" s="1"/>
  <c r="C377" i="375"/>
  <c r="B377" i="375"/>
  <c r="A377" i="375" s="1"/>
  <c r="C376" i="375"/>
  <c r="B376" i="375"/>
  <c r="A376" i="375" s="1"/>
  <c r="C375" i="375"/>
  <c r="B375" i="375"/>
  <c r="A375" i="375"/>
  <c r="C374" i="375"/>
  <c r="B374" i="375"/>
  <c r="A374" i="375" s="1"/>
  <c r="C373" i="375"/>
  <c r="B373" i="375"/>
  <c r="A373" i="375"/>
  <c r="C372" i="375"/>
  <c r="B372" i="375"/>
  <c r="A372" i="375"/>
  <c r="C371" i="375"/>
  <c r="B371" i="375"/>
  <c r="A371" i="375"/>
  <c r="C370" i="375"/>
  <c r="B370" i="375"/>
  <c r="A370" i="375" s="1"/>
  <c r="C369" i="375"/>
  <c r="B369" i="375"/>
  <c r="A369" i="375" s="1"/>
  <c r="C368" i="375"/>
  <c r="B368" i="375"/>
  <c r="A368" i="375" s="1"/>
  <c r="C367" i="375"/>
  <c r="B367" i="375"/>
  <c r="A367" i="375"/>
  <c r="C366" i="375"/>
  <c r="B366" i="375"/>
  <c r="A366" i="375" s="1"/>
  <c r="C365" i="375"/>
  <c r="B365" i="375"/>
  <c r="A365" i="375"/>
  <c r="C364" i="375"/>
  <c r="B364" i="375"/>
  <c r="A364" i="375"/>
  <c r="C363" i="375"/>
  <c r="B363" i="375"/>
  <c r="A363" i="375"/>
  <c r="C362" i="375"/>
  <c r="B362" i="375"/>
  <c r="A362" i="375" s="1"/>
  <c r="C361" i="375"/>
  <c r="B361" i="375"/>
  <c r="A361" i="375" s="1"/>
  <c r="C360" i="375"/>
  <c r="B360" i="375"/>
  <c r="A360" i="375" s="1"/>
  <c r="C359" i="375"/>
  <c r="B359" i="375"/>
  <c r="A359" i="375"/>
  <c r="C358" i="375"/>
  <c r="B358" i="375"/>
  <c r="A358" i="375" s="1"/>
  <c r="C357" i="375"/>
  <c r="B357" i="375"/>
  <c r="A357" i="375"/>
  <c r="C356" i="375"/>
  <c r="B356" i="375"/>
  <c r="A356" i="375"/>
  <c r="C355" i="375"/>
  <c r="B355" i="375"/>
  <c r="A355" i="375"/>
  <c r="C354" i="375"/>
  <c r="B354" i="375"/>
  <c r="A354" i="375" s="1"/>
  <c r="C353" i="375"/>
  <c r="B353" i="375"/>
  <c r="A353" i="375" s="1"/>
  <c r="C352" i="375"/>
  <c r="B352" i="375"/>
  <c r="A352" i="375" s="1"/>
  <c r="C351" i="375"/>
  <c r="B351" i="375"/>
  <c r="A351" i="375"/>
  <c r="C350" i="375"/>
  <c r="B350" i="375"/>
  <c r="A350" i="375" s="1"/>
  <c r="C349" i="375"/>
  <c r="B349" i="375"/>
  <c r="A349" i="375"/>
  <c r="C348" i="375"/>
  <c r="B348" i="375"/>
  <c r="A348" i="375"/>
  <c r="C347" i="375"/>
  <c r="B347" i="375"/>
  <c r="A347" i="375"/>
  <c r="C346" i="375"/>
  <c r="B346" i="375"/>
  <c r="A346" i="375" s="1"/>
  <c r="C345" i="375"/>
  <c r="B345" i="375"/>
  <c r="A345" i="375" s="1"/>
  <c r="C344" i="375"/>
  <c r="B344" i="375"/>
  <c r="A344" i="375" s="1"/>
  <c r="C343" i="375"/>
  <c r="B343" i="375"/>
  <c r="A343" i="375"/>
  <c r="C342" i="375"/>
  <c r="B342" i="375"/>
  <c r="A342" i="375" s="1"/>
  <c r="C341" i="375"/>
  <c r="B341" i="375"/>
  <c r="A341" i="375"/>
  <c r="C340" i="375"/>
  <c r="B340" i="375"/>
  <c r="A340" i="375"/>
  <c r="C339" i="375"/>
  <c r="B339" i="375"/>
  <c r="A339" i="375"/>
  <c r="C338" i="375"/>
  <c r="B338" i="375"/>
  <c r="A338" i="375" s="1"/>
  <c r="C337" i="375"/>
  <c r="B337" i="375"/>
  <c r="A337" i="375" s="1"/>
  <c r="C336" i="375"/>
  <c r="B336" i="375"/>
  <c r="A336" i="375" s="1"/>
  <c r="C335" i="375"/>
  <c r="B335" i="375"/>
  <c r="A335" i="375"/>
  <c r="C334" i="375"/>
  <c r="B334" i="375"/>
  <c r="A334" i="375" s="1"/>
  <c r="C333" i="375"/>
  <c r="B333" i="375"/>
  <c r="A333" i="375"/>
  <c r="C332" i="375"/>
  <c r="B332" i="375"/>
  <c r="A332" i="375"/>
  <c r="C331" i="375"/>
  <c r="B331" i="375"/>
  <c r="A331" i="375"/>
  <c r="C330" i="375"/>
  <c r="B330" i="375"/>
  <c r="A330" i="375" s="1"/>
  <c r="C329" i="375"/>
  <c r="B329" i="375"/>
  <c r="A329" i="375" s="1"/>
  <c r="C328" i="375"/>
  <c r="B328" i="375"/>
  <c r="A328" i="375" s="1"/>
  <c r="C327" i="375"/>
  <c r="B327" i="375"/>
  <c r="A327" i="375"/>
  <c r="C326" i="375"/>
  <c r="B326" i="375"/>
  <c r="A326" i="375" s="1"/>
  <c r="C325" i="375"/>
  <c r="B325" i="375"/>
  <c r="A325" i="375"/>
  <c r="C324" i="375"/>
  <c r="B324" i="375"/>
  <c r="A324" i="375"/>
  <c r="C323" i="375"/>
  <c r="B323" i="375"/>
  <c r="A323" i="375"/>
  <c r="C322" i="375"/>
  <c r="B322" i="375"/>
  <c r="A322" i="375" s="1"/>
  <c r="C321" i="375"/>
  <c r="B321" i="375"/>
  <c r="A321" i="375" s="1"/>
  <c r="C320" i="375"/>
  <c r="B320" i="375"/>
  <c r="A320" i="375" s="1"/>
  <c r="C319" i="375"/>
  <c r="B319" i="375"/>
  <c r="A319" i="375"/>
  <c r="C318" i="375"/>
  <c r="B318" i="375"/>
  <c r="A318" i="375" s="1"/>
  <c r="C317" i="375"/>
  <c r="B317" i="375"/>
  <c r="A317" i="375"/>
  <c r="C316" i="375"/>
  <c r="B316" i="375"/>
  <c r="A316" i="375"/>
  <c r="C315" i="375"/>
  <c r="B315" i="375"/>
  <c r="A315" i="375"/>
  <c r="C314" i="375"/>
  <c r="B314" i="375"/>
  <c r="A314" i="375" s="1"/>
  <c r="C313" i="375"/>
  <c r="B313" i="375"/>
  <c r="A313" i="375" s="1"/>
  <c r="C312" i="375"/>
  <c r="B312" i="375"/>
  <c r="A312" i="375" s="1"/>
  <c r="C311" i="375"/>
  <c r="B311" i="375"/>
  <c r="A311" i="375"/>
  <c r="C310" i="375"/>
  <c r="B310" i="375"/>
  <c r="A310" i="375" s="1"/>
  <c r="C309" i="375"/>
  <c r="B309" i="375"/>
  <c r="A309" i="375"/>
  <c r="C308" i="375"/>
  <c r="B308" i="375"/>
  <c r="A308" i="375"/>
  <c r="C307" i="375"/>
  <c r="B307" i="375"/>
  <c r="A307" i="375"/>
  <c r="C306" i="375"/>
  <c r="B306" i="375"/>
  <c r="A306" i="375" s="1"/>
  <c r="C305" i="375"/>
  <c r="B305" i="375"/>
  <c r="A305" i="375" s="1"/>
  <c r="C304" i="375"/>
  <c r="B304" i="375"/>
  <c r="A304" i="375" s="1"/>
  <c r="C303" i="375"/>
  <c r="B303" i="375"/>
  <c r="A303" i="375"/>
  <c r="C302" i="375"/>
  <c r="B302" i="375"/>
  <c r="A302" i="375" s="1"/>
  <c r="C301" i="375"/>
  <c r="B301" i="375"/>
  <c r="A301" i="375"/>
  <c r="C300" i="375"/>
  <c r="B300" i="375"/>
  <c r="A300" i="375"/>
  <c r="C299" i="375"/>
  <c r="B299" i="375"/>
  <c r="A299" i="375"/>
  <c r="C298" i="375"/>
  <c r="B298" i="375"/>
  <c r="A298" i="375" s="1"/>
  <c r="C297" i="375"/>
  <c r="B297" i="375"/>
  <c r="A297" i="375" s="1"/>
  <c r="C296" i="375"/>
  <c r="B296" i="375"/>
  <c r="A296" i="375" s="1"/>
  <c r="C295" i="375"/>
  <c r="B295" i="375"/>
  <c r="A295" i="375"/>
  <c r="C294" i="375"/>
  <c r="B294" i="375"/>
  <c r="A294" i="375" s="1"/>
  <c r="C293" i="375"/>
  <c r="B293" i="375"/>
  <c r="A293" i="375"/>
  <c r="C292" i="375"/>
  <c r="B292" i="375"/>
  <c r="A292" i="375"/>
  <c r="C291" i="375"/>
  <c r="B291" i="375"/>
  <c r="A291" i="375"/>
  <c r="C290" i="375"/>
  <c r="B290" i="375"/>
  <c r="A290" i="375" s="1"/>
  <c r="C289" i="375"/>
  <c r="B289" i="375"/>
  <c r="A289" i="375" s="1"/>
  <c r="C288" i="375"/>
  <c r="B288" i="375"/>
  <c r="A288" i="375" s="1"/>
  <c r="C287" i="375"/>
  <c r="B287" i="375"/>
  <c r="A287" i="375"/>
  <c r="C286" i="375"/>
  <c r="B286" i="375"/>
  <c r="A286" i="375" s="1"/>
  <c r="C285" i="375"/>
  <c r="B285" i="375"/>
  <c r="A285" i="375"/>
  <c r="C284" i="375"/>
  <c r="B284" i="375"/>
  <c r="A284" i="375"/>
  <c r="C283" i="375"/>
  <c r="B283" i="375"/>
  <c r="A283" i="375"/>
  <c r="C282" i="375"/>
  <c r="B282" i="375"/>
  <c r="A282" i="375" s="1"/>
  <c r="C281" i="375"/>
  <c r="B281" i="375"/>
  <c r="A281" i="375" s="1"/>
  <c r="C280" i="375"/>
  <c r="B280" i="375"/>
  <c r="A280" i="375" s="1"/>
  <c r="C279" i="375"/>
  <c r="B279" i="375"/>
  <c r="A279" i="375"/>
  <c r="C278" i="375"/>
  <c r="B278" i="375"/>
  <c r="A278" i="375" s="1"/>
  <c r="C277" i="375"/>
  <c r="B277" i="375"/>
  <c r="A277" i="375"/>
  <c r="C276" i="375"/>
  <c r="B276" i="375"/>
  <c r="A276" i="375"/>
  <c r="C275" i="375"/>
  <c r="B275" i="375"/>
  <c r="A275" i="375"/>
  <c r="C274" i="375"/>
  <c r="B274" i="375"/>
  <c r="A274" i="375" s="1"/>
  <c r="C273" i="375"/>
  <c r="B273" i="375"/>
  <c r="A273" i="375" s="1"/>
  <c r="C272" i="375"/>
  <c r="B272" i="375"/>
  <c r="A272" i="375" s="1"/>
  <c r="C271" i="375"/>
  <c r="B271" i="375"/>
  <c r="A271" i="375"/>
  <c r="C270" i="375"/>
  <c r="B270" i="375"/>
  <c r="A270" i="375" s="1"/>
  <c r="C269" i="375"/>
  <c r="B269" i="375"/>
  <c r="A269" i="375"/>
  <c r="C268" i="375"/>
  <c r="B268" i="375"/>
  <c r="A268" i="375"/>
  <c r="C267" i="375"/>
  <c r="B267" i="375"/>
  <c r="A267" i="375"/>
  <c r="C266" i="375"/>
  <c r="B266" i="375"/>
  <c r="A266" i="375" s="1"/>
  <c r="C265" i="375"/>
  <c r="B265" i="375"/>
  <c r="A265" i="375" s="1"/>
  <c r="C264" i="375"/>
  <c r="B264" i="375"/>
  <c r="A264" i="375" s="1"/>
  <c r="C263" i="375"/>
  <c r="B263" i="375"/>
  <c r="A263" i="375"/>
  <c r="C262" i="375"/>
  <c r="B262" i="375"/>
  <c r="A262" i="375" s="1"/>
  <c r="C261" i="375"/>
  <c r="B261" i="375"/>
  <c r="A261" i="375"/>
  <c r="C260" i="375"/>
  <c r="B260" i="375"/>
  <c r="A260" i="375"/>
  <c r="C259" i="375"/>
  <c r="B259" i="375"/>
  <c r="A259" i="375"/>
  <c r="C258" i="375"/>
  <c r="B258" i="375"/>
  <c r="A258" i="375" s="1"/>
  <c r="C257" i="375"/>
  <c r="B257" i="375"/>
  <c r="A257" i="375" s="1"/>
  <c r="C256" i="375"/>
  <c r="B256" i="375"/>
  <c r="A256" i="375" s="1"/>
  <c r="C255" i="375"/>
  <c r="B255" i="375"/>
  <c r="A255" i="375"/>
  <c r="C254" i="375"/>
  <c r="B254" i="375"/>
  <c r="A254" i="375" s="1"/>
  <c r="C253" i="375"/>
  <c r="B253" i="375"/>
  <c r="A253" i="375"/>
  <c r="C252" i="375"/>
  <c r="B252" i="375"/>
  <c r="A252" i="375"/>
  <c r="C251" i="375"/>
  <c r="B251" i="375"/>
  <c r="A251" i="375"/>
  <c r="C250" i="375"/>
  <c r="B250" i="375"/>
  <c r="A250" i="375" s="1"/>
  <c r="C249" i="375"/>
  <c r="B249" i="375"/>
  <c r="A249" i="375" s="1"/>
  <c r="C248" i="375"/>
  <c r="B248" i="375"/>
  <c r="A248" i="375" s="1"/>
  <c r="C247" i="375"/>
  <c r="B247" i="375"/>
  <c r="A247" i="375"/>
  <c r="C246" i="375"/>
  <c r="B246" i="375"/>
  <c r="A246" i="375" s="1"/>
  <c r="C245" i="375"/>
  <c r="B245" i="375"/>
  <c r="A245" i="375"/>
  <c r="C244" i="375"/>
  <c r="B244" i="375"/>
  <c r="A244" i="375"/>
  <c r="C243" i="375"/>
  <c r="B243" i="375"/>
  <c r="A243" i="375"/>
  <c r="C242" i="375"/>
  <c r="B242" i="375"/>
  <c r="A242" i="375" s="1"/>
  <c r="C241" i="375"/>
  <c r="B241" i="375"/>
  <c r="A241" i="375" s="1"/>
  <c r="C240" i="375"/>
  <c r="B240" i="375"/>
  <c r="A240" i="375" s="1"/>
  <c r="C239" i="375"/>
  <c r="B239" i="375"/>
  <c r="A239" i="375"/>
  <c r="C238" i="375"/>
  <c r="B238" i="375"/>
  <c r="A238" i="375" s="1"/>
  <c r="C237" i="375"/>
  <c r="B237" i="375"/>
  <c r="A237" i="375"/>
  <c r="C236" i="375"/>
  <c r="B236" i="375"/>
  <c r="A236" i="375"/>
  <c r="C235" i="375"/>
  <c r="B235" i="375"/>
  <c r="A235" i="375"/>
  <c r="C234" i="375"/>
  <c r="B234" i="375"/>
  <c r="A234" i="375" s="1"/>
  <c r="C233" i="375"/>
  <c r="B233" i="375"/>
  <c r="A233" i="375" s="1"/>
  <c r="C232" i="375"/>
  <c r="B232" i="375"/>
  <c r="A232" i="375" s="1"/>
  <c r="C231" i="375"/>
  <c r="B231" i="375"/>
  <c r="A231" i="375"/>
  <c r="C230" i="375"/>
  <c r="B230" i="375"/>
  <c r="A230" i="375" s="1"/>
  <c r="C229" i="375"/>
  <c r="B229" i="375"/>
  <c r="A229" i="375"/>
  <c r="C228" i="375"/>
  <c r="B228" i="375"/>
  <c r="A228" i="375"/>
  <c r="C227" i="375"/>
  <c r="B227" i="375"/>
  <c r="A227" i="375"/>
  <c r="C226" i="375"/>
  <c r="B226" i="375"/>
  <c r="A226" i="375" s="1"/>
  <c r="C225" i="375"/>
  <c r="B225" i="375"/>
  <c r="A225" i="375" s="1"/>
  <c r="C224" i="375"/>
  <c r="B224" i="375"/>
  <c r="A224" i="375" s="1"/>
  <c r="C223" i="375"/>
  <c r="B223" i="375"/>
  <c r="A223" i="375"/>
  <c r="C222" i="375"/>
  <c r="B222" i="375"/>
  <c r="A222" i="375" s="1"/>
  <c r="C221" i="375"/>
  <c r="B221" i="375"/>
  <c r="A221" i="375"/>
  <c r="C220" i="375"/>
  <c r="B220" i="375"/>
  <c r="A220" i="375"/>
  <c r="C219" i="375"/>
  <c r="B219" i="375"/>
  <c r="A219" i="375"/>
  <c r="C218" i="375"/>
  <c r="B218" i="375"/>
  <c r="A218" i="375" s="1"/>
  <c r="C217" i="375"/>
  <c r="B217" i="375"/>
  <c r="A217" i="375" s="1"/>
  <c r="C216" i="375"/>
  <c r="B216" i="375"/>
  <c r="A216" i="375" s="1"/>
  <c r="C215" i="375"/>
  <c r="B215" i="375"/>
  <c r="A215" i="375"/>
  <c r="C214" i="375"/>
  <c r="B214" i="375"/>
  <c r="A214" i="375" s="1"/>
  <c r="C213" i="375"/>
  <c r="B213" i="375"/>
  <c r="A213" i="375"/>
  <c r="C212" i="375"/>
  <c r="B212" i="375"/>
  <c r="A212" i="375"/>
  <c r="C211" i="375"/>
  <c r="B211" i="375"/>
  <c r="A211" i="375"/>
  <c r="C210" i="375"/>
  <c r="B210" i="375"/>
  <c r="A210" i="375" s="1"/>
  <c r="C209" i="375"/>
  <c r="B209" i="375"/>
  <c r="A209" i="375" s="1"/>
  <c r="C208" i="375"/>
  <c r="B208" i="375"/>
  <c r="A208" i="375" s="1"/>
  <c r="C207" i="375"/>
  <c r="B207" i="375"/>
  <c r="A207" i="375"/>
  <c r="C206" i="375"/>
  <c r="B206" i="375"/>
  <c r="A206" i="375" s="1"/>
  <c r="C205" i="375"/>
  <c r="B205" i="375"/>
  <c r="A205" i="375"/>
  <c r="C204" i="375"/>
  <c r="B204" i="375"/>
  <c r="A204" i="375"/>
  <c r="C203" i="375"/>
  <c r="B203" i="375"/>
  <c r="A203" i="375"/>
  <c r="C202" i="375"/>
  <c r="B202" i="375"/>
  <c r="A202" i="375" s="1"/>
  <c r="C201" i="375"/>
  <c r="B201" i="375"/>
  <c r="A201" i="375" s="1"/>
  <c r="C200" i="375"/>
  <c r="B200" i="375"/>
  <c r="A200" i="375" s="1"/>
  <c r="C199" i="375"/>
  <c r="B199" i="375"/>
  <c r="A199" i="375"/>
  <c r="C198" i="375"/>
  <c r="B198" i="375"/>
  <c r="A198" i="375" s="1"/>
  <c r="C197" i="375"/>
  <c r="B197" i="375"/>
  <c r="A197" i="375"/>
  <c r="C196" i="375"/>
  <c r="B196" i="375"/>
  <c r="A196" i="375"/>
  <c r="C195" i="375"/>
  <c r="B195" i="375"/>
  <c r="A195" i="375"/>
  <c r="C194" i="375"/>
  <c r="B194" i="375"/>
  <c r="A194" i="375" s="1"/>
  <c r="C193" i="375"/>
  <c r="B193" i="375"/>
  <c r="A193" i="375" s="1"/>
  <c r="C192" i="375"/>
  <c r="B192" i="375"/>
  <c r="A192" i="375" s="1"/>
  <c r="C191" i="375"/>
  <c r="B191" i="375"/>
  <c r="A191" i="375"/>
  <c r="C190" i="375"/>
  <c r="B190" i="375"/>
  <c r="A190" i="375" s="1"/>
  <c r="C189" i="375"/>
  <c r="B189" i="375"/>
  <c r="A189" i="375"/>
  <c r="C188" i="375"/>
  <c r="B188" i="375"/>
  <c r="A188" i="375"/>
  <c r="C187" i="375"/>
  <c r="B187" i="375"/>
  <c r="A187" i="375"/>
  <c r="C186" i="375"/>
  <c r="B186" i="375"/>
  <c r="A186" i="375" s="1"/>
  <c r="C185" i="375"/>
  <c r="B185" i="375"/>
  <c r="A185" i="375" s="1"/>
  <c r="C184" i="375"/>
  <c r="B184" i="375"/>
  <c r="A184" i="375" s="1"/>
  <c r="C183" i="375"/>
  <c r="B183" i="375"/>
  <c r="A183" i="375"/>
  <c r="C182" i="375"/>
  <c r="B182" i="375"/>
  <c r="A182" i="375" s="1"/>
  <c r="C181" i="375"/>
  <c r="B181" i="375"/>
  <c r="A181" i="375"/>
  <c r="C180" i="375"/>
  <c r="B180" i="375"/>
  <c r="A180" i="375"/>
  <c r="C179" i="375"/>
  <c r="B179" i="375"/>
  <c r="A179" i="375"/>
  <c r="C178" i="375"/>
  <c r="B178" i="375"/>
  <c r="A178" i="375" s="1"/>
  <c r="C177" i="375"/>
  <c r="B177" i="375"/>
  <c r="A177" i="375" s="1"/>
  <c r="C176" i="375"/>
  <c r="B176" i="375"/>
  <c r="A176" i="375" s="1"/>
  <c r="C175" i="375"/>
  <c r="B175" i="375"/>
  <c r="A175" i="375"/>
  <c r="C174" i="375"/>
  <c r="B174" i="375"/>
  <c r="A174" i="375" s="1"/>
  <c r="C173" i="375"/>
  <c r="B173" i="375"/>
  <c r="A173" i="375"/>
  <c r="C172" i="375"/>
  <c r="B172" i="375"/>
  <c r="A172" i="375"/>
  <c r="C171" i="375"/>
  <c r="B171" i="375"/>
  <c r="A171" i="375"/>
  <c r="C170" i="375"/>
  <c r="B170" i="375"/>
  <c r="A170" i="375" s="1"/>
  <c r="C169" i="375"/>
  <c r="B169" i="375"/>
  <c r="A169" i="375" s="1"/>
  <c r="C168" i="375"/>
  <c r="B168" i="375"/>
  <c r="A168" i="375" s="1"/>
  <c r="C167" i="375"/>
  <c r="B167" i="375"/>
  <c r="A167" i="375"/>
  <c r="C166" i="375"/>
  <c r="B166" i="375"/>
  <c r="A166" i="375" s="1"/>
  <c r="C165" i="375"/>
  <c r="B165" i="375"/>
  <c r="A165" i="375"/>
  <c r="C164" i="375"/>
  <c r="B164" i="375"/>
  <c r="A164" i="375"/>
  <c r="C163" i="375"/>
  <c r="B163" i="375"/>
  <c r="A163" i="375"/>
  <c r="C162" i="375"/>
  <c r="B162" i="375"/>
  <c r="A162" i="375" s="1"/>
  <c r="C161" i="375"/>
  <c r="B161" i="375"/>
  <c r="A161" i="375" s="1"/>
  <c r="C160" i="375"/>
  <c r="B160" i="375"/>
  <c r="A160" i="375" s="1"/>
  <c r="C159" i="375"/>
  <c r="B159" i="375"/>
  <c r="A159" i="375"/>
  <c r="C158" i="375"/>
  <c r="B158" i="375"/>
  <c r="A158" i="375" s="1"/>
  <c r="C157" i="375"/>
  <c r="B157" i="375"/>
  <c r="A157" i="375"/>
  <c r="C156" i="375"/>
  <c r="B156" i="375"/>
  <c r="A156" i="375"/>
  <c r="C155" i="375"/>
  <c r="B155" i="375"/>
  <c r="A155" i="375"/>
  <c r="C154" i="375"/>
  <c r="B154" i="375"/>
  <c r="A154" i="375" s="1"/>
  <c r="C153" i="375"/>
  <c r="B153" i="375"/>
  <c r="A153" i="375" s="1"/>
  <c r="C152" i="375"/>
  <c r="B152" i="375"/>
  <c r="A152" i="375" s="1"/>
  <c r="C151" i="375"/>
  <c r="B151" i="375"/>
  <c r="A151" i="375"/>
  <c r="C150" i="375"/>
  <c r="B150" i="375"/>
  <c r="A150" i="375" s="1"/>
  <c r="C149" i="375"/>
  <c r="B149" i="375"/>
  <c r="A149" i="375"/>
  <c r="C148" i="375"/>
  <c r="B148" i="375"/>
  <c r="A148" i="375"/>
  <c r="C147" i="375"/>
  <c r="B147" i="375"/>
  <c r="A147" i="375"/>
  <c r="C146" i="375"/>
  <c r="B146" i="375"/>
  <c r="A146" i="375" s="1"/>
  <c r="C145" i="375"/>
  <c r="B145" i="375"/>
  <c r="A145" i="375" s="1"/>
  <c r="C144" i="375"/>
  <c r="B144" i="375"/>
  <c r="A144" i="375" s="1"/>
  <c r="C143" i="375"/>
  <c r="B143" i="375"/>
  <c r="A143" i="375"/>
  <c r="C142" i="375"/>
  <c r="B142" i="375"/>
  <c r="A142" i="375" s="1"/>
  <c r="C141" i="375"/>
  <c r="B141" i="375"/>
  <c r="A141" i="375"/>
  <c r="C140" i="375"/>
  <c r="B140" i="375"/>
  <c r="A140" i="375"/>
  <c r="C139" i="375"/>
  <c r="B139" i="375"/>
  <c r="A139" i="375"/>
  <c r="C138" i="375"/>
  <c r="B138" i="375"/>
  <c r="A138" i="375" s="1"/>
  <c r="C137" i="375"/>
  <c r="B137" i="375"/>
  <c r="A137" i="375" s="1"/>
  <c r="C136" i="375"/>
  <c r="B136" i="375"/>
  <c r="A136" i="375" s="1"/>
  <c r="C135" i="375"/>
  <c r="B135" i="375"/>
  <c r="A135" i="375"/>
  <c r="C134" i="375"/>
  <c r="B134" i="375"/>
  <c r="A134" i="375" s="1"/>
  <c r="C133" i="375"/>
  <c r="B133" i="375"/>
  <c r="A133" i="375"/>
  <c r="C132" i="375"/>
  <c r="B132" i="375"/>
  <c r="A132" i="375"/>
  <c r="C131" i="375"/>
  <c r="B131" i="375"/>
  <c r="A131" i="375"/>
  <c r="C130" i="375"/>
  <c r="B130" i="375"/>
  <c r="A130" i="375" s="1"/>
  <c r="C129" i="375"/>
  <c r="B129" i="375"/>
  <c r="A129" i="375" s="1"/>
  <c r="C128" i="375"/>
  <c r="B128" i="375"/>
  <c r="A128" i="375" s="1"/>
  <c r="C127" i="375"/>
  <c r="B127" i="375"/>
  <c r="A127" i="375"/>
  <c r="C126" i="375"/>
  <c r="B126" i="375"/>
  <c r="A126" i="375" s="1"/>
  <c r="C125" i="375"/>
  <c r="B125" i="375"/>
  <c r="A125" i="375"/>
  <c r="C124" i="375"/>
  <c r="B124" i="375"/>
  <c r="A124" i="375"/>
  <c r="C123" i="375"/>
  <c r="B123" i="375"/>
  <c r="A123" i="375"/>
  <c r="C122" i="375"/>
  <c r="B122" i="375"/>
  <c r="A122" i="375" s="1"/>
  <c r="C121" i="375"/>
  <c r="B121" i="375"/>
  <c r="A121" i="375" s="1"/>
  <c r="C120" i="375"/>
  <c r="B120" i="375"/>
  <c r="A120" i="375" s="1"/>
  <c r="C119" i="375"/>
  <c r="B119" i="375"/>
  <c r="A119" i="375"/>
  <c r="C118" i="375"/>
  <c r="B118" i="375"/>
  <c r="A118" i="375" s="1"/>
  <c r="C117" i="375"/>
  <c r="B117" i="375"/>
  <c r="A117" i="375"/>
  <c r="C116" i="375"/>
  <c r="B116" i="375"/>
  <c r="A116" i="375"/>
  <c r="C115" i="375"/>
  <c r="B115" i="375"/>
  <c r="A115" i="375"/>
  <c r="C114" i="375"/>
  <c r="B114" i="375"/>
  <c r="A114" i="375" s="1"/>
  <c r="C113" i="375"/>
  <c r="B113" i="375"/>
  <c r="A113" i="375" s="1"/>
  <c r="C112" i="375"/>
  <c r="B112" i="375"/>
  <c r="A112" i="375" s="1"/>
  <c r="C111" i="375"/>
  <c r="B111" i="375"/>
  <c r="A111" i="375"/>
  <c r="C110" i="375"/>
  <c r="B110" i="375"/>
  <c r="A110" i="375" s="1"/>
  <c r="C109" i="375"/>
  <c r="B109" i="375"/>
  <c r="A109" i="375"/>
  <c r="C108" i="375"/>
  <c r="B108" i="375"/>
  <c r="A108" i="375"/>
  <c r="C107" i="375"/>
  <c r="B107" i="375"/>
  <c r="A107" i="375"/>
  <c r="C106" i="375"/>
  <c r="B106" i="375"/>
  <c r="A106" i="375" s="1"/>
  <c r="C105" i="375"/>
  <c r="B105" i="375"/>
  <c r="A105" i="375" s="1"/>
  <c r="C104" i="375"/>
  <c r="B104" i="375"/>
  <c r="A104" i="375" s="1"/>
  <c r="C103" i="375"/>
  <c r="B103" i="375"/>
  <c r="A103" i="375"/>
  <c r="C102" i="375"/>
  <c r="B102" i="375"/>
  <c r="A102" i="375" s="1"/>
  <c r="C101" i="375"/>
  <c r="B101" i="375"/>
  <c r="A101" i="375"/>
  <c r="C100" i="375"/>
  <c r="B100" i="375"/>
  <c r="A100" i="375"/>
  <c r="C99" i="375"/>
  <c r="B99" i="375"/>
  <c r="A99" i="375"/>
  <c r="C98" i="375"/>
  <c r="B98" i="375"/>
  <c r="A98" i="375" s="1"/>
  <c r="C97" i="375"/>
  <c r="B97" i="375"/>
  <c r="A97" i="375" s="1"/>
  <c r="C96" i="375"/>
  <c r="B96" i="375"/>
  <c r="A96" i="375" s="1"/>
  <c r="C95" i="375"/>
  <c r="B95" i="375"/>
  <c r="A95" i="375"/>
  <c r="C94" i="375"/>
  <c r="B94" i="375"/>
  <c r="A94" i="375" s="1"/>
  <c r="C93" i="375"/>
  <c r="B93" i="375"/>
  <c r="A93" i="375"/>
  <c r="C92" i="375"/>
  <c r="B92" i="375"/>
  <c r="A92" i="375"/>
  <c r="C91" i="375"/>
  <c r="B91" i="375"/>
  <c r="A91" i="375"/>
  <c r="C90" i="375"/>
  <c r="B90" i="375"/>
  <c r="A90" i="375" s="1"/>
  <c r="C89" i="375"/>
  <c r="B89" i="375"/>
  <c r="A89" i="375" s="1"/>
  <c r="C88" i="375"/>
  <c r="B88" i="375"/>
  <c r="A88" i="375" s="1"/>
  <c r="C87" i="375"/>
  <c r="B87" i="375"/>
  <c r="A87" i="375"/>
  <c r="C86" i="375"/>
  <c r="B86" i="375"/>
  <c r="A86" i="375" s="1"/>
  <c r="C85" i="375"/>
  <c r="B85" i="375"/>
  <c r="A85" i="375"/>
  <c r="C84" i="375"/>
  <c r="B84" i="375"/>
  <c r="A84" i="375"/>
  <c r="C83" i="375"/>
  <c r="B83" i="375"/>
  <c r="A83" i="375"/>
  <c r="C82" i="375"/>
  <c r="B82" i="375"/>
  <c r="A82" i="375" s="1"/>
  <c r="C81" i="375"/>
  <c r="B81" i="375"/>
  <c r="A81" i="375" s="1"/>
  <c r="C80" i="375"/>
  <c r="B80" i="375"/>
  <c r="A80" i="375" s="1"/>
  <c r="C79" i="375"/>
  <c r="B79" i="375"/>
  <c r="A79" i="375"/>
  <c r="C78" i="375"/>
  <c r="B78" i="375"/>
  <c r="A78" i="375" s="1"/>
  <c r="C77" i="375"/>
  <c r="B77" i="375"/>
  <c r="A77" i="375"/>
  <c r="C76" i="375"/>
  <c r="B76" i="375"/>
  <c r="A76" i="375"/>
  <c r="C75" i="375"/>
  <c r="B75" i="375"/>
  <c r="A75" i="375"/>
  <c r="C74" i="375"/>
  <c r="B74" i="375"/>
  <c r="A74" i="375" s="1"/>
  <c r="C73" i="375"/>
  <c r="B73" i="375"/>
  <c r="A73" i="375" s="1"/>
  <c r="C72" i="375"/>
  <c r="B72" i="375"/>
  <c r="A72" i="375" s="1"/>
  <c r="C71" i="375"/>
  <c r="B71" i="375"/>
  <c r="A71" i="375"/>
  <c r="C70" i="375"/>
  <c r="B70" i="375"/>
  <c r="A70" i="375" s="1"/>
  <c r="C69" i="375"/>
  <c r="B69" i="375"/>
  <c r="A69" i="375"/>
  <c r="C68" i="375"/>
  <c r="B68" i="375"/>
  <c r="A68" i="375"/>
  <c r="C67" i="375"/>
  <c r="B67" i="375"/>
  <c r="A67" i="375"/>
  <c r="C66" i="375"/>
  <c r="B66" i="375"/>
  <c r="A66" i="375" s="1"/>
  <c r="C65" i="375"/>
  <c r="B65" i="375"/>
  <c r="A65" i="375" s="1"/>
  <c r="C64" i="375"/>
  <c r="B64" i="375"/>
  <c r="A64" i="375" s="1"/>
  <c r="C63" i="375"/>
  <c r="B63" i="375"/>
  <c r="A63" i="375"/>
  <c r="C62" i="375"/>
  <c r="B62" i="375"/>
  <c r="A62" i="375" s="1"/>
  <c r="C61" i="375"/>
  <c r="B61" i="375"/>
  <c r="A61" i="375"/>
  <c r="C60" i="375"/>
  <c r="B60" i="375"/>
  <c r="A60" i="375"/>
  <c r="C59" i="375"/>
  <c r="B59" i="375"/>
  <c r="A59" i="375"/>
  <c r="C58" i="375"/>
  <c r="B58" i="375"/>
  <c r="A58" i="375" s="1"/>
  <c r="C57" i="375"/>
  <c r="B57" i="375"/>
  <c r="A57" i="375" s="1"/>
  <c r="C56" i="375"/>
  <c r="B56" i="375"/>
  <c r="A56" i="375" s="1"/>
  <c r="C55" i="375"/>
  <c r="B55" i="375"/>
  <c r="A55" i="375"/>
  <c r="C54" i="375"/>
  <c r="B54" i="375"/>
  <c r="A54" i="375" s="1"/>
  <c r="C53" i="375"/>
  <c r="B53" i="375"/>
  <c r="A53" i="375"/>
  <c r="C52" i="375"/>
  <c r="B52" i="375"/>
  <c r="A52" i="375"/>
  <c r="C51" i="375"/>
  <c r="B51" i="375"/>
  <c r="A51" i="375"/>
  <c r="C50" i="375"/>
  <c r="B50" i="375"/>
  <c r="A50" i="375" s="1"/>
  <c r="C49" i="375"/>
  <c r="B49" i="375"/>
  <c r="A49" i="375" s="1"/>
  <c r="C48" i="375"/>
  <c r="B48" i="375"/>
  <c r="A48" i="375" s="1"/>
  <c r="C47" i="375"/>
  <c r="B47" i="375"/>
  <c r="A47" i="375"/>
  <c r="C46" i="375"/>
  <c r="B46" i="375"/>
  <c r="A46" i="375" s="1"/>
  <c r="C45" i="375"/>
  <c r="B45" i="375"/>
  <c r="A45" i="375"/>
  <c r="C44" i="375"/>
  <c r="B44" i="375"/>
  <c r="A44" i="375"/>
  <c r="C43" i="375"/>
  <c r="B43" i="375"/>
  <c r="A43" i="375"/>
  <c r="C42" i="375"/>
  <c r="B42" i="375"/>
  <c r="A42" i="375" s="1"/>
  <c r="C41" i="375"/>
  <c r="B41" i="375"/>
  <c r="A41" i="375" s="1"/>
  <c r="C40" i="375"/>
  <c r="B40" i="375"/>
  <c r="A40" i="375" s="1"/>
  <c r="C39" i="375"/>
  <c r="B39" i="375"/>
  <c r="A39" i="375"/>
  <c r="C38" i="375"/>
  <c r="B38" i="375"/>
  <c r="A38" i="375" s="1"/>
  <c r="C37" i="375"/>
  <c r="B37" i="375"/>
  <c r="A37" i="375"/>
  <c r="C36" i="375"/>
  <c r="B36" i="375"/>
  <c r="A36" i="375"/>
  <c r="C35" i="375"/>
  <c r="B35" i="375"/>
  <c r="A35" i="375"/>
  <c r="C34" i="375"/>
  <c r="B34" i="375"/>
  <c r="A34" i="375" s="1"/>
  <c r="C33" i="375"/>
  <c r="B33" i="375"/>
  <c r="A33" i="375" s="1"/>
  <c r="C32" i="375"/>
  <c r="B32" i="375"/>
  <c r="A32" i="375" s="1"/>
  <c r="C31" i="375"/>
  <c r="B31" i="375"/>
  <c r="A31" i="375"/>
  <c r="C30" i="375"/>
  <c r="B30" i="375"/>
  <c r="A30" i="375" s="1"/>
  <c r="C29" i="375"/>
  <c r="B29" i="375"/>
  <c r="A29" i="375"/>
  <c r="C28" i="375"/>
  <c r="B28" i="375"/>
  <c r="A28" i="375"/>
  <c r="C27" i="375"/>
  <c r="B27" i="375"/>
  <c r="A27" i="375"/>
  <c r="C26" i="375"/>
  <c r="B26" i="375"/>
  <c r="A26" i="375" s="1"/>
  <c r="C25" i="375"/>
  <c r="B25" i="375"/>
  <c r="A25" i="375" s="1"/>
  <c r="C24" i="375"/>
  <c r="B24" i="375"/>
  <c r="A24" i="375" s="1"/>
  <c r="C23" i="375"/>
  <c r="B23" i="375"/>
  <c r="A23" i="375"/>
  <c r="C22" i="375"/>
  <c r="B22" i="375"/>
  <c r="A22" i="375" s="1"/>
  <c r="C21" i="375"/>
  <c r="B21" i="375"/>
  <c r="A21" i="375"/>
  <c r="C20" i="375"/>
  <c r="B20" i="375"/>
  <c r="A20" i="375"/>
  <c r="C19" i="375"/>
  <c r="B19" i="375"/>
  <c r="A19" i="375"/>
  <c r="C18" i="375"/>
  <c r="B18" i="375"/>
  <c r="A18" i="375" s="1"/>
  <c r="C17" i="375"/>
  <c r="B17" i="375"/>
  <c r="A17" i="375" s="1"/>
  <c r="C16" i="375"/>
  <c r="B16" i="375"/>
  <c r="A16" i="375" s="1"/>
  <c r="C15" i="375"/>
  <c r="B15" i="375"/>
  <c r="A15" i="375"/>
  <c r="C14" i="375"/>
  <c r="B14" i="375"/>
  <c r="A14" i="375" s="1"/>
  <c r="C13" i="375"/>
  <c r="B13" i="375"/>
  <c r="A13" i="375"/>
  <c r="C12" i="375"/>
  <c r="B12" i="375"/>
  <c r="A12" i="375"/>
  <c r="C11" i="375"/>
  <c r="B11" i="375"/>
  <c r="A11" i="375"/>
  <c r="C10" i="375"/>
  <c r="B10" i="375"/>
  <c r="A10" i="375" s="1"/>
  <c r="C9" i="375"/>
  <c r="B9" i="375"/>
  <c r="A9" i="375" s="1"/>
  <c r="C8" i="375"/>
  <c r="B8" i="375"/>
  <c r="A8" i="375" s="1"/>
  <c r="C7" i="375"/>
  <c r="B7" i="375"/>
  <c r="A7" i="375"/>
  <c r="C6" i="375"/>
  <c r="B6" i="375"/>
  <c r="A6" i="375" s="1"/>
  <c r="C5" i="375"/>
  <c r="B5" i="375"/>
  <c r="A5" i="375"/>
  <c r="C4" i="375"/>
  <c r="B4" i="375"/>
  <c r="A4" i="375"/>
  <c r="D19" i="397" l="1"/>
  <c r="D19" i="398"/>
  <c r="D16" i="393"/>
  <c r="D14" i="393" s="1"/>
  <c r="D17" i="392"/>
  <c r="D16" i="392"/>
  <c r="D17" i="393"/>
  <c r="D16" i="391"/>
  <c r="D17" i="391"/>
  <c r="D17" i="398"/>
  <c r="D18" i="398"/>
  <c r="D17" i="397"/>
  <c r="D18" i="397"/>
  <c r="D16" i="397"/>
  <c r="D15" i="397"/>
  <c r="D16" i="398"/>
  <c r="D15" i="398"/>
  <c r="C893" i="374"/>
  <c r="A893" i="374"/>
  <c r="C892" i="374"/>
  <c r="A892" i="374"/>
  <c r="C891" i="374"/>
  <c r="A891" i="374"/>
  <c r="C890" i="374"/>
  <c r="A890" i="374"/>
  <c r="C889" i="374"/>
  <c r="A889" i="374"/>
  <c r="C888" i="374"/>
  <c r="A888" i="374"/>
  <c r="C887" i="374"/>
  <c r="A887" i="374"/>
  <c r="C886" i="374"/>
  <c r="A886" i="374"/>
  <c r="C885" i="374"/>
  <c r="A885" i="374"/>
  <c r="C884" i="374"/>
  <c r="A884" i="374"/>
  <c r="C883" i="374"/>
  <c r="A883" i="374"/>
  <c r="C882" i="374"/>
  <c r="A882" i="374"/>
  <c r="C881" i="374"/>
  <c r="A881" i="374"/>
  <c r="C880" i="374"/>
  <c r="A880" i="374"/>
  <c r="C879" i="374"/>
  <c r="A879" i="374"/>
  <c r="C878" i="374"/>
  <c r="A878" i="374"/>
  <c r="C877" i="374"/>
  <c r="A877" i="374"/>
  <c r="C876" i="374"/>
  <c r="A876" i="374"/>
  <c r="C875" i="374"/>
  <c r="A875" i="374"/>
  <c r="C874" i="374"/>
  <c r="A874" i="374"/>
  <c r="C873" i="374"/>
  <c r="A873" i="374"/>
  <c r="C872" i="374"/>
  <c r="A872" i="374"/>
  <c r="C871" i="374"/>
  <c r="A871" i="374"/>
  <c r="C870" i="374"/>
  <c r="A870" i="374"/>
  <c r="C869" i="374"/>
  <c r="A869" i="374"/>
  <c r="C868" i="374"/>
  <c r="A868" i="374"/>
  <c r="C867" i="374"/>
  <c r="A867" i="374"/>
  <c r="C866" i="374"/>
  <c r="A866" i="374"/>
  <c r="C865" i="374"/>
  <c r="A865" i="374"/>
  <c r="C864" i="374"/>
  <c r="A864" i="374"/>
  <c r="C862" i="374"/>
  <c r="A862" i="374"/>
  <c r="C861" i="374"/>
  <c r="A861" i="374"/>
  <c r="C859" i="374"/>
  <c r="A859" i="374"/>
  <c r="C858" i="374"/>
  <c r="A858" i="374"/>
  <c r="C857" i="374"/>
  <c r="A857" i="374"/>
  <c r="C856" i="374"/>
  <c r="A856" i="374"/>
  <c r="C855" i="374"/>
  <c r="A855" i="374"/>
  <c r="C854" i="374"/>
  <c r="A854" i="374"/>
  <c r="C853" i="374"/>
  <c r="A853" i="374"/>
  <c r="C852" i="374"/>
  <c r="A852" i="374"/>
  <c r="C851" i="374"/>
  <c r="A851" i="374"/>
  <c r="C850" i="374"/>
  <c r="A850" i="374"/>
  <c r="C849" i="374"/>
  <c r="A849" i="374"/>
  <c r="C848" i="374"/>
  <c r="A848" i="374"/>
  <c r="C847" i="374"/>
  <c r="A847" i="374"/>
  <c r="C846" i="374"/>
  <c r="A846" i="374"/>
  <c r="C845" i="374"/>
  <c r="A845" i="374"/>
  <c r="C844" i="374"/>
  <c r="A844" i="374"/>
  <c r="C843" i="374"/>
  <c r="A843" i="374"/>
  <c r="C842" i="374"/>
  <c r="A842" i="374"/>
  <c r="C841" i="374"/>
  <c r="A841" i="374"/>
  <c r="C840" i="374"/>
  <c r="A840" i="374"/>
  <c r="C839" i="374"/>
  <c r="A839" i="374"/>
  <c r="C838" i="374"/>
  <c r="A838" i="374"/>
  <c r="C837" i="374"/>
  <c r="A837" i="374"/>
  <c r="C836" i="374"/>
  <c r="A836" i="374"/>
  <c r="C835" i="374"/>
  <c r="A835" i="374"/>
  <c r="C834" i="374"/>
  <c r="A834" i="374"/>
  <c r="C833" i="374"/>
  <c r="A833" i="374"/>
  <c r="C832" i="374"/>
  <c r="A832" i="374"/>
  <c r="C831" i="374"/>
  <c r="A831" i="374"/>
  <c r="C830" i="374"/>
  <c r="A830" i="374"/>
  <c r="C829" i="374"/>
  <c r="A829" i="374"/>
  <c r="C828" i="374"/>
  <c r="A828" i="374"/>
  <c r="C827" i="374"/>
  <c r="A827" i="374"/>
  <c r="C826" i="374"/>
  <c r="A826" i="374"/>
  <c r="C825" i="374"/>
  <c r="A825" i="374"/>
  <c r="C824" i="374"/>
  <c r="A824" i="374"/>
  <c r="C823" i="374"/>
  <c r="A823" i="374"/>
  <c r="C822" i="374"/>
  <c r="A822" i="374"/>
  <c r="C821" i="374"/>
  <c r="A821" i="374"/>
  <c r="C820" i="374"/>
  <c r="A820" i="374"/>
  <c r="C819" i="374"/>
  <c r="A819" i="374"/>
  <c r="C818" i="374"/>
  <c r="A818" i="374"/>
  <c r="C817" i="374"/>
  <c r="A817" i="374"/>
  <c r="C816" i="374"/>
  <c r="A816" i="374"/>
  <c r="C815" i="374"/>
  <c r="A815" i="374"/>
  <c r="C814" i="374"/>
  <c r="A814" i="374"/>
  <c r="C812" i="374"/>
  <c r="A812" i="374"/>
  <c r="C811" i="374"/>
  <c r="A811" i="374"/>
  <c r="C810" i="374"/>
  <c r="A810" i="374"/>
  <c r="C809" i="374"/>
  <c r="A809" i="374"/>
  <c r="C808" i="374"/>
  <c r="A808" i="374"/>
  <c r="C807" i="374"/>
  <c r="A807" i="374"/>
  <c r="C806" i="374"/>
  <c r="A806" i="374"/>
  <c r="C805" i="374"/>
  <c r="A805" i="374"/>
  <c r="C804" i="374"/>
  <c r="A804" i="374"/>
  <c r="C803" i="374"/>
  <c r="A803" i="374"/>
  <c r="C802" i="374"/>
  <c r="A802" i="374"/>
  <c r="C801" i="374"/>
  <c r="A801" i="374"/>
  <c r="C800" i="374"/>
  <c r="A800" i="374"/>
  <c r="C799" i="374"/>
  <c r="A799" i="374"/>
  <c r="C798" i="374"/>
  <c r="A798" i="374"/>
  <c r="C797" i="374"/>
  <c r="A797" i="374"/>
  <c r="C796" i="374"/>
  <c r="A796" i="374"/>
  <c r="C795" i="374"/>
  <c r="A795" i="374"/>
  <c r="C794" i="374"/>
  <c r="A794" i="374"/>
  <c r="C793" i="374"/>
  <c r="A793" i="374"/>
  <c r="C792" i="374"/>
  <c r="A792" i="374"/>
  <c r="C791" i="374"/>
  <c r="A791" i="374"/>
  <c r="C790" i="374"/>
  <c r="A790" i="374"/>
  <c r="C789" i="374"/>
  <c r="A789" i="374"/>
  <c r="C788" i="374"/>
  <c r="A788" i="374"/>
  <c r="C787" i="374"/>
  <c r="A787" i="374"/>
  <c r="C786" i="374"/>
  <c r="A786" i="374"/>
  <c r="C785" i="374"/>
  <c r="A785" i="374"/>
  <c r="C784" i="374"/>
  <c r="A784" i="374"/>
  <c r="C783" i="374"/>
  <c r="A783" i="374"/>
  <c r="C782" i="374"/>
  <c r="A782" i="374"/>
  <c r="C781" i="374"/>
  <c r="A781" i="374"/>
  <c r="C780" i="374"/>
  <c r="A780" i="374"/>
  <c r="C779" i="374"/>
  <c r="A779" i="374"/>
  <c r="C778" i="374"/>
  <c r="A778" i="374"/>
  <c r="C777" i="374"/>
  <c r="A777" i="374"/>
  <c r="C776" i="374"/>
  <c r="A776" i="374"/>
  <c r="C775" i="374"/>
  <c r="A775" i="374"/>
  <c r="C774" i="374"/>
  <c r="A774" i="374"/>
  <c r="C773" i="374"/>
  <c r="A773" i="374"/>
  <c r="C772" i="374"/>
  <c r="A772" i="374"/>
  <c r="C771" i="374"/>
  <c r="A771" i="374"/>
  <c r="C770" i="374"/>
  <c r="A770" i="374"/>
  <c r="C769" i="374"/>
  <c r="A769" i="374"/>
  <c r="C768" i="374"/>
  <c r="A768" i="374"/>
  <c r="C766" i="374"/>
  <c r="A766" i="374"/>
  <c r="C765" i="374"/>
  <c r="A765" i="374"/>
  <c r="C764" i="374"/>
  <c r="A764" i="374"/>
  <c r="C763" i="374"/>
  <c r="A763" i="374"/>
  <c r="C762" i="374"/>
  <c r="A762" i="374"/>
  <c r="C761" i="374"/>
  <c r="A761" i="374"/>
  <c r="C760" i="374"/>
  <c r="A760" i="374"/>
  <c r="A759" i="374"/>
  <c r="C758" i="374"/>
  <c r="A758" i="374"/>
  <c r="C757" i="374"/>
  <c r="A757" i="374"/>
  <c r="C756" i="374"/>
  <c r="A756" i="374"/>
  <c r="C755" i="374"/>
  <c r="A755" i="374"/>
  <c r="C754" i="374"/>
  <c r="A754" i="374"/>
  <c r="C753" i="374"/>
  <c r="A753" i="374"/>
  <c r="C752" i="374"/>
  <c r="A752" i="374"/>
  <c r="C751" i="374"/>
  <c r="A751" i="374"/>
  <c r="C750" i="374"/>
  <c r="A750" i="374"/>
  <c r="C749" i="374"/>
  <c r="A749" i="374"/>
  <c r="C748" i="374"/>
  <c r="A748" i="374"/>
  <c r="C747" i="374"/>
  <c r="A747" i="374"/>
  <c r="C746" i="374"/>
  <c r="A746" i="374"/>
  <c r="C744" i="374"/>
  <c r="A744" i="374"/>
  <c r="C743" i="374"/>
  <c r="A743" i="374"/>
  <c r="C742" i="374"/>
  <c r="A742" i="374"/>
  <c r="C741" i="374"/>
  <c r="A741" i="374"/>
  <c r="C740" i="374"/>
  <c r="A740" i="374"/>
  <c r="C739" i="374"/>
  <c r="A739" i="374"/>
  <c r="C738" i="374"/>
  <c r="A738" i="374"/>
  <c r="C737" i="374"/>
  <c r="A737" i="374"/>
  <c r="C736" i="374"/>
  <c r="A736" i="374"/>
  <c r="C735" i="374"/>
  <c r="A735" i="374"/>
  <c r="C734" i="374"/>
  <c r="A734" i="374"/>
  <c r="C733" i="374"/>
  <c r="A733" i="374"/>
  <c r="C732" i="374"/>
  <c r="A732" i="374"/>
  <c r="C731" i="374"/>
  <c r="A731" i="374"/>
  <c r="C730" i="374"/>
  <c r="A730" i="374"/>
  <c r="C729" i="374"/>
  <c r="A729" i="374"/>
  <c r="C728" i="374"/>
  <c r="A728" i="374"/>
  <c r="C726" i="374"/>
  <c r="A726" i="374"/>
  <c r="C725" i="374"/>
  <c r="A725" i="374"/>
  <c r="C724" i="374"/>
  <c r="A724" i="374"/>
  <c r="C723" i="374"/>
  <c r="A723" i="374"/>
  <c r="C722" i="374"/>
  <c r="A722" i="374"/>
  <c r="C721" i="374"/>
  <c r="A721" i="374"/>
  <c r="C720" i="374"/>
  <c r="A720" i="374"/>
  <c r="C719" i="374"/>
  <c r="A719" i="374"/>
  <c r="C718" i="374"/>
  <c r="A718" i="374"/>
  <c r="C717" i="374"/>
  <c r="A717" i="374"/>
  <c r="C716" i="374"/>
  <c r="A716" i="374"/>
  <c r="A715" i="374"/>
  <c r="C714" i="374"/>
  <c r="A714" i="374"/>
  <c r="C713" i="374"/>
  <c r="A713" i="374"/>
  <c r="C712" i="374"/>
  <c r="A712" i="374"/>
  <c r="C711" i="374"/>
  <c r="A711" i="374"/>
  <c r="C710" i="374"/>
  <c r="A710" i="374"/>
  <c r="C709" i="374"/>
  <c r="A709" i="374"/>
  <c r="C708" i="374"/>
  <c r="A708" i="374"/>
  <c r="C707" i="374"/>
  <c r="A707" i="374"/>
  <c r="C706" i="374"/>
  <c r="A706" i="374"/>
  <c r="C705" i="374"/>
  <c r="A705" i="374"/>
  <c r="C704" i="374"/>
  <c r="A704" i="374"/>
  <c r="C703" i="374"/>
  <c r="A703" i="374"/>
  <c r="C702" i="374"/>
  <c r="A702" i="374"/>
  <c r="C701" i="374"/>
  <c r="A701" i="374"/>
  <c r="C700" i="374"/>
  <c r="A700" i="374"/>
  <c r="C699" i="374"/>
  <c r="A699" i="374"/>
  <c r="C698" i="374"/>
  <c r="A698" i="374"/>
  <c r="C697" i="374"/>
  <c r="A697" i="374"/>
  <c r="C696" i="374"/>
  <c r="A696" i="374"/>
  <c r="C694" i="374"/>
  <c r="A694" i="374"/>
  <c r="C693" i="374"/>
  <c r="A693" i="374"/>
  <c r="C692" i="374"/>
  <c r="A692" i="374"/>
  <c r="C691" i="374"/>
  <c r="A691" i="374"/>
  <c r="C690" i="374"/>
  <c r="A690" i="374"/>
  <c r="C689" i="374"/>
  <c r="A689" i="374"/>
  <c r="C688" i="374"/>
  <c r="A688" i="374"/>
  <c r="C687" i="374"/>
  <c r="A687" i="374"/>
  <c r="C686" i="374"/>
  <c r="A686" i="374"/>
  <c r="C685" i="374"/>
  <c r="A685" i="374"/>
  <c r="C684" i="374"/>
  <c r="A684" i="374"/>
  <c r="C683" i="374"/>
  <c r="A683" i="374"/>
  <c r="C682" i="374"/>
  <c r="A682" i="374"/>
  <c r="C680" i="374"/>
  <c r="A680" i="374"/>
  <c r="C679" i="374"/>
  <c r="A679" i="374"/>
  <c r="C678" i="374"/>
  <c r="A678" i="374"/>
  <c r="C677" i="374"/>
  <c r="A677" i="374"/>
  <c r="C676" i="374"/>
  <c r="A676" i="374"/>
  <c r="C675" i="374"/>
  <c r="A675" i="374"/>
  <c r="C674" i="374"/>
  <c r="A674" i="374"/>
  <c r="C673" i="374"/>
  <c r="A673" i="374"/>
  <c r="C672" i="374"/>
  <c r="A672" i="374"/>
  <c r="C671" i="374"/>
  <c r="A671" i="374"/>
  <c r="C670" i="374"/>
  <c r="A670" i="374"/>
  <c r="C669" i="374"/>
  <c r="A669" i="374"/>
  <c r="C668" i="374"/>
  <c r="A668" i="374"/>
  <c r="C667" i="374"/>
  <c r="A667" i="374"/>
  <c r="C666" i="374"/>
  <c r="A666" i="374"/>
  <c r="C665" i="374"/>
  <c r="A665" i="374"/>
  <c r="C664" i="374"/>
  <c r="A664" i="374"/>
  <c r="A663" i="374"/>
  <c r="C662" i="374"/>
  <c r="A662" i="374"/>
  <c r="C661" i="374"/>
  <c r="A661" i="374"/>
  <c r="C660" i="374"/>
  <c r="A660" i="374"/>
  <c r="C659" i="374"/>
  <c r="A659" i="374"/>
  <c r="C658" i="374"/>
  <c r="A658" i="374"/>
  <c r="C657" i="374"/>
  <c r="A657" i="374"/>
  <c r="C656" i="374"/>
  <c r="A656" i="374"/>
  <c r="C655" i="374"/>
  <c r="A655" i="374"/>
  <c r="C654" i="374"/>
  <c r="A654" i="374"/>
  <c r="C653" i="374"/>
  <c r="A653" i="374"/>
  <c r="C652" i="374"/>
  <c r="A652" i="374"/>
  <c r="C651" i="374"/>
  <c r="A651" i="374"/>
  <c r="C650" i="374"/>
  <c r="A650" i="374"/>
  <c r="C649" i="374"/>
  <c r="A649" i="374"/>
  <c r="C648" i="374"/>
  <c r="A648" i="374"/>
  <c r="C647" i="374"/>
  <c r="A647" i="374"/>
  <c r="C646" i="374"/>
  <c r="A646" i="374"/>
  <c r="C645" i="374"/>
  <c r="A645" i="374"/>
  <c r="C644" i="374"/>
  <c r="A644" i="374"/>
  <c r="C643" i="374"/>
  <c r="A643" i="374"/>
  <c r="C642" i="374"/>
  <c r="A642" i="374"/>
  <c r="C641" i="374"/>
  <c r="A641" i="374"/>
  <c r="C640" i="374"/>
  <c r="A640" i="374"/>
  <c r="C639" i="374"/>
  <c r="A639" i="374"/>
  <c r="C638" i="374"/>
  <c r="A638" i="374"/>
  <c r="C637" i="374"/>
  <c r="A637" i="374"/>
  <c r="C636" i="374"/>
  <c r="A636" i="374"/>
  <c r="C635" i="374"/>
  <c r="A635" i="374"/>
  <c r="C634" i="374"/>
  <c r="A634" i="374"/>
  <c r="C632" i="374"/>
  <c r="A632" i="374"/>
  <c r="C631" i="374"/>
  <c r="A631" i="374"/>
  <c r="C630" i="374"/>
  <c r="A630" i="374"/>
  <c r="C629" i="374"/>
  <c r="A629" i="374"/>
  <c r="C628" i="374"/>
  <c r="A628" i="374"/>
  <c r="C627" i="374"/>
  <c r="A627" i="374"/>
  <c r="C626" i="374"/>
  <c r="A626" i="374"/>
  <c r="C625" i="374"/>
  <c r="A625" i="374"/>
  <c r="C624" i="374"/>
  <c r="A624" i="374"/>
  <c r="C623" i="374"/>
  <c r="A623" i="374"/>
  <c r="C622" i="374"/>
  <c r="A622" i="374"/>
  <c r="C621" i="374"/>
  <c r="A621" i="374"/>
  <c r="C620" i="374"/>
  <c r="A620" i="374"/>
  <c r="C619" i="374"/>
  <c r="A619" i="374"/>
  <c r="C618" i="374"/>
  <c r="A618" i="374"/>
  <c r="C617" i="374"/>
  <c r="A617" i="374"/>
  <c r="C616" i="374"/>
  <c r="A616" i="374"/>
  <c r="A615" i="374"/>
  <c r="C614" i="374"/>
  <c r="A614" i="374"/>
  <c r="C613" i="374"/>
  <c r="A613" i="374"/>
  <c r="C612" i="374"/>
  <c r="A612" i="374"/>
  <c r="C611" i="374"/>
  <c r="A611" i="374"/>
  <c r="C610" i="374"/>
  <c r="A610" i="374"/>
  <c r="C609" i="374"/>
  <c r="A609" i="374"/>
  <c r="C608" i="374"/>
  <c r="A608" i="374"/>
  <c r="C607" i="374"/>
  <c r="A607" i="374"/>
  <c r="C606" i="374"/>
  <c r="A606" i="374"/>
  <c r="C605" i="374"/>
  <c r="A605" i="374"/>
  <c r="C604" i="374"/>
  <c r="A604" i="374"/>
  <c r="C603" i="374"/>
  <c r="A603" i="374"/>
  <c r="C602" i="374"/>
  <c r="A602" i="374"/>
  <c r="C601" i="374"/>
  <c r="A601" i="374"/>
  <c r="C600" i="374"/>
  <c r="A600" i="374"/>
  <c r="C599" i="374"/>
  <c r="A599" i="374"/>
  <c r="C598" i="374"/>
  <c r="A598" i="374"/>
  <c r="C597" i="374"/>
  <c r="A597" i="374"/>
  <c r="C596" i="374"/>
  <c r="A596" i="374"/>
  <c r="C595" i="374"/>
  <c r="A595" i="374"/>
  <c r="C594" i="374"/>
  <c r="A594" i="374"/>
  <c r="C593" i="374"/>
  <c r="A593" i="374"/>
  <c r="C592" i="374"/>
  <c r="A592" i="374"/>
  <c r="C591" i="374"/>
  <c r="A591" i="374"/>
  <c r="C590" i="374"/>
  <c r="A590" i="374"/>
  <c r="C589" i="374"/>
  <c r="A589" i="374"/>
  <c r="C588" i="374"/>
  <c r="A588" i="374"/>
  <c r="C587" i="374"/>
  <c r="A587" i="374"/>
  <c r="C585" i="374"/>
  <c r="A585" i="374"/>
  <c r="C584" i="374"/>
  <c r="A584" i="374"/>
  <c r="C583" i="374"/>
  <c r="A583" i="374"/>
  <c r="C582" i="374"/>
  <c r="A582" i="374"/>
  <c r="C581" i="374"/>
  <c r="A581" i="374"/>
  <c r="C580" i="374"/>
  <c r="A580" i="374"/>
  <c r="C579" i="374"/>
  <c r="A579" i="374"/>
  <c r="C578" i="374"/>
  <c r="A578" i="374"/>
  <c r="C577" i="374"/>
  <c r="A577" i="374"/>
  <c r="C576" i="374"/>
  <c r="A576" i="374"/>
  <c r="C575" i="374"/>
  <c r="A575" i="374"/>
  <c r="C574" i="374"/>
  <c r="A574" i="374"/>
  <c r="C573" i="374"/>
  <c r="A573" i="374"/>
  <c r="C572" i="374"/>
  <c r="A572" i="374"/>
  <c r="C571" i="374"/>
  <c r="A571" i="374"/>
  <c r="C570" i="374"/>
  <c r="A570" i="374"/>
  <c r="C569" i="374"/>
  <c r="A569" i="374"/>
  <c r="C568" i="374"/>
  <c r="A568" i="374"/>
  <c r="C567" i="374"/>
  <c r="A567" i="374"/>
  <c r="C566" i="374"/>
  <c r="A566" i="374"/>
  <c r="C565" i="374"/>
  <c r="A565" i="374"/>
  <c r="C564" i="374"/>
  <c r="A564" i="374"/>
  <c r="C563" i="374"/>
  <c r="A563" i="374"/>
  <c r="C562" i="374"/>
  <c r="A562" i="374"/>
  <c r="C560" i="374"/>
  <c r="A560" i="374"/>
  <c r="C559" i="374"/>
  <c r="A559" i="374"/>
  <c r="C558" i="374"/>
  <c r="A558" i="374"/>
  <c r="C557" i="374"/>
  <c r="A557" i="374"/>
  <c r="C556" i="374"/>
  <c r="A556" i="374"/>
  <c r="C555" i="374"/>
  <c r="A555" i="374"/>
  <c r="C554" i="374"/>
  <c r="A554" i="374"/>
  <c r="C553" i="374"/>
  <c r="A553" i="374"/>
  <c r="C552" i="374"/>
  <c r="A552" i="374"/>
  <c r="C551" i="374"/>
  <c r="A551" i="374"/>
  <c r="C550" i="374"/>
  <c r="A550" i="374"/>
  <c r="C549" i="374"/>
  <c r="A549" i="374"/>
  <c r="C548" i="374"/>
  <c r="A548" i="374"/>
  <c r="C547" i="374"/>
  <c r="A547" i="374"/>
  <c r="C546" i="374"/>
  <c r="A546" i="374"/>
  <c r="C545" i="374"/>
  <c r="A545" i="374"/>
  <c r="C544" i="374"/>
  <c r="A544" i="374"/>
  <c r="C543" i="374"/>
  <c r="A543" i="374"/>
  <c r="C542" i="374"/>
  <c r="A542" i="374"/>
  <c r="C541" i="374"/>
  <c r="A541" i="374"/>
  <c r="C540" i="374"/>
  <c r="A540" i="374"/>
  <c r="C539" i="374"/>
  <c r="A539" i="374"/>
  <c r="C537" i="374"/>
  <c r="A537" i="374"/>
  <c r="C536" i="374"/>
  <c r="A536" i="374"/>
  <c r="C535" i="374"/>
  <c r="A535" i="374"/>
  <c r="C534" i="374"/>
  <c r="A534" i="374"/>
  <c r="C533" i="374"/>
  <c r="A533" i="374"/>
  <c r="C532" i="374"/>
  <c r="A532" i="374"/>
  <c r="C531" i="374"/>
  <c r="A531" i="374"/>
  <c r="C530" i="374"/>
  <c r="A530" i="374"/>
  <c r="C529" i="374"/>
  <c r="A529" i="374"/>
  <c r="C528" i="374"/>
  <c r="A528" i="374"/>
  <c r="C527" i="374"/>
  <c r="A527" i="374"/>
  <c r="C526" i="374"/>
  <c r="A526" i="374"/>
  <c r="C525" i="374"/>
  <c r="A525" i="374"/>
  <c r="C524" i="374"/>
  <c r="A524" i="374"/>
  <c r="C523" i="374"/>
  <c r="A523" i="374"/>
  <c r="C522" i="374"/>
  <c r="A522" i="374"/>
  <c r="C521" i="374"/>
  <c r="A521" i="374"/>
  <c r="C520" i="374"/>
  <c r="A520" i="374"/>
  <c r="C519" i="374"/>
  <c r="A519" i="374"/>
  <c r="C517" i="374"/>
  <c r="A517" i="374"/>
  <c r="C516" i="374"/>
  <c r="A516" i="374"/>
  <c r="C515" i="374"/>
  <c r="A515" i="374"/>
  <c r="C514" i="374"/>
  <c r="A514" i="374"/>
  <c r="C513" i="374"/>
  <c r="A513" i="374"/>
  <c r="C511" i="374"/>
  <c r="A511" i="374"/>
  <c r="C510" i="374"/>
  <c r="A510" i="374"/>
  <c r="C509" i="374"/>
  <c r="A509" i="374"/>
  <c r="C508" i="374"/>
  <c r="A508" i="374"/>
  <c r="C507" i="374"/>
  <c r="A507" i="374"/>
  <c r="C506" i="374"/>
  <c r="A506" i="374"/>
  <c r="C505" i="374"/>
  <c r="A505" i="374"/>
  <c r="C504" i="374"/>
  <c r="A504" i="374"/>
  <c r="C503" i="374"/>
  <c r="A503" i="374"/>
  <c r="C502" i="374"/>
  <c r="A502" i="374"/>
  <c r="C501" i="374"/>
  <c r="A501" i="374"/>
  <c r="C500" i="374"/>
  <c r="A500" i="374"/>
  <c r="C499" i="374"/>
  <c r="A499" i="374"/>
  <c r="C498" i="374"/>
  <c r="A498" i="374"/>
  <c r="C497" i="374"/>
  <c r="A497" i="374"/>
  <c r="C496" i="374"/>
  <c r="A496" i="374"/>
  <c r="C495" i="374"/>
  <c r="A495" i="374"/>
  <c r="C494" i="374"/>
  <c r="A494" i="374"/>
  <c r="C493" i="374"/>
  <c r="A493" i="374"/>
  <c r="C492" i="374"/>
  <c r="A492" i="374"/>
  <c r="C491" i="374"/>
  <c r="A491" i="374"/>
  <c r="C490" i="374"/>
  <c r="A490" i="374"/>
  <c r="C489" i="374"/>
  <c r="A489" i="374"/>
  <c r="C488" i="374"/>
  <c r="A488" i="374"/>
  <c r="C487" i="374"/>
  <c r="A487" i="374"/>
  <c r="C486" i="374"/>
  <c r="A486" i="374"/>
  <c r="C485" i="374"/>
  <c r="A485" i="374"/>
  <c r="C484" i="374"/>
  <c r="A484" i="374"/>
  <c r="C482" i="374"/>
  <c r="A482" i="374"/>
  <c r="C481" i="374"/>
  <c r="A481" i="374"/>
  <c r="C480" i="374"/>
  <c r="A480" i="374"/>
  <c r="C479" i="374"/>
  <c r="A479" i="374"/>
  <c r="C478" i="374"/>
  <c r="A478" i="374"/>
  <c r="C477" i="374"/>
  <c r="A477" i="374"/>
  <c r="C476" i="374"/>
  <c r="A476" i="374"/>
  <c r="C475" i="374"/>
  <c r="A475" i="374"/>
  <c r="C474" i="374"/>
  <c r="A474" i="374"/>
  <c r="C473" i="374"/>
  <c r="A473" i="374"/>
  <c r="C472" i="374"/>
  <c r="A472" i="374"/>
  <c r="C471" i="374"/>
  <c r="A471" i="374"/>
  <c r="C470" i="374"/>
  <c r="A470" i="374"/>
  <c r="C469" i="374"/>
  <c r="A469" i="374"/>
  <c r="C468" i="374"/>
  <c r="A468" i="374"/>
  <c r="C466" i="374"/>
  <c r="A466" i="374"/>
  <c r="C465" i="374"/>
  <c r="A465" i="374"/>
  <c r="C464" i="374"/>
  <c r="A464" i="374"/>
  <c r="C463" i="374"/>
  <c r="A463" i="374"/>
  <c r="C462" i="374"/>
  <c r="A462" i="374"/>
  <c r="C461" i="374"/>
  <c r="A461" i="374"/>
  <c r="C460" i="374"/>
  <c r="A460" i="374"/>
  <c r="C459" i="374"/>
  <c r="A459" i="374"/>
  <c r="C458" i="374"/>
  <c r="A458" i="374"/>
  <c r="C457" i="374"/>
  <c r="A457" i="374"/>
  <c r="A456" i="374"/>
  <c r="C455" i="374"/>
  <c r="A455" i="374"/>
  <c r="C454" i="374"/>
  <c r="A454" i="374"/>
  <c r="C453" i="374"/>
  <c r="A453" i="374"/>
  <c r="C452" i="374"/>
  <c r="A452" i="374"/>
  <c r="C451" i="374"/>
  <c r="A451" i="374"/>
  <c r="C450" i="374"/>
  <c r="A450" i="374"/>
  <c r="C449" i="374"/>
  <c r="A449" i="374"/>
  <c r="C448" i="374"/>
  <c r="A448" i="374"/>
  <c r="C447" i="374"/>
  <c r="A447" i="374"/>
  <c r="C446" i="374"/>
  <c r="A446" i="374"/>
  <c r="C445" i="374"/>
  <c r="A445" i="374"/>
  <c r="C444" i="374"/>
  <c r="A444" i="374"/>
  <c r="C443" i="374"/>
  <c r="A443" i="374"/>
  <c r="C442" i="374"/>
  <c r="A442" i="374"/>
  <c r="C441" i="374"/>
  <c r="A441" i="374"/>
  <c r="C440" i="374"/>
  <c r="A440" i="374"/>
  <c r="C439" i="374"/>
  <c r="A439" i="374"/>
  <c r="C438" i="374"/>
  <c r="A438" i="374"/>
  <c r="C436" i="374"/>
  <c r="A436" i="374"/>
  <c r="C435" i="374"/>
  <c r="A435" i="374"/>
  <c r="C434" i="374"/>
  <c r="A434" i="374"/>
  <c r="C433" i="374"/>
  <c r="A433" i="374"/>
  <c r="C432" i="374"/>
  <c r="A432" i="374"/>
  <c r="C431" i="374"/>
  <c r="A431" i="374"/>
  <c r="C430" i="374"/>
  <c r="A430" i="374"/>
  <c r="C429" i="374"/>
  <c r="A429" i="374"/>
  <c r="C428" i="374"/>
  <c r="A428" i="374"/>
  <c r="C427" i="374"/>
  <c r="A427" i="374"/>
  <c r="C426" i="374"/>
  <c r="A426" i="374"/>
  <c r="C425" i="374"/>
  <c r="A425" i="374"/>
  <c r="C424" i="374"/>
  <c r="A424" i="374"/>
  <c r="C423" i="374"/>
  <c r="A423" i="374"/>
  <c r="C421" i="374"/>
  <c r="A421" i="374"/>
  <c r="C420" i="374"/>
  <c r="A420" i="374"/>
  <c r="C419" i="374"/>
  <c r="A419" i="374"/>
  <c r="C418" i="374"/>
  <c r="A418" i="374"/>
  <c r="C417" i="374"/>
  <c r="A417" i="374"/>
  <c r="C416" i="374"/>
  <c r="A416" i="374"/>
  <c r="C415" i="374"/>
  <c r="A415" i="374"/>
  <c r="C414" i="374"/>
  <c r="A414" i="374"/>
  <c r="C413" i="374"/>
  <c r="A413" i="374"/>
  <c r="C412" i="374"/>
  <c r="A412" i="374"/>
  <c r="C411" i="374"/>
  <c r="A411" i="374"/>
  <c r="C410" i="374"/>
  <c r="A410" i="374"/>
  <c r="C409" i="374"/>
  <c r="A409" i="374"/>
  <c r="C408" i="374"/>
  <c r="A408" i="374"/>
  <c r="C407" i="374"/>
  <c r="A407" i="374"/>
  <c r="C406" i="374"/>
  <c r="A406" i="374"/>
  <c r="C405" i="374"/>
  <c r="A405" i="374"/>
  <c r="C404" i="374"/>
  <c r="A404" i="374"/>
  <c r="C403" i="374"/>
  <c r="A403" i="374"/>
  <c r="C402" i="374"/>
  <c r="A402" i="374"/>
  <c r="C401" i="374"/>
  <c r="A401" i="374"/>
  <c r="C400" i="374"/>
  <c r="A400" i="374"/>
  <c r="C398" i="374"/>
  <c r="A398" i="374"/>
  <c r="C397" i="374"/>
  <c r="A397" i="374"/>
  <c r="C396" i="374"/>
  <c r="A396" i="374"/>
  <c r="C395" i="374"/>
  <c r="A395" i="374"/>
  <c r="C394" i="374"/>
  <c r="A394" i="374"/>
  <c r="C393" i="374"/>
  <c r="A393" i="374"/>
  <c r="C392" i="374"/>
  <c r="A392" i="374"/>
  <c r="C391" i="374"/>
  <c r="A391" i="374"/>
  <c r="C390" i="374"/>
  <c r="A390" i="374"/>
  <c r="C389" i="374"/>
  <c r="A389" i="374"/>
  <c r="C388" i="374"/>
  <c r="A388" i="374"/>
  <c r="C387" i="374"/>
  <c r="A387" i="374"/>
  <c r="C386" i="374"/>
  <c r="A386" i="374"/>
  <c r="C385" i="374"/>
  <c r="A385" i="374"/>
  <c r="C384" i="374"/>
  <c r="A384" i="374"/>
  <c r="C383" i="374"/>
  <c r="A383" i="374"/>
  <c r="C382" i="374"/>
  <c r="A382" i="374"/>
  <c r="C381" i="374"/>
  <c r="A381" i="374"/>
  <c r="C380" i="374"/>
  <c r="A380" i="374"/>
  <c r="C379" i="374"/>
  <c r="A379" i="374"/>
  <c r="C378" i="374"/>
  <c r="A378" i="374"/>
  <c r="C377" i="374"/>
  <c r="A377" i="374"/>
  <c r="C376" i="374"/>
  <c r="A376" i="374"/>
  <c r="C375" i="374"/>
  <c r="A375" i="374"/>
  <c r="C374" i="374"/>
  <c r="A374" i="374"/>
  <c r="C373" i="374"/>
  <c r="A373" i="374"/>
  <c r="C372" i="374"/>
  <c r="A372" i="374"/>
  <c r="C371" i="374"/>
  <c r="A371" i="374"/>
  <c r="C370" i="374"/>
  <c r="A370" i="374"/>
  <c r="C368" i="374"/>
  <c r="A368" i="374"/>
  <c r="C367" i="374"/>
  <c r="A367" i="374"/>
  <c r="C366" i="374"/>
  <c r="A366" i="374"/>
  <c r="C365" i="374"/>
  <c r="A365" i="374"/>
  <c r="C364" i="374"/>
  <c r="A364" i="374"/>
  <c r="C363" i="374"/>
  <c r="A363" i="374"/>
  <c r="A362" i="374"/>
  <c r="C361" i="374"/>
  <c r="A361" i="374"/>
  <c r="C360" i="374"/>
  <c r="A360" i="374"/>
  <c r="C359" i="374"/>
  <c r="A359" i="374"/>
  <c r="C358" i="374"/>
  <c r="A358" i="374"/>
  <c r="C357" i="374"/>
  <c r="A357" i="374"/>
  <c r="C356" i="374"/>
  <c r="A356" i="374"/>
  <c r="C355" i="374"/>
  <c r="A355" i="374"/>
  <c r="C354" i="374"/>
  <c r="A354" i="374"/>
  <c r="C353" i="374"/>
  <c r="A353" i="374"/>
  <c r="C352" i="374"/>
  <c r="A352" i="374"/>
  <c r="C351" i="374"/>
  <c r="A351" i="374"/>
  <c r="C350" i="374"/>
  <c r="A350" i="374"/>
  <c r="C349" i="374"/>
  <c r="A349" i="374"/>
  <c r="C348" i="374"/>
  <c r="A348" i="374"/>
  <c r="C347" i="374"/>
  <c r="A347" i="374"/>
  <c r="C346" i="374"/>
  <c r="A346" i="374"/>
  <c r="C345" i="374"/>
  <c r="A345" i="374"/>
  <c r="C344" i="374"/>
  <c r="A344" i="374"/>
  <c r="C343" i="374"/>
  <c r="A343" i="374"/>
  <c r="C342" i="374"/>
  <c r="A342" i="374"/>
  <c r="C341" i="374"/>
  <c r="A341" i="374"/>
  <c r="C340" i="374"/>
  <c r="A340" i="374"/>
  <c r="C339" i="374"/>
  <c r="A339" i="374"/>
  <c r="C337" i="374"/>
  <c r="A337" i="374"/>
  <c r="C336" i="374"/>
  <c r="A336" i="374"/>
  <c r="C335" i="374"/>
  <c r="A335" i="374"/>
  <c r="C334" i="374"/>
  <c r="A334" i="374"/>
  <c r="C333" i="374"/>
  <c r="A333" i="374"/>
  <c r="C332" i="374"/>
  <c r="A332" i="374"/>
  <c r="C331" i="374"/>
  <c r="A331" i="374"/>
  <c r="C330" i="374"/>
  <c r="A330" i="374"/>
  <c r="C329" i="374"/>
  <c r="A329" i="374"/>
  <c r="C328" i="374"/>
  <c r="A328" i="374"/>
  <c r="C327" i="374"/>
  <c r="A327" i="374"/>
  <c r="C326" i="374"/>
  <c r="A326" i="374"/>
  <c r="C325" i="374"/>
  <c r="A325" i="374"/>
  <c r="C324" i="374"/>
  <c r="A324" i="374"/>
  <c r="C323" i="374"/>
  <c r="A323" i="374"/>
  <c r="C322" i="374"/>
  <c r="A322" i="374"/>
  <c r="C321" i="374"/>
  <c r="A321" i="374"/>
  <c r="C320" i="374"/>
  <c r="A320" i="374"/>
  <c r="C319" i="374"/>
  <c r="A319" i="374"/>
  <c r="C318" i="374"/>
  <c r="A318" i="374"/>
  <c r="C317" i="374"/>
  <c r="A317" i="374"/>
  <c r="C316" i="374"/>
  <c r="A316" i="374"/>
  <c r="C315" i="374"/>
  <c r="A315" i="374"/>
  <c r="C314" i="374"/>
  <c r="A314" i="374"/>
  <c r="C312" i="374"/>
  <c r="A312" i="374"/>
  <c r="C311" i="374"/>
  <c r="A311" i="374"/>
  <c r="C310" i="374"/>
  <c r="A310" i="374"/>
  <c r="C309" i="374"/>
  <c r="A309" i="374"/>
  <c r="C308" i="374"/>
  <c r="A308" i="374"/>
  <c r="C307" i="374"/>
  <c r="A307" i="374"/>
  <c r="C306" i="374"/>
  <c r="A306" i="374"/>
  <c r="C305" i="374"/>
  <c r="A305" i="374"/>
  <c r="C304" i="374"/>
  <c r="A304" i="374"/>
  <c r="C303" i="374"/>
  <c r="A303" i="374"/>
  <c r="C302" i="374"/>
  <c r="A302" i="374"/>
  <c r="C301" i="374"/>
  <c r="A301" i="374"/>
  <c r="C300" i="374"/>
  <c r="A300" i="374"/>
  <c r="C299" i="374"/>
  <c r="A299" i="374"/>
  <c r="C298" i="374"/>
  <c r="A298" i="374"/>
  <c r="C297" i="374"/>
  <c r="A297" i="374"/>
  <c r="C295" i="374"/>
  <c r="A295" i="374"/>
  <c r="C294" i="374"/>
  <c r="A294" i="374"/>
  <c r="C293" i="374"/>
  <c r="A293" i="374"/>
  <c r="C291" i="374"/>
  <c r="A291" i="374"/>
  <c r="C290" i="374"/>
  <c r="A290" i="374"/>
  <c r="C289" i="374"/>
  <c r="A289" i="374"/>
  <c r="C287" i="374"/>
  <c r="A287" i="374"/>
  <c r="C286" i="374"/>
  <c r="A286" i="374"/>
  <c r="C285" i="374"/>
  <c r="A285" i="374"/>
  <c r="C284" i="374"/>
  <c r="A284" i="374"/>
  <c r="C283" i="374"/>
  <c r="A283" i="374"/>
  <c r="C282" i="374"/>
  <c r="A282" i="374"/>
  <c r="C281" i="374"/>
  <c r="A281" i="374"/>
  <c r="C280" i="374"/>
  <c r="A280" i="374"/>
  <c r="C279" i="374"/>
  <c r="A279" i="374"/>
  <c r="C278" i="374"/>
  <c r="A278" i="374"/>
  <c r="C277" i="374"/>
  <c r="A277" i="374"/>
  <c r="C276" i="374"/>
  <c r="A276" i="374"/>
  <c r="C275" i="374"/>
  <c r="A275" i="374"/>
  <c r="C274" i="374"/>
  <c r="A274" i="374"/>
  <c r="C273" i="374"/>
  <c r="A273" i="374"/>
  <c r="C272" i="374"/>
  <c r="A272" i="374"/>
  <c r="C271" i="374"/>
  <c r="A271" i="374"/>
  <c r="C270" i="374"/>
  <c r="A270" i="374"/>
  <c r="C269" i="374"/>
  <c r="A269" i="374"/>
  <c r="C268" i="374"/>
  <c r="A268" i="374"/>
  <c r="C267" i="374"/>
  <c r="A267" i="374"/>
  <c r="C266" i="374"/>
  <c r="A266" i="374"/>
  <c r="C265" i="374"/>
  <c r="A265" i="374"/>
  <c r="C264" i="374"/>
  <c r="A264" i="374"/>
  <c r="C263" i="374"/>
  <c r="A263" i="374"/>
  <c r="C262" i="374"/>
  <c r="A262" i="374"/>
  <c r="C261" i="374"/>
  <c r="A261" i="374"/>
  <c r="C260" i="374"/>
  <c r="A260" i="374"/>
  <c r="C258" i="374"/>
  <c r="A258" i="374"/>
  <c r="C257" i="374"/>
  <c r="A257" i="374"/>
  <c r="C256" i="374"/>
  <c r="A256" i="374"/>
  <c r="C255" i="374"/>
  <c r="A255" i="374"/>
  <c r="C253" i="374"/>
  <c r="A253" i="374"/>
  <c r="C252" i="374"/>
  <c r="A252" i="374"/>
  <c r="C251" i="374"/>
  <c r="A251" i="374"/>
  <c r="C250" i="374"/>
  <c r="A250" i="374"/>
  <c r="C249" i="374"/>
  <c r="A249" i="374"/>
  <c r="C248" i="374"/>
  <c r="A248" i="374"/>
  <c r="C247" i="374"/>
  <c r="A247" i="374"/>
  <c r="C246" i="374"/>
  <c r="A246" i="374"/>
  <c r="C245" i="374"/>
  <c r="A245" i="374"/>
  <c r="C244" i="374"/>
  <c r="A244" i="374"/>
  <c r="C243" i="374"/>
  <c r="A243" i="374"/>
  <c r="C242" i="374"/>
  <c r="A242" i="374"/>
  <c r="C241" i="374"/>
  <c r="A241" i="374"/>
  <c r="C240" i="374"/>
  <c r="A240" i="374"/>
  <c r="C239" i="374"/>
  <c r="A239" i="374"/>
  <c r="C238" i="374"/>
  <c r="A238" i="374"/>
  <c r="C237" i="374"/>
  <c r="A237" i="374"/>
  <c r="C236" i="374"/>
  <c r="A236" i="374"/>
  <c r="C235" i="374"/>
  <c r="A235" i="374"/>
  <c r="C234" i="374"/>
  <c r="A234" i="374"/>
  <c r="C232" i="374"/>
  <c r="A232" i="374"/>
  <c r="C231" i="374"/>
  <c r="A231" i="374"/>
  <c r="C230" i="374"/>
  <c r="A230" i="374"/>
  <c r="C229" i="374"/>
  <c r="A229" i="374"/>
  <c r="C228" i="374"/>
  <c r="A228" i="374"/>
  <c r="C227" i="374"/>
  <c r="A227" i="374"/>
  <c r="C226" i="374"/>
  <c r="A226" i="374"/>
  <c r="C225" i="374"/>
  <c r="A225" i="374"/>
  <c r="C224" i="374"/>
  <c r="A224" i="374"/>
  <c r="C223" i="374"/>
  <c r="A223" i="374"/>
  <c r="C222" i="374"/>
  <c r="A222" i="374"/>
  <c r="C221" i="374"/>
  <c r="A221" i="374"/>
  <c r="C220" i="374"/>
  <c r="A220" i="374"/>
  <c r="C219" i="374"/>
  <c r="A219" i="374"/>
  <c r="C218" i="374"/>
  <c r="A218" i="374"/>
  <c r="C217" i="374"/>
  <c r="A217" i="374"/>
  <c r="C216" i="374"/>
  <c r="A216" i="374"/>
  <c r="C215" i="374"/>
  <c r="A215" i="374"/>
  <c r="C213" i="374"/>
  <c r="A213" i="374"/>
  <c r="C212" i="374"/>
  <c r="A212" i="374"/>
  <c r="C211" i="374"/>
  <c r="A211" i="374"/>
  <c r="C210" i="374"/>
  <c r="A210" i="374"/>
  <c r="C209" i="374"/>
  <c r="A209" i="374"/>
  <c r="C208" i="374"/>
  <c r="A208" i="374"/>
  <c r="C207" i="374"/>
  <c r="A207" i="374"/>
  <c r="C206" i="374"/>
  <c r="A206" i="374"/>
  <c r="C205" i="374"/>
  <c r="A205" i="374"/>
  <c r="C204" i="374"/>
  <c r="A204" i="374"/>
  <c r="C203" i="374"/>
  <c r="A203" i="374"/>
  <c r="C202" i="374"/>
  <c r="A202" i="374"/>
  <c r="C200" i="374"/>
  <c r="A200" i="374"/>
  <c r="C199" i="374"/>
  <c r="A199" i="374"/>
  <c r="C198" i="374"/>
  <c r="A198" i="374"/>
  <c r="C197" i="374"/>
  <c r="A197" i="374"/>
  <c r="C196" i="374"/>
  <c r="A196" i="374"/>
  <c r="C195" i="374"/>
  <c r="A195" i="374"/>
  <c r="C194" i="374"/>
  <c r="A194" i="374"/>
  <c r="C193" i="374"/>
  <c r="A193" i="374"/>
  <c r="C192" i="374"/>
  <c r="A192" i="374"/>
  <c r="C191" i="374"/>
  <c r="A191" i="374"/>
  <c r="C190" i="374"/>
  <c r="A190" i="374"/>
  <c r="C189" i="374"/>
  <c r="A189" i="374"/>
  <c r="C188" i="374"/>
  <c r="A188" i="374"/>
  <c r="C187" i="374"/>
  <c r="A187" i="374"/>
  <c r="C185" i="374"/>
  <c r="A185" i="374"/>
  <c r="C184" i="374"/>
  <c r="A184" i="374"/>
  <c r="C183" i="374"/>
  <c r="A183" i="374"/>
  <c r="C182" i="374"/>
  <c r="A182" i="374"/>
  <c r="C181" i="374"/>
  <c r="A181" i="374"/>
  <c r="C180" i="374"/>
  <c r="A180" i="374"/>
  <c r="C179" i="374"/>
  <c r="A179" i="374"/>
  <c r="C178" i="374"/>
  <c r="A178" i="374"/>
  <c r="C177" i="374"/>
  <c r="A177" i="374"/>
  <c r="A176" i="374"/>
  <c r="C175" i="374"/>
  <c r="A175" i="374"/>
  <c r="C174" i="374"/>
  <c r="A174" i="374"/>
  <c r="C173" i="374"/>
  <c r="A173" i="374"/>
  <c r="C172" i="374"/>
  <c r="A172" i="374"/>
  <c r="C171" i="374"/>
  <c r="A171" i="374"/>
  <c r="C170" i="374"/>
  <c r="A170" i="374"/>
  <c r="C169" i="374"/>
  <c r="A169" i="374"/>
  <c r="C168" i="374"/>
  <c r="A168" i="374"/>
  <c r="C167" i="374"/>
  <c r="A167" i="374"/>
  <c r="C166" i="374"/>
  <c r="A166" i="374"/>
  <c r="C165" i="374"/>
  <c r="A165" i="374"/>
  <c r="C164" i="374"/>
  <c r="A164" i="374"/>
  <c r="C163" i="374"/>
  <c r="A163" i="374"/>
  <c r="C162" i="374"/>
  <c r="A162" i="374"/>
  <c r="C160" i="374"/>
  <c r="A160" i="374"/>
  <c r="C159" i="374"/>
  <c r="A159" i="374"/>
  <c r="C158" i="374"/>
  <c r="A158" i="374"/>
  <c r="C157" i="374"/>
  <c r="A157" i="374"/>
  <c r="C156" i="374"/>
  <c r="A156" i="374"/>
  <c r="C155" i="374"/>
  <c r="A155" i="374"/>
  <c r="C154" i="374"/>
  <c r="A154" i="374"/>
  <c r="C152" i="374"/>
  <c r="C151" i="374"/>
  <c r="A151" i="374"/>
  <c r="C150" i="374"/>
  <c r="A150" i="374"/>
  <c r="C149" i="374"/>
  <c r="A149" i="374"/>
  <c r="C148" i="374"/>
  <c r="A148" i="374"/>
  <c r="C147" i="374"/>
  <c r="A147" i="374"/>
  <c r="C146" i="374"/>
  <c r="A146" i="374"/>
  <c r="C145" i="374"/>
  <c r="A145" i="374"/>
  <c r="C144" i="374"/>
  <c r="A144" i="374"/>
  <c r="C143" i="374"/>
  <c r="A143" i="374"/>
  <c r="C142" i="374"/>
  <c r="A142" i="374"/>
  <c r="C141" i="374"/>
  <c r="A141" i="374"/>
  <c r="C140" i="374"/>
  <c r="A140" i="374"/>
  <c r="C139" i="374"/>
  <c r="A139" i="374"/>
  <c r="C138" i="374"/>
  <c r="A138" i="374"/>
  <c r="C137" i="374"/>
  <c r="A137" i="374"/>
  <c r="C136" i="374"/>
  <c r="A136" i="374"/>
  <c r="C135" i="374"/>
  <c r="A135" i="374"/>
  <c r="C134" i="374"/>
  <c r="A134" i="374"/>
  <c r="C133" i="374"/>
  <c r="A133" i="374"/>
  <c r="C132" i="374"/>
  <c r="A132" i="374"/>
  <c r="C131" i="374"/>
  <c r="A131" i="374"/>
  <c r="C130" i="374"/>
  <c r="A130" i="374"/>
  <c r="C128" i="374"/>
  <c r="A128" i="374"/>
  <c r="C127" i="374"/>
  <c r="A127" i="374"/>
  <c r="C126" i="374"/>
  <c r="A126" i="374"/>
  <c r="C125" i="374"/>
  <c r="A125" i="374"/>
  <c r="C124" i="374"/>
  <c r="A124" i="374"/>
  <c r="A123" i="374"/>
  <c r="C122" i="374"/>
  <c r="A122" i="374"/>
  <c r="C121" i="374"/>
  <c r="A121" i="374"/>
  <c r="C120" i="374"/>
  <c r="A120" i="374"/>
  <c r="C119" i="374"/>
  <c r="A119" i="374"/>
  <c r="C118" i="374"/>
  <c r="A118" i="374"/>
  <c r="C117" i="374"/>
  <c r="A117" i="374"/>
  <c r="C116" i="374"/>
  <c r="A116" i="374"/>
  <c r="C115" i="374"/>
  <c r="A115" i="374"/>
  <c r="C114" i="374"/>
  <c r="A114" i="374"/>
  <c r="C113" i="374"/>
  <c r="A113" i="374"/>
  <c r="C112" i="374"/>
  <c r="A112" i="374"/>
  <c r="C111" i="374"/>
  <c r="A111" i="374"/>
  <c r="C110" i="374"/>
  <c r="A110" i="374"/>
  <c r="C109" i="374"/>
  <c r="A109" i="374"/>
  <c r="C108" i="374"/>
  <c r="A108" i="374"/>
  <c r="C107" i="374"/>
  <c r="A107" i="374"/>
  <c r="C106" i="374"/>
  <c r="A106" i="374"/>
  <c r="C105" i="374"/>
  <c r="A105" i="374"/>
  <c r="C104" i="374"/>
  <c r="A104" i="374"/>
  <c r="C102" i="374"/>
  <c r="A102" i="374"/>
  <c r="C101" i="374"/>
  <c r="A101" i="374"/>
  <c r="C100" i="374"/>
  <c r="A100" i="374"/>
  <c r="A99" i="374"/>
  <c r="C98" i="374"/>
  <c r="A98" i="374"/>
  <c r="C97" i="374"/>
  <c r="A97" i="374"/>
  <c r="C96" i="374"/>
  <c r="A96" i="374"/>
  <c r="C95" i="374"/>
  <c r="A95" i="374"/>
  <c r="C94" i="374"/>
  <c r="A94" i="374"/>
  <c r="C93" i="374"/>
  <c r="A93" i="374"/>
  <c r="C92" i="374"/>
  <c r="A92" i="374"/>
  <c r="C91" i="374"/>
  <c r="A91" i="374"/>
  <c r="C90" i="374"/>
  <c r="A90" i="374"/>
  <c r="C89" i="374"/>
  <c r="A89" i="374"/>
  <c r="C88" i="374"/>
  <c r="A88" i="374"/>
  <c r="C87" i="374"/>
  <c r="A87" i="374"/>
  <c r="C86" i="374"/>
  <c r="A86" i="374"/>
  <c r="C85" i="374"/>
  <c r="A85" i="374"/>
  <c r="C84" i="374"/>
  <c r="A84" i="374"/>
  <c r="C83" i="374"/>
  <c r="A83" i="374"/>
  <c r="C81" i="374"/>
  <c r="A81" i="374"/>
  <c r="C80" i="374"/>
  <c r="A80" i="374"/>
  <c r="C79" i="374"/>
  <c r="A79" i="374"/>
  <c r="C78" i="374"/>
  <c r="A78" i="374"/>
  <c r="C77" i="374"/>
  <c r="A77" i="374"/>
  <c r="C76" i="374"/>
  <c r="A76" i="374"/>
  <c r="C75" i="374"/>
  <c r="A75" i="374"/>
  <c r="C74" i="374"/>
  <c r="A74" i="374"/>
  <c r="C73" i="374"/>
  <c r="A73" i="374"/>
  <c r="C72" i="374"/>
  <c r="A72" i="374"/>
  <c r="C71" i="374"/>
  <c r="A71" i="374"/>
  <c r="C70" i="374"/>
  <c r="A70" i="374"/>
  <c r="C69" i="374"/>
  <c r="A69" i="374"/>
  <c r="C68" i="374"/>
  <c r="A68" i="374"/>
  <c r="C67" i="374"/>
  <c r="A67" i="374"/>
  <c r="C66" i="374"/>
  <c r="A66" i="374"/>
  <c r="C65" i="374"/>
  <c r="A65" i="374"/>
  <c r="C64" i="374"/>
  <c r="A64" i="374"/>
  <c r="C63" i="374"/>
  <c r="A63" i="374"/>
  <c r="C62" i="374"/>
  <c r="A62" i="374"/>
  <c r="C61" i="374"/>
  <c r="A61" i="374"/>
  <c r="C60" i="374"/>
  <c r="A60" i="374"/>
  <c r="C58" i="374"/>
  <c r="A58" i="374"/>
  <c r="C57" i="374"/>
  <c r="A57" i="374"/>
  <c r="C56" i="374"/>
  <c r="A56" i="374"/>
  <c r="C55" i="374"/>
  <c r="A55" i="374"/>
  <c r="C54" i="374"/>
  <c r="A54" i="374"/>
  <c r="C53" i="374"/>
  <c r="A53" i="374"/>
  <c r="C52" i="374"/>
  <c r="A52" i="374"/>
  <c r="C51" i="374"/>
  <c r="A51" i="374"/>
  <c r="C50" i="374"/>
  <c r="A50" i="374"/>
  <c r="C49" i="374"/>
  <c r="A49" i="374"/>
  <c r="C48" i="374"/>
  <c r="A48" i="374"/>
  <c r="C47" i="374"/>
  <c r="A47" i="374"/>
  <c r="C46" i="374"/>
  <c r="A46" i="374"/>
  <c r="C45" i="374"/>
  <c r="A45" i="374"/>
  <c r="C44" i="374"/>
  <c r="A44" i="374"/>
  <c r="C43" i="374"/>
  <c r="A43" i="374"/>
  <c r="C42" i="374"/>
  <c r="A42" i="374"/>
  <c r="C40" i="374"/>
  <c r="A40" i="374"/>
  <c r="C39" i="374"/>
  <c r="A39" i="374"/>
  <c r="C38" i="374"/>
  <c r="A38" i="374"/>
  <c r="C37" i="374"/>
  <c r="A37" i="374"/>
  <c r="C36" i="374"/>
  <c r="A36" i="374"/>
  <c r="C35" i="374"/>
  <c r="A35" i="374"/>
  <c r="C34" i="374"/>
  <c r="A34" i="374"/>
  <c r="C33" i="374"/>
  <c r="A33" i="374"/>
  <c r="C32" i="374"/>
  <c r="A32" i="374"/>
  <c r="C31" i="374"/>
  <c r="A31" i="374"/>
  <c r="A30" i="374"/>
  <c r="C29" i="374"/>
  <c r="A29" i="374"/>
  <c r="C28" i="374"/>
  <c r="A28" i="374"/>
  <c r="C27" i="374"/>
  <c r="A27" i="374"/>
  <c r="C26" i="374"/>
  <c r="A26" i="374"/>
  <c r="C25" i="374"/>
  <c r="A25" i="374"/>
  <c r="C24" i="374"/>
  <c r="A24" i="374"/>
  <c r="C23" i="374"/>
  <c r="A23" i="374"/>
  <c r="C22" i="374"/>
  <c r="A22" i="374"/>
  <c r="C21" i="374"/>
  <c r="A21" i="374"/>
  <c r="C20" i="374"/>
  <c r="A20" i="374"/>
  <c r="C19" i="374"/>
  <c r="A19" i="374"/>
  <c r="C17" i="374"/>
  <c r="A17" i="374"/>
  <c r="C16" i="374"/>
  <c r="A16" i="374"/>
  <c r="C15" i="374"/>
  <c r="A15" i="374"/>
  <c r="C14" i="374"/>
  <c r="A14" i="374"/>
  <c r="C13" i="374"/>
  <c r="A13" i="374"/>
  <c r="C12" i="374"/>
  <c r="A12" i="374"/>
  <c r="C10" i="374"/>
  <c r="A10" i="374"/>
  <c r="C9" i="374"/>
  <c r="A9" i="374"/>
  <c r="C8" i="374"/>
  <c r="A8" i="374"/>
  <c r="C7" i="374"/>
  <c r="A7" i="374"/>
  <c r="C6" i="374"/>
  <c r="A6" i="374"/>
  <c r="C5" i="374"/>
  <c r="A5" i="374"/>
  <c r="C18" i="373"/>
  <c r="A18" i="373"/>
  <c r="C17" i="373"/>
  <c r="A17" i="373"/>
  <c r="C16" i="373"/>
  <c r="A16" i="373"/>
  <c r="C14" i="373"/>
  <c r="A14" i="373"/>
  <c r="C13" i="373"/>
  <c r="A13" i="373"/>
  <c r="C12" i="373"/>
  <c r="A12" i="373"/>
  <c r="C10" i="373"/>
  <c r="A10" i="373"/>
  <c r="C9" i="373"/>
  <c r="A9" i="373"/>
  <c r="C8" i="373"/>
  <c r="A8" i="373"/>
  <c r="C7" i="373"/>
  <c r="A7" i="373"/>
  <c r="C6" i="373"/>
  <c r="A6" i="373"/>
  <c r="C5" i="373"/>
  <c r="A5" i="373"/>
  <c r="C520" i="372"/>
  <c r="B520" i="372"/>
  <c r="A520" i="372" s="1"/>
  <c r="C519" i="372"/>
  <c r="B519" i="372"/>
  <c r="A519" i="372" s="1"/>
  <c r="C518" i="372"/>
  <c r="B518" i="372"/>
  <c r="A518" i="372"/>
  <c r="C517" i="372"/>
  <c r="B517" i="372"/>
  <c r="A517" i="372" s="1"/>
  <c r="C516" i="372"/>
  <c r="B516" i="372"/>
  <c r="A516" i="372" s="1"/>
  <c r="C515" i="372"/>
  <c r="B515" i="372"/>
  <c r="A515" i="372" s="1"/>
  <c r="C514" i="372"/>
  <c r="B514" i="372"/>
  <c r="A514" i="372" s="1"/>
  <c r="C513" i="372"/>
  <c r="B513" i="372"/>
  <c r="A513" i="372" s="1"/>
  <c r="C512" i="372"/>
  <c r="B512" i="372"/>
  <c r="A512" i="372" s="1"/>
  <c r="C511" i="372"/>
  <c r="B511" i="372"/>
  <c r="A511" i="372" s="1"/>
  <c r="C510" i="372"/>
  <c r="B510" i="372"/>
  <c r="A510" i="372"/>
  <c r="C509" i="372"/>
  <c r="B509" i="372"/>
  <c r="A509" i="372" s="1"/>
  <c r="C508" i="372"/>
  <c r="B508" i="372"/>
  <c r="A508" i="372" s="1"/>
  <c r="C507" i="372"/>
  <c r="B507" i="372"/>
  <c r="A507" i="372" s="1"/>
  <c r="C506" i="372"/>
  <c r="B506" i="372"/>
  <c r="A506" i="372" s="1"/>
  <c r="C505" i="372"/>
  <c r="B505" i="372"/>
  <c r="A505" i="372" s="1"/>
  <c r="C504" i="372"/>
  <c r="B504" i="372"/>
  <c r="A504" i="372" s="1"/>
  <c r="C503" i="372"/>
  <c r="B503" i="372"/>
  <c r="A503" i="372" s="1"/>
  <c r="C502" i="372"/>
  <c r="B502" i="372"/>
  <c r="A502" i="372"/>
  <c r="C501" i="372"/>
  <c r="B501" i="372"/>
  <c r="A501" i="372" s="1"/>
  <c r="C500" i="372"/>
  <c r="B500" i="372"/>
  <c r="A500" i="372" s="1"/>
  <c r="C499" i="372"/>
  <c r="B499" i="372"/>
  <c r="A499" i="372" s="1"/>
  <c r="C498" i="372"/>
  <c r="B498" i="372"/>
  <c r="A498" i="372" s="1"/>
  <c r="C497" i="372"/>
  <c r="B497" i="372"/>
  <c r="A497" i="372" s="1"/>
  <c r="C496" i="372"/>
  <c r="B496" i="372"/>
  <c r="A496" i="372" s="1"/>
  <c r="C495" i="372"/>
  <c r="B495" i="372"/>
  <c r="A495" i="372" s="1"/>
  <c r="C494" i="372"/>
  <c r="B494" i="372"/>
  <c r="A494" i="372"/>
  <c r="C493" i="372"/>
  <c r="B493" i="372"/>
  <c r="A493" i="372" s="1"/>
  <c r="C492" i="372"/>
  <c r="B492" i="372"/>
  <c r="A492" i="372"/>
  <c r="C491" i="372"/>
  <c r="B491" i="372"/>
  <c r="A491" i="372" s="1"/>
  <c r="C490" i="372"/>
  <c r="B490" i="372"/>
  <c r="A490" i="372" s="1"/>
  <c r="C489" i="372"/>
  <c r="B489" i="372"/>
  <c r="A489" i="372" s="1"/>
  <c r="C488" i="372"/>
  <c r="B488" i="372"/>
  <c r="A488" i="372" s="1"/>
  <c r="C487" i="372"/>
  <c r="B487" i="372"/>
  <c r="A487" i="372" s="1"/>
  <c r="C486" i="372"/>
  <c r="B486" i="372"/>
  <c r="A486" i="372"/>
  <c r="C485" i="372"/>
  <c r="B485" i="372"/>
  <c r="A485" i="372" s="1"/>
  <c r="C484" i="372"/>
  <c r="B484" i="372"/>
  <c r="A484" i="372"/>
  <c r="C483" i="372"/>
  <c r="B483" i="372"/>
  <c r="A483" i="372" s="1"/>
  <c r="C482" i="372"/>
  <c r="B482" i="372"/>
  <c r="A482" i="372" s="1"/>
  <c r="C481" i="372"/>
  <c r="B481" i="372"/>
  <c r="A481" i="372" s="1"/>
  <c r="C480" i="372"/>
  <c r="B480" i="372"/>
  <c r="A480" i="372" s="1"/>
  <c r="C479" i="372"/>
  <c r="B479" i="372"/>
  <c r="A479" i="372" s="1"/>
  <c r="C478" i="372"/>
  <c r="B478" i="372"/>
  <c r="A478" i="372"/>
  <c r="C477" i="372"/>
  <c r="B477" i="372"/>
  <c r="A477" i="372" s="1"/>
  <c r="C476" i="372"/>
  <c r="B476" i="372"/>
  <c r="A476" i="372"/>
  <c r="C475" i="372"/>
  <c r="B475" i="372"/>
  <c r="A475" i="372" s="1"/>
  <c r="C474" i="372"/>
  <c r="B474" i="372"/>
  <c r="A474" i="372" s="1"/>
  <c r="C473" i="372"/>
  <c r="B473" i="372"/>
  <c r="A473" i="372" s="1"/>
  <c r="C472" i="372"/>
  <c r="B472" i="372"/>
  <c r="A472" i="372" s="1"/>
  <c r="C471" i="372"/>
  <c r="B471" i="372"/>
  <c r="A471" i="372" s="1"/>
  <c r="C470" i="372"/>
  <c r="B470" i="372"/>
  <c r="A470" i="372"/>
  <c r="C469" i="372"/>
  <c r="B469" i="372"/>
  <c r="A469" i="372" s="1"/>
  <c r="C468" i="372"/>
  <c r="B468" i="372"/>
  <c r="A468" i="372"/>
  <c r="C467" i="372"/>
  <c r="B467" i="372"/>
  <c r="A467" i="372" s="1"/>
  <c r="C466" i="372"/>
  <c r="B466" i="372"/>
  <c r="A466" i="372" s="1"/>
  <c r="C465" i="372"/>
  <c r="B465" i="372"/>
  <c r="A465" i="372" s="1"/>
  <c r="C464" i="372"/>
  <c r="B464" i="372"/>
  <c r="A464" i="372" s="1"/>
  <c r="C463" i="372"/>
  <c r="B463" i="372"/>
  <c r="A463" i="372"/>
  <c r="C462" i="372"/>
  <c r="B462" i="372"/>
  <c r="A462" i="372"/>
  <c r="C461" i="372"/>
  <c r="B461" i="372"/>
  <c r="A461" i="372" s="1"/>
  <c r="C460" i="372"/>
  <c r="B460" i="372"/>
  <c r="A460" i="372"/>
  <c r="C459" i="372"/>
  <c r="B459" i="372"/>
  <c r="A459" i="372" s="1"/>
  <c r="C458" i="372"/>
  <c r="B458" i="372"/>
  <c r="A458" i="372" s="1"/>
  <c r="C457" i="372"/>
  <c r="B457" i="372"/>
  <c r="A457" i="372" s="1"/>
  <c r="C456" i="372"/>
  <c r="B456" i="372"/>
  <c r="A456" i="372" s="1"/>
  <c r="C455" i="372"/>
  <c r="B455" i="372"/>
  <c r="A455" i="372"/>
  <c r="C454" i="372"/>
  <c r="B454" i="372"/>
  <c r="A454" i="372"/>
  <c r="C453" i="372"/>
  <c r="B453" i="372"/>
  <c r="A453" i="372" s="1"/>
  <c r="C452" i="372"/>
  <c r="B452" i="372"/>
  <c r="A452" i="372"/>
  <c r="C451" i="372"/>
  <c r="B451" i="372"/>
  <c r="A451" i="372" s="1"/>
  <c r="C450" i="372"/>
  <c r="B450" i="372"/>
  <c r="A450" i="372" s="1"/>
  <c r="C449" i="372"/>
  <c r="B449" i="372"/>
  <c r="A449" i="372" s="1"/>
  <c r="C448" i="372"/>
  <c r="B448" i="372"/>
  <c r="A448" i="372" s="1"/>
  <c r="C447" i="372"/>
  <c r="B447" i="372"/>
  <c r="A447" i="372"/>
  <c r="C446" i="372"/>
  <c r="B446" i="372"/>
  <c r="A446" i="372"/>
  <c r="C445" i="372"/>
  <c r="B445" i="372"/>
  <c r="A445" i="372" s="1"/>
  <c r="C444" i="372"/>
  <c r="B444" i="372"/>
  <c r="A444" i="372"/>
  <c r="C443" i="372"/>
  <c r="B443" i="372"/>
  <c r="A443" i="372" s="1"/>
  <c r="C442" i="372"/>
  <c r="B442" i="372"/>
  <c r="A442" i="372" s="1"/>
  <c r="C441" i="372"/>
  <c r="B441" i="372"/>
  <c r="A441" i="372" s="1"/>
  <c r="C440" i="372"/>
  <c r="B440" i="372"/>
  <c r="A440" i="372" s="1"/>
  <c r="C439" i="372"/>
  <c r="B439" i="372"/>
  <c r="A439" i="372"/>
  <c r="C438" i="372"/>
  <c r="B438" i="372"/>
  <c r="A438" i="372"/>
  <c r="C437" i="372"/>
  <c r="B437" i="372"/>
  <c r="A437" i="372" s="1"/>
  <c r="C436" i="372"/>
  <c r="B436" i="372"/>
  <c r="A436" i="372"/>
  <c r="C435" i="372"/>
  <c r="B435" i="372"/>
  <c r="A435" i="372" s="1"/>
  <c r="C434" i="372"/>
  <c r="B434" i="372"/>
  <c r="A434" i="372" s="1"/>
  <c r="C433" i="372"/>
  <c r="B433" i="372"/>
  <c r="A433" i="372" s="1"/>
  <c r="C432" i="372"/>
  <c r="B432" i="372"/>
  <c r="A432" i="372" s="1"/>
  <c r="C431" i="372"/>
  <c r="B431" i="372"/>
  <c r="A431" i="372"/>
  <c r="C430" i="372"/>
  <c r="B430" i="372"/>
  <c r="A430" i="372"/>
  <c r="C429" i="372"/>
  <c r="B429" i="372"/>
  <c r="A429" i="372" s="1"/>
  <c r="C428" i="372"/>
  <c r="B428" i="372"/>
  <c r="A428" i="372"/>
  <c r="C427" i="372"/>
  <c r="B427" i="372"/>
  <c r="A427" i="372" s="1"/>
  <c r="C426" i="372"/>
  <c r="B426" i="372"/>
  <c r="A426" i="372" s="1"/>
  <c r="C425" i="372"/>
  <c r="B425" i="372"/>
  <c r="A425" i="372" s="1"/>
  <c r="C424" i="372"/>
  <c r="B424" i="372"/>
  <c r="A424" i="372" s="1"/>
  <c r="C423" i="372"/>
  <c r="B423" i="372"/>
  <c r="A423" i="372"/>
  <c r="C422" i="372"/>
  <c r="B422" i="372"/>
  <c r="A422" i="372"/>
  <c r="C421" i="372"/>
  <c r="B421" i="372"/>
  <c r="A421" i="372" s="1"/>
  <c r="C420" i="372"/>
  <c r="B420" i="372"/>
  <c r="A420" i="372"/>
  <c r="C419" i="372"/>
  <c r="B419" i="372"/>
  <c r="A419" i="372" s="1"/>
  <c r="C418" i="372"/>
  <c r="B418" i="372"/>
  <c r="A418" i="372" s="1"/>
  <c r="C417" i="372"/>
  <c r="B417" i="372"/>
  <c r="A417" i="372" s="1"/>
  <c r="C416" i="372"/>
  <c r="B416" i="372"/>
  <c r="A416" i="372" s="1"/>
  <c r="C415" i="372"/>
  <c r="B415" i="372"/>
  <c r="A415" i="372"/>
  <c r="C414" i="372"/>
  <c r="B414" i="372"/>
  <c r="A414" i="372"/>
  <c r="C413" i="372"/>
  <c r="B413" i="372"/>
  <c r="A413" i="372" s="1"/>
  <c r="C412" i="372"/>
  <c r="B412" i="372"/>
  <c r="A412" i="372"/>
  <c r="C411" i="372"/>
  <c r="B411" i="372"/>
  <c r="A411" i="372" s="1"/>
  <c r="C410" i="372"/>
  <c r="B410" i="372"/>
  <c r="A410" i="372" s="1"/>
  <c r="C409" i="372"/>
  <c r="B409" i="372"/>
  <c r="A409" i="372" s="1"/>
  <c r="C408" i="372"/>
  <c r="B408" i="372"/>
  <c r="A408" i="372" s="1"/>
  <c r="C407" i="372"/>
  <c r="B407" i="372"/>
  <c r="A407" i="372"/>
  <c r="C406" i="372"/>
  <c r="B406" i="372"/>
  <c r="A406" i="372"/>
  <c r="C405" i="372"/>
  <c r="B405" i="372"/>
  <c r="A405" i="372" s="1"/>
  <c r="C404" i="372"/>
  <c r="B404" i="372"/>
  <c r="A404" i="372"/>
  <c r="C403" i="372"/>
  <c r="B403" i="372"/>
  <c r="A403" i="372" s="1"/>
  <c r="C402" i="372"/>
  <c r="B402" i="372"/>
  <c r="A402" i="372" s="1"/>
  <c r="C401" i="372"/>
  <c r="B401" i="372"/>
  <c r="A401" i="372" s="1"/>
  <c r="C400" i="372"/>
  <c r="B400" i="372"/>
  <c r="A400" i="372" s="1"/>
  <c r="C399" i="372"/>
  <c r="B399" i="372"/>
  <c r="A399" i="372"/>
  <c r="C398" i="372"/>
  <c r="B398" i="372"/>
  <c r="A398" i="372"/>
  <c r="C397" i="372"/>
  <c r="B397" i="372"/>
  <c r="A397" i="372" s="1"/>
  <c r="C396" i="372"/>
  <c r="B396" i="372"/>
  <c r="A396" i="372"/>
  <c r="C395" i="372"/>
  <c r="B395" i="372"/>
  <c r="A395" i="372" s="1"/>
  <c r="C394" i="372"/>
  <c r="B394" i="372"/>
  <c r="A394" i="372" s="1"/>
  <c r="C393" i="372"/>
  <c r="B393" i="372"/>
  <c r="A393" i="372" s="1"/>
  <c r="C392" i="372"/>
  <c r="B392" i="372"/>
  <c r="A392" i="372" s="1"/>
  <c r="C391" i="372"/>
  <c r="B391" i="372"/>
  <c r="A391" i="372"/>
  <c r="C390" i="372"/>
  <c r="B390" i="372"/>
  <c r="A390" i="372"/>
  <c r="C389" i="372"/>
  <c r="B389" i="372"/>
  <c r="A389" i="372" s="1"/>
  <c r="C388" i="372"/>
  <c r="B388" i="372"/>
  <c r="A388" i="372"/>
  <c r="C387" i="372"/>
  <c r="B387" i="372"/>
  <c r="A387" i="372" s="1"/>
  <c r="C386" i="372"/>
  <c r="B386" i="372"/>
  <c r="A386" i="372" s="1"/>
  <c r="C385" i="372"/>
  <c r="B385" i="372"/>
  <c r="A385" i="372" s="1"/>
  <c r="C384" i="372"/>
  <c r="B384" i="372"/>
  <c r="A384" i="372" s="1"/>
  <c r="C383" i="372"/>
  <c r="B383" i="372"/>
  <c r="A383" i="372"/>
  <c r="C382" i="372"/>
  <c r="B382" i="372"/>
  <c r="A382" i="372"/>
  <c r="C381" i="372"/>
  <c r="B381" i="372"/>
  <c r="A381" i="372" s="1"/>
  <c r="C380" i="372"/>
  <c r="B380" i="372"/>
  <c r="A380" i="372"/>
  <c r="C379" i="372"/>
  <c r="B379" i="372"/>
  <c r="A379" i="372" s="1"/>
  <c r="C378" i="372"/>
  <c r="B378" i="372"/>
  <c r="A378" i="372" s="1"/>
  <c r="C377" i="372"/>
  <c r="B377" i="372"/>
  <c r="A377" i="372" s="1"/>
  <c r="C376" i="372"/>
  <c r="B376" i="372"/>
  <c r="A376" i="372" s="1"/>
  <c r="C375" i="372"/>
  <c r="B375" i="372"/>
  <c r="A375" i="372"/>
  <c r="C374" i="372"/>
  <c r="B374" i="372"/>
  <c r="A374" i="372"/>
  <c r="C373" i="372"/>
  <c r="B373" i="372"/>
  <c r="A373" i="372" s="1"/>
  <c r="C372" i="372"/>
  <c r="B372" i="372"/>
  <c r="A372" i="372"/>
  <c r="C371" i="372"/>
  <c r="B371" i="372"/>
  <c r="A371" i="372" s="1"/>
  <c r="C370" i="372"/>
  <c r="B370" i="372"/>
  <c r="A370" i="372" s="1"/>
  <c r="C369" i="372"/>
  <c r="B369" i="372"/>
  <c r="A369" i="372" s="1"/>
  <c r="C368" i="372"/>
  <c r="B368" i="372"/>
  <c r="A368" i="372" s="1"/>
  <c r="C367" i="372"/>
  <c r="B367" i="372"/>
  <c r="A367" i="372"/>
  <c r="C366" i="372"/>
  <c r="B366" i="372"/>
  <c r="A366" i="372"/>
  <c r="C365" i="372"/>
  <c r="B365" i="372"/>
  <c r="A365" i="372" s="1"/>
  <c r="C364" i="372"/>
  <c r="B364" i="372"/>
  <c r="A364" i="372"/>
  <c r="C363" i="372"/>
  <c r="B363" i="372"/>
  <c r="A363" i="372" s="1"/>
  <c r="C362" i="372"/>
  <c r="B362" i="372"/>
  <c r="A362" i="372" s="1"/>
  <c r="C361" i="372"/>
  <c r="B361" i="372"/>
  <c r="A361" i="372" s="1"/>
  <c r="C360" i="372"/>
  <c r="B360" i="372"/>
  <c r="A360" i="372" s="1"/>
  <c r="C359" i="372"/>
  <c r="B359" i="372"/>
  <c r="A359" i="372"/>
  <c r="C358" i="372"/>
  <c r="B358" i="372"/>
  <c r="A358" i="372"/>
  <c r="C357" i="372"/>
  <c r="B357" i="372"/>
  <c r="A357" i="372" s="1"/>
  <c r="C356" i="372"/>
  <c r="B356" i="372"/>
  <c r="A356" i="372"/>
  <c r="C355" i="372"/>
  <c r="B355" i="372"/>
  <c r="A355" i="372" s="1"/>
  <c r="C354" i="372"/>
  <c r="B354" i="372"/>
  <c r="A354" i="372" s="1"/>
  <c r="C353" i="372"/>
  <c r="B353" i="372"/>
  <c r="A353" i="372" s="1"/>
  <c r="C352" i="372"/>
  <c r="B352" i="372"/>
  <c r="A352" i="372" s="1"/>
  <c r="C351" i="372"/>
  <c r="B351" i="372"/>
  <c r="A351" i="372"/>
  <c r="C350" i="372"/>
  <c r="B350" i="372"/>
  <c r="A350" i="372"/>
  <c r="C349" i="372"/>
  <c r="B349" i="372"/>
  <c r="A349" i="372" s="1"/>
  <c r="C348" i="372"/>
  <c r="B348" i="372"/>
  <c r="A348" i="372"/>
  <c r="C347" i="372"/>
  <c r="B347" i="372"/>
  <c r="A347" i="372" s="1"/>
  <c r="C346" i="372"/>
  <c r="B346" i="372"/>
  <c r="A346" i="372" s="1"/>
  <c r="C345" i="372"/>
  <c r="B345" i="372"/>
  <c r="A345" i="372" s="1"/>
  <c r="C344" i="372"/>
  <c r="B344" i="372"/>
  <c r="A344" i="372" s="1"/>
  <c r="C343" i="372"/>
  <c r="B343" i="372"/>
  <c r="A343" i="372"/>
  <c r="C342" i="372"/>
  <c r="B342" i="372"/>
  <c r="A342" i="372"/>
  <c r="C341" i="372"/>
  <c r="B341" i="372"/>
  <c r="A341" i="372" s="1"/>
  <c r="C340" i="372"/>
  <c r="B340" i="372"/>
  <c r="A340" i="372" s="1"/>
  <c r="C339" i="372"/>
  <c r="B339" i="372"/>
  <c r="A339" i="372" s="1"/>
  <c r="C338" i="372"/>
  <c r="B338" i="372"/>
  <c r="A338" i="372" s="1"/>
  <c r="C337" i="372"/>
  <c r="B337" i="372"/>
  <c r="A337" i="372" s="1"/>
  <c r="C336" i="372"/>
  <c r="B336" i="372"/>
  <c r="A336" i="372" s="1"/>
  <c r="C335" i="372"/>
  <c r="B335" i="372"/>
  <c r="A335" i="372"/>
  <c r="C334" i="372"/>
  <c r="B334" i="372"/>
  <c r="A334" i="372"/>
  <c r="C333" i="372"/>
  <c r="B333" i="372"/>
  <c r="A333" i="372" s="1"/>
  <c r="C332" i="372"/>
  <c r="B332" i="372"/>
  <c r="A332" i="372" s="1"/>
  <c r="C331" i="372"/>
  <c r="B331" i="372"/>
  <c r="A331" i="372" s="1"/>
  <c r="C330" i="372"/>
  <c r="B330" i="372"/>
  <c r="A330" i="372" s="1"/>
  <c r="C329" i="372"/>
  <c r="B329" i="372"/>
  <c r="A329" i="372" s="1"/>
  <c r="C328" i="372"/>
  <c r="B328" i="372"/>
  <c r="A328" i="372" s="1"/>
  <c r="C327" i="372"/>
  <c r="B327" i="372"/>
  <c r="A327" i="372"/>
  <c r="C326" i="372"/>
  <c r="B326" i="372"/>
  <c r="A326" i="372"/>
  <c r="C325" i="372"/>
  <c r="B325" i="372"/>
  <c r="A325" i="372" s="1"/>
  <c r="C324" i="372"/>
  <c r="B324" i="372"/>
  <c r="A324" i="372" s="1"/>
  <c r="C323" i="372"/>
  <c r="B323" i="372"/>
  <c r="A323" i="372" s="1"/>
  <c r="C322" i="372"/>
  <c r="B322" i="372"/>
  <c r="A322" i="372" s="1"/>
  <c r="C321" i="372"/>
  <c r="B321" i="372"/>
  <c r="A321" i="372" s="1"/>
  <c r="C320" i="372"/>
  <c r="B320" i="372"/>
  <c r="A320" i="372" s="1"/>
  <c r="C319" i="372"/>
  <c r="B319" i="372"/>
  <c r="A319" i="372"/>
  <c r="C318" i="372"/>
  <c r="B318" i="372"/>
  <c r="A318" i="372"/>
  <c r="C317" i="372"/>
  <c r="B317" i="372"/>
  <c r="A317" i="372" s="1"/>
  <c r="C316" i="372"/>
  <c r="B316" i="372"/>
  <c r="A316" i="372" s="1"/>
  <c r="C315" i="372"/>
  <c r="B315" i="372"/>
  <c r="A315" i="372" s="1"/>
  <c r="C314" i="372"/>
  <c r="B314" i="372"/>
  <c r="A314" i="372" s="1"/>
  <c r="C313" i="372"/>
  <c r="B313" i="372"/>
  <c r="A313" i="372" s="1"/>
  <c r="C312" i="372"/>
  <c r="B312" i="372"/>
  <c r="A312" i="372" s="1"/>
  <c r="C311" i="372"/>
  <c r="B311" i="372"/>
  <c r="A311" i="372"/>
  <c r="C310" i="372"/>
  <c r="B310" i="372"/>
  <c r="A310" i="372"/>
  <c r="C309" i="372"/>
  <c r="B309" i="372"/>
  <c r="A309" i="372" s="1"/>
  <c r="C308" i="372"/>
  <c r="B308" i="372"/>
  <c r="A308" i="372" s="1"/>
  <c r="C307" i="372"/>
  <c r="B307" i="372"/>
  <c r="A307" i="372" s="1"/>
  <c r="C306" i="372"/>
  <c r="B306" i="372"/>
  <c r="A306" i="372" s="1"/>
  <c r="C305" i="372"/>
  <c r="B305" i="372"/>
  <c r="A305" i="372" s="1"/>
  <c r="C304" i="372"/>
  <c r="B304" i="372"/>
  <c r="A304" i="372" s="1"/>
  <c r="C303" i="372"/>
  <c r="B303" i="372"/>
  <c r="A303" i="372"/>
  <c r="C302" i="372"/>
  <c r="B302" i="372"/>
  <c r="A302" i="372"/>
  <c r="C301" i="372"/>
  <c r="B301" i="372"/>
  <c r="A301" i="372" s="1"/>
  <c r="C300" i="372"/>
  <c r="B300" i="372"/>
  <c r="A300" i="372" s="1"/>
  <c r="C299" i="372"/>
  <c r="B299" i="372"/>
  <c r="A299" i="372" s="1"/>
  <c r="C298" i="372"/>
  <c r="B298" i="372"/>
  <c r="A298" i="372" s="1"/>
  <c r="C297" i="372"/>
  <c r="B297" i="372"/>
  <c r="A297" i="372" s="1"/>
  <c r="C296" i="372"/>
  <c r="B296" i="372"/>
  <c r="A296" i="372" s="1"/>
  <c r="C295" i="372"/>
  <c r="B295" i="372"/>
  <c r="A295" i="372"/>
  <c r="C294" i="372"/>
  <c r="B294" i="372"/>
  <c r="A294" i="372"/>
  <c r="C293" i="372"/>
  <c r="B293" i="372"/>
  <c r="A293" i="372" s="1"/>
  <c r="C292" i="372"/>
  <c r="B292" i="372"/>
  <c r="A292" i="372" s="1"/>
  <c r="C291" i="372"/>
  <c r="B291" i="372"/>
  <c r="A291" i="372" s="1"/>
  <c r="C290" i="372"/>
  <c r="B290" i="372"/>
  <c r="A290" i="372"/>
  <c r="C289" i="372"/>
  <c r="B289" i="372"/>
  <c r="A289" i="372" s="1"/>
  <c r="C288" i="372"/>
  <c r="B288" i="372"/>
  <c r="A288" i="372" s="1"/>
  <c r="C287" i="372"/>
  <c r="B287" i="372"/>
  <c r="A287" i="372"/>
  <c r="C286" i="372"/>
  <c r="B286" i="372"/>
  <c r="A286" i="372"/>
  <c r="C285" i="372"/>
  <c r="B285" i="372"/>
  <c r="A285" i="372" s="1"/>
  <c r="C284" i="372"/>
  <c r="B284" i="372"/>
  <c r="A284" i="372" s="1"/>
  <c r="C283" i="372"/>
  <c r="B283" i="372"/>
  <c r="A283" i="372" s="1"/>
  <c r="C282" i="372"/>
  <c r="B282" i="372"/>
  <c r="A282" i="372"/>
  <c r="C281" i="372"/>
  <c r="B281" i="372"/>
  <c r="A281" i="372" s="1"/>
  <c r="C280" i="372"/>
  <c r="B280" i="372"/>
  <c r="A280" i="372" s="1"/>
  <c r="C279" i="372"/>
  <c r="B279" i="372"/>
  <c r="A279" i="372"/>
  <c r="C278" i="372"/>
  <c r="B278" i="372"/>
  <c r="A278" i="372"/>
  <c r="C277" i="372"/>
  <c r="B277" i="372"/>
  <c r="A277" i="372" s="1"/>
  <c r="C276" i="372"/>
  <c r="B276" i="372"/>
  <c r="A276" i="372" s="1"/>
  <c r="C275" i="372"/>
  <c r="B275" i="372"/>
  <c r="A275" i="372" s="1"/>
  <c r="C274" i="372"/>
  <c r="B274" i="372"/>
  <c r="A274" i="372"/>
  <c r="C273" i="372"/>
  <c r="B273" i="372"/>
  <c r="A273" i="372" s="1"/>
  <c r="C272" i="372"/>
  <c r="B272" i="372"/>
  <c r="A272" i="372" s="1"/>
  <c r="C271" i="372"/>
  <c r="B271" i="372"/>
  <c r="A271" i="372"/>
  <c r="C270" i="372"/>
  <c r="B270" i="372"/>
  <c r="A270" i="372"/>
  <c r="C269" i="372"/>
  <c r="B269" i="372"/>
  <c r="A269" i="372" s="1"/>
  <c r="C268" i="372"/>
  <c r="B268" i="372"/>
  <c r="A268" i="372" s="1"/>
  <c r="C267" i="372"/>
  <c r="B267" i="372"/>
  <c r="A267" i="372" s="1"/>
  <c r="C266" i="372"/>
  <c r="B266" i="372"/>
  <c r="A266" i="372"/>
  <c r="C265" i="372"/>
  <c r="B265" i="372"/>
  <c r="A265" i="372" s="1"/>
  <c r="C264" i="372"/>
  <c r="B264" i="372"/>
  <c r="A264" i="372" s="1"/>
  <c r="C263" i="372"/>
  <c r="B263" i="372"/>
  <c r="A263" i="372"/>
  <c r="C262" i="372"/>
  <c r="B262" i="372"/>
  <c r="A262" i="372"/>
  <c r="C261" i="372"/>
  <c r="B261" i="372"/>
  <c r="A261" i="372" s="1"/>
  <c r="C260" i="372"/>
  <c r="B260" i="372"/>
  <c r="A260" i="372" s="1"/>
  <c r="C259" i="372"/>
  <c r="B259" i="372"/>
  <c r="A259" i="372" s="1"/>
  <c r="C258" i="372"/>
  <c r="B258" i="372"/>
  <c r="A258" i="372"/>
  <c r="C257" i="372"/>
  <c r="B257" i="372"/>
  <c r="A257" i="372" s="1"/>
  <c r="C256" i="372"/>
  <c r="B256" i="372"/>
  <c r="A256" i="372" s="1"/>
  <c r="C255" i="372"/>
  <c r="B255" i="372"/>
  <c r="A255" i="372"/>
  <c r="C254" i="372"/>
  <c r="B254" i="372"/>
  <c r="A254" i="372"/>
  <c r="C253" i="372"/>
  <c r="B253" i="372"/>
  <c r="A253" i="372" s="1"/>
  <c r="C252" i="372"/>
  <c r="B252" i="372"/>
  <c r="A252" i="372" s="1"/>
  <c r="C251" i="372"/>
  <c r="B251" i="372"/>
  <c r="A251" i="372" s="1"/>
  <c r="C250" i="372"/>
  <c r="B250" i="372"/>
  <c r="A250" i="372"/>
  <c r="C249" i="372"/>
  <c r="B249" i="372"/>
  <c r="A249" i="372" s="1"/>
  <c r="C248" i="372"/>
  <c r="B248" i="372"/>
  <c r="A248" i="372" s="1"/>
  <c r="C247" i="372"/>
  <c r="B247" i="372"/>
  <c r="A247" i="372"/>
  <c r="C246" i="372"/>
  <c r="B246" i="372"/>
  <c r="A246" i="372"/>
  <c r="C245" i="372"/>
  <c r="B245" i="372"/>
  <c r="A245" i="372" s="1"/>
  <c r="C244" i="372"/>
  <c r="B244" i="372"/>
  <c r="A244" i="372" s="1"/>
  <c r="C243" i="372"/>
  <c r="B243" i="372"/>
  <c r="A243" i="372" s="1"/>
  <c r="C242" i="372"/>
  <c r="B242" i="372"/>
  <c r="A242" i="372"/>
  <c r="C241" i="372"/>
  <c r="B241" i="372"/>
  <c r="A241" i="372" s="1"/>
  <c r="C240" i="372"/>
  <c r="B240" i="372"/>
  <c r="A240" i="372" s="1"/>
  <c r="C239" i="372"/>
  <c r="B239" i="372"/>
  <c r="A239" i="372"/>
  <c r="C238" i="372"/>
  <c r="B238" i="372"/>
  <c r="A238" i="372"/>
  <c r="C237" i="372"/>
  <c r="B237" i="372"/>
  <c r="A237" i="372" s="1"/>
  <c r="C236" i="372"/>
  <c r="B236" i="372"/>
  <c r="A236" i="372" s="1"/>
  <c r="C235" i="372"/>
  <c r="B235" i="372"/>
  <c r="A235" i="372" s="1"/>
  <c r="C234" i="372"/>
  <c r="B234" i="372"/>
  <c r="A234" i="372"/>
  <c r="C233" i="372"/>
  <c r="B233" i="372"/>
  <c r="A233" i="372" s="1"/>
  <c r="C232" i="372"/>
  <c r="B232" i="372"/>
  <c r="A232" i="372" s="1"/>
  <c r="C231" i="372"/>
  <c r="B231" i="372"/>
  <c r="A231" i="372"/>
  <c r="C230" i="372"/>
  <c r="B230" i="372"/>
  <c r="A230" i="372"/>
  <c r="C229" i="372"/>
  <c r="B229" i="372"/>
  <c r="A229" i="372" s="1"/>
  <c r="C228" i="372"/>
  <c r="B228" i="372"/>
  <c r="A228" i="372" s="1"/>
  <c r="C227" i="372"/>
  <c r="B227" i="372"/>
  <c r="A227" i="372" s="1"/>
  <c r="C226" i="372"/>
  <c r="B226" i="372"/>
  <c r="A226" i="372"/>
  <c r="C225" i="372"/>
  <c r="B225" i="372"/>
  <c r="A225" i="372" s="1"/>
  <c r="C224" i="372"/>
  <c r="B224" i="372"/>
  <c r="A224" i="372" s="1"/>
  <c r="C223" i="372"/>
  <c r="B223" i="372"/>
  <c r="A223" i="372"/>
  <c r="C222" i="372"/>
  <c r="B222" i="372"/>
  <c r="A222" i="372"/>
  <c r="C221" i="372"/>
  <c r="B221" i="372"/>
  <c r="A221" i="372" s="1"/>
  <c r="C220" i="372"/>
  <c r="B220" i="372"/>
  <c r="A220" i="372" s="1"/>
  <c r="C219" i="372"/>
  <c r="B219" i="372"/>
  <c r="A219" i="372" s="1"/>
  <c r="C218" i="372"/>
  <c r="B218" i="372"/>
  <c r="A218" i="372"/>
  <c r="C217" i="372"/>
  <c r="B217" i="372"/>
  <c r="A217" i="372" s="1"/>
  <c r="C216" i="372"/>
  <c r="B216" i="372"/>
  <c r="A216" i="372" s="1"/>
  <c r="C215" i="372"/>
  <c r="B215" i="372"/>
  <c r="A215" i="372"/>
  <c r="C214" i="372"/>
  <c r="B214" i="372"/>
  <c r="A214" i="372"/>
  <c r="C213" i="372"/>
  <c r="B213" i="372"/>
  <c r="A213" i="372" s="1"/>
  <c r="C212" i="372"/>
  <c r="B212" i="372"/>
  <c r="A212" i="372" s="1"/>
  <c r="C211" i="372"/>
  <c r="B211" i="372"/>
  <c r="A211" i="372" s="1"/>
  <c r="C210" i="372"/>
  <c r="B210" i="372"/>
  <c r="A210" i="372"/>
  <c r="C209" i="372"/>
  <c r="B209" i="372"/>
  <c r="A209" i="372" s="1"/>
  <c r="C208" i="372"/>
  <c r="B208" i="372"/>
  <c r="A208" i="372" s="1"/>
  <c r="C207" i="372"/>
  <c r="B207" i="372"/>
  <c r="A207" i="372"/>
  <c r="C206" i="372"/>
  <c r="B206" i="372"/>
  <c r="A206" i="372"/>
  <c r="C205" i="372"/>
  <c r="B205" i="372"/>
  <c r="A205" i="372" s="1"/>
  <c r="C204" i="372"/>
  <c r="B204" i="372"/>
  <c r="A204" i="372" s="1"/>
  <c r="C203" i="372"/>
  <c r="B203" i="372"/>
  <c r="A203" i="372" s="1"/>
  <c r="C202" i="372"/>
  <c r="B202" i="372"/>
  <c r="A202" i="372"/>
  <c r="C201" i="372"/>
  <c r="B201" i="372"/>
  <c r="A201" i="372" s="1"/>
  <c r="C200" i="372"/>
  <c r="B200" i="372"/>
  <c r="A200" i="372" s="1"/>
  <c r="C199" i="372"/>
  <c r="B199" i="372"/>
  <c r="A199" i="372"/>
  <c r="C198" i="372"/>
  <c r="B198" i="372"/>
  <c r="A198" i="372"/>
  <c r="C197" i="372"/>
  <c r="B197" i="372"/>
  <c r="A197" i="372" s="1"/>
  <c r="C196" i="372"/>
  <c r="B196" i="372"/>
  <c r="A196" i="372" s="1"/>
  <c r="C195" i="372"/>
  <c r="B195" i="372"/>
  <c r="A195" i="372" s="1"/>
  <c r="C194" i="372"/>
  <c r="B194" i="372"/>
  <c r="A194" i="372"/>
  <c r="C193" i="372"/>
  <c r="B193" i="372"/>
  <c r="A193" i="372" s="1"/>
  <c r="C192" i="372"/>
  <c r="B192" i="372"/>
  <c r="A192" i="372" s="1"/>
  <c r="C191" i="372"/>
  <c r="B191" i="372"/>
  <c r="A191" i="372"/>
  <c r="C190" i="372"/>
  <c r="B190" i="372"/>
  <c r="A190" i="372"/>
  <c r="C189" i="372"/>
  <c r="B189" i="372"/>
  <c r="A189" i="372" s="1"/>
  <c r="C188" i="372"/>
  <c r="B188" i="372"/>
  <c r="A188" i="372" s="1"/>
  <c r="C187" i="372"/>
  <c r="B187" i="372"/>
  <c r="A187" i="372" s="1"/>
  <c r="C186" i="372"/>
  <c r="B186" i="372"/>
  <c r="A186" i="372"/>
  <c r="C185" i="372"/>
  <c r="B185" i="372"/>
  <c r="A185" i="372" s="1"/>
  <c r="C184" i="372"/>
  <c r="B184" i="372"/>
  <c r="A184" i="372" s="1"/>
  <c r="C183" i="372"/>
  <c r="B183" i="372"/>
  <c r="A183" i="372"/>
  <c r="C182" i="372"/>
  <c r="B182" i="372"/>
  <c r="A182" i="372"/>
  <c r="C181" i="372"/>
  <c r="B181" i="372"/>
  <c r="A181" i="372" s="1"/>
  <c r="C180" i="372"/>
  <c r="B180" i="372"/>
  <c r="A180" i="372" s="1"/>
  <c r="C179" i="372"/>
  <c r="B179" i="372"/>
  <c r="A179" i="372" s="1"/>
  <c r="C178" i="372"/>
  <c r="B178" i="372"/>
  <c r="A178" i="372"/>
  <c r="C177" i="372"/>
  <c r="B177" i="372"/>
  <c r="A177" i="372" s="1"/>
  <c r="C176" i="372"/>
  <c r="B176" i="372"/>
  <c r="A176" i="372" s="1"/>
  <c r="C175" i="372"/>
  <c r="B175" i="372"/>
  <c r="A175" i="372"/>
  <c r="C174" i="372"/>
  <c r="B174" i="372"/>
  <c r="A174" i="372"/>
  <c r="C173" i="372"/>
  <c r="B173" i="372"/>
  <c r="A173" i="372" s="1"/>
  <c r="C172" i="372"/>
  <c r="B172" i="372"/>
  <c r="A172" i="372" s="1"/>
  <c r="C171" i="372"/>
  <c r="B171" i="372"/>
  <c r="A171" i="372" s="1"/>
  <c r="C170" i="372"/>
  <c r="B170" i="372"/>
  <c r="A170" i="372"/>
  <c r="C169" i="372"/>
  <c r="B169" i="372"/>
  <c r="A169" i="372" s="1"/>
  <c r="C168" i="372"/>
  <c r="B168" i="372"/>
  <c r="A168" i="372" s="1"/>
  <c r="C167" i="372"/>
  <c r="B167" i="372"/>
  <c r="A167" i="372"/>
  <c r="C166" i="372"/>
  <c r="B166" i="372"/>
  <c r="A166" i="372"/>
  <c r="C165" i="372"/>
  <c r="B165" i="372"/>
  <c r="A165" i="372" s="1"/>
  <c r="C164" i="372"/>
  <c r="B164" i="372"/>
  <c r="A164" i="372" s="1"/>
  <c r="C163" i="372"/>
  <c r="B163" i="372"/>
  <c r="A163" i="372" s="1"/>
  <c r="C162" i="372"/>
  <c r="B162" i="372"/>
  <c r="A162" i="372"/>
  <c r="C161" i="372"/>
  <c r="B161" i="372"/>
  <c r="A161" i="372" s="1"/>
  <c r="C160" i="372"/>
  <c r="B160" i="372"/>
  <c r="A160" i="372" s="1"/>
  <c r="C159" i="372"/>
  <c r="B159" i="372"/>
  <c r="A159" i="372"/>
  <c r="C158" i="372"/>
  <c r="B158" i="372"/>
  <c r="A158" i="372"/>
  <c r="C157" i="372"/>
  <c r="B157" i="372"/>
  <c r="A157" i="372" s="1"/>
  <c r="C156" i="372"/>
  <c r="B156" i="372"/>
  <c r="A156" i="372" s="1"/>
  <c r="C155" i="372"/>
  <c r="B155" i="372"/>
  <c r="A155" i="372" s="1"/>
  <c r="C154" i="372"/>
  <c r="B154" i="372"/>
  <c r="A154" i="372"/>
  <c r="C153" i="372"/>
  <c r="B153" i="372"/>
  <c r="A153" i="372" s="1"/>
  <c r="C152" i="372"/>
  <c r="B152" i="372"/>
  <c r="A152" i="372" s="1"/>
  <c r="C151" i="372"/>
  <c r="B151" i="372"/>
  <c r="A151" i="372"/>
  <c r="C150" i="372"/>
  <c r="B150" i="372"/>
  <c r="A150" i="372"/>
  <c r="C149" i="372"/>
  <c r="B149" i="372"/>
  <c r="A149" i="372" s="1"/>
  <c r="C148" i="372"/>
  <c r="B148" i="372"/>
  <c r="A148" i="372" s="1"/>
  <c r="C147" i="372"/>
  <c r="B147" i="372"/>
  <c r="A147" i="372" s="1"/>
  <c r="C146" i="372"/>
  <c r="B146" i="372"/>
  <c r="A146" i="372"/>
  <c r="C145" i="372"/>
  <c r="B145" i="372"/>
  <c r="A145" i="372" s="1"/>
  <c r="C144" i="372"/>
  <c r="B144" i="372"/>
  <c r="A144" i="372" s="1"/>
  <c r="C143" i="372"/>
  <c r="B143" i="372"/>
  <c r="A143" i="372"/>
  <c r="C142" i="372"/>
  <c r="B142" i="372"/>
  <c r="A142" i="372"/>
  <c r="C141" i="372"/>
  <c r="B141" i="372"/>
  <c r="A141" i="372" s="1"/>
  <c r="C140" i="372"/>
  <c r="B140" i="372"/>
  <c r="A140" i="372" s="1"/>
  <c r="C139" i="372"/>
  <c r="B139" i="372"/>
  <c r="A139" i="372" s="1"/>
  <c r="C138" i="372"/>
  <c r="B138" i="372"/>
  <c r="A138" i="372"/>
  <c r="C137" i="372"/>
  <c r="B137" i="372"/>
  <c r="A137" i="372" s="1"/>
  <c r="C136" i="372"/>
  <c r="B136" i="372"/>
  <c r="A136" i="372" s="1"/>
  <c r="C135" i="372"/>
  <c r="B135" i="372"/>
  <c r="A135" i="372"/>
  <c r="C134" i="372"/>
  <c r="B134" i="372"/>
  <c r="A134" i="372"/>
  <c r="C133" i="372"/>
  <c r="B133" i="372"/>
  <c r="A133" i="372" s="1"/>
  <c r="C132" i="372"/>
  <c r="B132" i="372"/>
  <c r="A132" i="372" s="1"/>
  <c r="C131" i="372"/>
  <c r="B131" i="372"/>
  <c r="A131" i="372" s="1"/>
  <c r="C130" i="372"/>
  <c r="B130" i="372"/>
  <c r="A130" i="372"/>
  <c r="C129" i="372"/>
  <c r="B129" i="372"/>
  <c r="A129" i="372" s="1"/>
  <c r="C128" i="372"/>
  <c r="B128" i="372"/>
  <c r="A128" i="372" s="1"/>
  <c r="C127" i="372"/>
  <c r="B127" i="372"/>
  <c r="A127" i="372"/>
  <c r="C126" i="372"/>
  <c r="B126" i="372"/>
  <c r="A126" i="372"/>
  <c r="C125" i="372"/>
  <c r="B125" i="372"/>
  <c r="A125" i="372" s="1"/>
  <c r="C124" i="372"/>
  <c r="B124" i="372"/>
  <c r="A124" i="372" s="1"/>
  <c r="C123" i="372"/>
  <c r="B123" i="372"/>
  <c r="A123" i="372" s="1"/>
  <c r="C122" i="372"/>
  <c r="B122" i="372"/>
  <c r="A122" i="372"/>
  <c r="C121" i="372"/>
  <c r="B121" i="372"/>
  <c r="A121" i="372" s="1"/>
  <c r="C120" i="372"/>
  <c r="B120" i="372"/>
  <c r="A120" i="372" s="1"/>
  <c r="C119" i="372"/>
  <c r="B119" i="372"/>
  <c r="A119" i="372"/>
  <c r="C118" i="372"/>
  <c r="B118" i="372"/>
  <c r="A118" i="372"/>
  <c r="C117" i="372"/>
  <c r="B117" i="372"/>
  <c r="A117" i="372" s="1"/>
  <c r="C116" i="372"/>
  <c r="B116" i="372"/>
  <c r="A116" i="372" s="1"/>
  <c r="C115" i="372"/>
  <c r="B115" i="372"/>
  <c r="A115" i="372" s="1"/>
  <c r="C114" i="372"/>
  <c r="B114" i="372"/>
  <c r="A114" i="372"/>
  <c r="C113" i="372"/>
  <c r="B113" i="372"/>
  <c r="A113" i="372" s="1"/>
  <c r="C112" i="372"/>
  <c r="B112" i="372"/>
  <c r="A112" i="372" s="1"/>
  <c r="C111" i="372"/>
  <c r="B111" i="372"/>
  <c r="A111" i="372"/>
  <c r="C110" i="372"/>
  <c r="B110" i="372"/>
  <c r="A110" i="372"/>
  <c r="C109" i="372"/>
  <c r="B109" i="372"/>
  <c r="A109" i="372" s="1"/>
  <c r="C108" i="372"/>
  <c r="B108" i="372"/>
  <c r="A108" i="372" s="1"/>
  <c r="C107" i="372"/>
  <c r="B107" i="372"/>
  <c r="A107" i="372" s="1"/>
  <c r="C106" i="372"/>
  <c r="B106" i="372"/>
  <c r="A106" i="372"/>
  <c r="C105" i="372"/>
  <c r="B105" i="372"/>
  <c r="A105" i="372" s="1"/>
  <c r="C104" i="372"/>
  <c r="B104" i="372"/>
  <c r="A104" i="372" s="1"/>
  <c r="C103" i="372"/>
  <c r="B103" i="372"/>
  <c r="A103" i="372"/>
  <c r="C102" i="372"/>
  <c r="B102" i="372"/>
  <c r="A102" i="372"/>
  <c r="C101" i="372"/>
  <c r="B101" i="372"/>
  <c r="A101" i="372" s="1"/>
  <c r="C100" i="372"/>
  <c r="B100" i="372"/>
  <c r="A100" i="372" s="1"/>
  <c r="C99" i="372"/>
  <c r="B99" i="372"/>
  <c r="A99" i="372" s="1"/>
  <c r="C98" i="372"/>
  <c r="B98" i="372"/>
  <c r="A98" i="372"/>
  <c r="C97" i="372"/>
  <c r="B97" i="372"/>
  <c r="A97" i="372" s="1"/>
  <c r="C96" i="372"/>
  <c r="B96" i="372"/>
  <c r="A96" i="372" s="1"/>
  <c r="C95" i="372"/>
  <c r="B95" i="372"/>
  <c r="A95" i="372"/>
  <c r="C94" i="372"/>
  <c r="B94" i="372"/>
  <c r="A94" i="372"/>
  <c r="C93" i="372"/>
  <c r="B93" i="372"/>
  <c r="A93" i="372" s="1"/>
  <c r="C92" i="372"/>
  <c r="B92" i="372"/>
  <c r="A92" i="372" s="1"/>
  <c r="C91" i="372"/>
  <c r="B91" i="372"/>
  <c r="A91" i="372" s="1"/>
  <c r="C90" i="372"/>
  <c r="B90" i="372"/>
  <c r="A90" i="372"/>
  <c r="C89" i="372"/>
  <c r="B89" i="372"/>
  <c r="A89" i="372" s="1"/>
  <c r="C88" i="372"/>
  <c r="B88" i="372"/>
  <c r="A88" i="372" s="1"/>
  <c r="C87" i="372"/>
  <c r="B87" i="372"/>
  <c r="A87" i="372"/>
  <c r="C86" i="372"/>
  <c r="B86" i="372"/>
  <c r="A86" i="372"/>
  <c r="C85" i="372"/>
  <c r="B85" i="372"/>
  <c r="A85" i="372" s="1"/>
  <c r="C84" i="372"/>
  <c r="B84" i="372"/>
  <c r="A84" i="372" s="1"/>
  <c r="C83" i="372"/>
  <c r="B83" i="372"/>
  <c r="A83" i="372" s="1"/>
  <c r="C82" i="372"/>
  <c r="B82" i="372"/>
  <c r="A82" i="372"/>
  <c r="C81" i="372"/>
  <c r="B81" i="372"/>
  <c r="A81" i="372" s="1"/>
  <c r="C80" i="372"/>
  <c r="B80" i="372"/>
  <c r="A80" i="372" s="1"/>
  <c r="C79" i="372"/>
  <c r="B79" i="372"/>
  <c r="A79" i="372"/>
  <c r="C78" i="372"/>
  <c r="B78" i="372"/>
  <c r="A78" i="372"/>
  <c r="C77" i="372"/>
  <c r="B77" i="372"/>
  <c r="A77" i="372" s="1"/>
  <c r="C76" i="372"/>
  <c r="B76" i="372"/>
  <c r="A76" i="372" s="1"/>
  <c r="C75" i="372"/>
  <c r="B75" i="372"/>
  <c r="A75" i="372" s="1"/>
  <c r="C74" i="372"/>
  <c r="B74" i="372"/>
  <c r="A74" i="372"/>
  <c r="C73" i="372"/>
  <c r="B73" i="372"/>
  <c r="A73" i="372" s="1"/>
  <c r="C72" i="372"/>
  <c r="B72" i="372"/>
  <c r="A72" i="372"/>
  <c r="C71" i="372"/>
  <c r="B71" i="372"/>
  <c r="A71" i="372"/>
  <c r="C70" i="372"/>
  <c r="B70" i="372"/>
  <c r="A70" i="372"/>
  <c r="C69" i="372"/>
  <c r="B69" i="372"/>
  <c r="A69" i="372" s="1"/>
  <c r="C68" i="372"/>
  <c r="B68" i="372"/>
  <c r="A68" i="372" s="1"/>
  <c r="C67" i="372"/>
  <c r="B67" i="372"/>
  <c r="A67" i="372" s="1"/>
  <c r="C66" i="372"/>
  <c r="B66" i="372"/>
  <c r="A66" i="372"/>
  <c r="C65" i="372"/>
  <c r="B65" i="372"/>
  <c r="A65" i="372" s="1"/>
  <c r="C64" i="372"/>
  <c r="B64" i="372"/>
  <c r="A64" i="372"/>
  <c r="C63" i="372"/>
  <c r="B63" i="372"/>
  <c r="A63" i="372"/>
  <c r="C62" i="372"/>
  <c r="B62" i="372"/>
  <c r="A62" i="372"/>
  <c r="C61" i="372"/>
  <c r="B61" i="372"/>
  <c r="A61" i="372" s="1"/>
  <c r="C60" i="372"/>
  <c r="B60" i="372"/>
  <c r="A60" i="372" s="1"/>
  <c r="C59" i="372"/>
  <c r="B59" i="372"/>
  <c r="A59" i="372" s="1"/>
  <c r="C58" i="372"/>
  <c r="B58" i="372"/>
  <c r="A58" i="372"/>
  <c r="C57" i="372"/>
  <c r="B57" i="372"/>
  <c r="A57" i="372" s="1"/>
  <c r="C56" i="372"/>
  <c r="B56" i="372"/>
  <c r="A56" i="372"/>
  <c r="C55" i="372"/>
  <c r="B55" i="372"/>
  <c r="A55" i="372"/>
  <c r="C54" i="372"/>
  <c r="B54" i="372"/>
  <c r="A54" i="372"/>
  <c r="C53" i="372"/>
  <c r="B53" i="372"/>
  <c r="A53" i="372" s="1"/>
  <c r="C52" i="372"/>
  <c r="B52" i="372"/>
  <c r="A52" i="372" s="1"/>
  <c r="C51" i="372"/>
  <c r="B51" i="372"/>
  <c r="A51" i="372" s="1"/>
  <c r="C50" i="372"/>
  <c r="B50" i="372"/>
  <c r="A50" i="372"/>
  <c r="C49" i="372"/>
  <c r="B49" i="372"/>
  <c r="A49" i="372" s="1"/>
  <c r="C48" i="372"/>
  <c r="B48" i="372"/>
  <c r="A48" i="372"/>
  <c r="C47" i="372"/>
  <c r="B47" i="372"/>
  <c r="A47" i="372"/>
  <c r="C46" i="372"/>
  <c r="B46" i="372"/>
  <c r="A46" i="372"/>
  <c r="C45" i="372"/>
  <c r="B45" i="372"/>
  <c r="A45" i="372" s="1"/>
  <c r="C44" i="372"/>
  <c r="B44" i="372"/>
  <c r="A44" i="372" s="1"/>
  <c r="C43" i="372"/>
  <c r="B43" i="372"/>
  <c r="A43" i="372" s="1"/>
  <c r="C42" i="372"/>
  <c r="B42" i="372"/>
  <c r="A42" i="372"/>
  <c r="C41" i="372"/>
  <c r="B41" i="372"/>
  <c r="A41" i="372" s="1"/>
  <c r="C40" i="372"/>
  <c r="B40" i="372"/>
  <c r="A40" i="372"/>
  <c r="C39" i="372"/>
  <c r="B39" i="372"/>
  <c r="A39" i="372"/>
  <c r="C38" i="372"/>
  <c r="B38" i="372"/>
  <c r="A38" i="372"/>
  <c r="C37" i="372"/>
  <c r="B37" i="372"/>
  <c r="A37" i="372" s="1"/>
  <c r="C36" i="372"/>
  <c r="B36" i="372"/>
  <c r="A36" i="372" s="1"/>
  <c r="C35" i="372"/>
  <c r="B35" i="372"/>
  <c r="A35" i="372" s="1"/>
  <c r="C34" i="372"/>
  <c r="B34" i="372"/>
  <c r="A34" i="372"/>
  <c r="C33" i="372"/>
  <c r="B33" i="372"/>
  <c r="A33" i="372" s="1"/>
  <c r="C32" i="372"/>
  <c r="B32" i="372"/>
  <c r="A32" i="372"/>
  <c r="C31" i="372"/>
  <c r="B31" i="372"/>
  <c r="A31" i="372"/>
  <c r="C30" i="372"/>
  <c r="B30" i="372"/>
  <c r="A30" i="372"/>
  <c r="C29" i="372"/>
  <c r="B29" i="372"/>
  <c r="A29" i="372" s="1"/>
  <c r="C28" i="372"/>
  <c r="B28" i="372"/>
  <c r="A28" i="372" s="1"/>
  <c r="C27" i="372"/>
  <c r="B27" i="372"/>
  <c r="A27" i="372" s="1"/>
  <c r="C26" i="372"/>
  <c r="B26" i="372"/>
  <c r="A26" i="372"/>
  <c r="C25" i="372"/>
  <c r="B25" i="372"/>
  <c r="A25" i="372" s="1"/>
  <c r="C24" i="372"/>
  <c r="B24" i="372"/>
  <c r="A24" i="372"/>
  <c r="C23" i="372"/>
  <c r="B23" i="372"/>
  <c r="A23" i="372"/>
  <c r="C22" i="372"/>
  <c r="B22" i="372"/>
  <c r="A22" i="372"/>
  <c r="C21" i="372"/>
  <c r="B21" i="372"/>
  <c r="A21" i="372" s="1"/>
  <c r="C20" i="372"/>
  <c r="B20" i="372"/>
  <c r="A20" i="372" s="1"/>
  <c r="C19" i="372"/>
  <c r="B19" i="372"/>
  <c r="A19" i="372" s="1"/>
  <c r="C18" i="372"/>
  <c r="B18" i="372"/>
  <c r="A18" i="372"/>
  <c r="C17" i="372"/>
  <c r="B17" i="372"/>
  <c r="A17" i="372" s="1"/>
  <c r="C16" i="372"/>
  <c r="B16" i="372"/>
  <c r="A16" i="372"/>
  <c r="C15" i="372"/>
  <c r="B15" i="372"/>
  <c r="A15" i="372"/>
  <c r="C14" i="372"/>
  <c r="B14" i="372"/>
  <c r="A14" i="372"/>
  <c r="C13" i="372"/>
  <c r="B13" i="372"/>
  <c r="A13" i="372" s="1"/>
  <c r="C12" i="372"/>
  <c r="B12" i="372"/>
  <c r="A12" i="372" s="1"/>
  <c r="C11" i="372"/>
  <c r="B11" i="372"/>
  <c r="A11" i="372" s="1"/>
  <c r="C10" i="372"/>
  <c r="B10" i="372"/>
  <c r="A10" i="372"/>
  <c r="C9" i="372"/>
  <c r="B9" i="372"/>
  <c r="A9" i="372" s="1"/>
  <c r="C8" i="372"/>
  <c r="B8" i="372"/>
  <c r="A8" i="372"/>
  <c r="C7" i="372"/>
  <c r="B7" i="372"/>
  <c r="A7" i="372"/>
  <c r="C6" i="372"/>
  <c r="B6" i="372"/>
  <c r="A6" i="372"/>
  <c r="C5" i="372"/>
  <c r="B5" i="372"/>
  <c r="A5" i="372" s="1"/>
  <c r="C4" i="372"/>
  <c r="B4" i="372"/>
  <c r="A4" i="372" s="1"/>
  <c r="D19" i="396" l="1"/>
  <c r="D14" i="391"/>
  <c r="D14" i="392"/>
  <c r="D16" i="389"/>
  <c r="D17" i="390"/>
  <c r="D16" i="390"/>
  <c r="D17" i="389"/>
  <c r="D13" i="398"/>
  <c r="D13" i="397"/>
  <c r="D17" i="396"/>
  <c r="D18" i="396"/>
  <c r="D15" i="396"/>
  <c r="D16" i="396"/>
  <c r="E18" i="368"/>
  <c r="E17" i="368"/>
  <c r="E17" i="361"/>
  <c r="C1049" i="371"/>
  <c r="A1049" i="371"/>
  <c r="C1048" i="371"/>
  <c r="A1048" i="371"/>
  <c r="C1047" i="371"/>
  <c r="A1047" i="371"/>
  <c r="C1046" i="371"/>
  <c r="A1046" i="371"/>
  <c r="C1045" i="371"/>
  <c r="A1045" i="371"/>
  <c r="C1044" i="371"/>
  <c r="A1044" i="371"/>
  <c r="C1043" i="371"/>
  <c r="A1043" i="371"/>
  <c r="C1042" i="371"/>
  <c r="A1042" i="371"/>
  <c r="C1041" i="371"/>
  <c r="A1041" i="371"/>
  <c r="C1040" i="371"/>
  <c r="A1040" i="371"/>
  <c r="C1039" i="371"/>
  <c r="A1039" i="371"/>
  <c r="C1038" i="371"/>
  <c r="A1038" i="371"/>
  <c r="C1037" i="371"/>
  <c r="A1037" i="371"/>
  <c r="C1036" i="371"/>
  <c r="A1036" i="371"/>
  <c r="C1035" i="371"/>
  <c r="A1035" i="371"/>
  <c r="C1034" i="371"/>
  <c r="A1034" i="371"/>
  <c r="C1033" i="371"/>
  <c r="A1033" i="371"/>
  <c r="C1032" i="371"/>
  <c r="A1032" i="371"/>
  <c r="C1031" i="371"/>
  <c r="A1031" i="371"/>
  <c r="C1030" i="371"/>
  <c r="A1030" i="371"/>
  <c r="C1029" i="371"/>
  <c r="A1029" i="371"/>
  <c r="C1028" i="371"/>
  <c r="A1028" i="371"/>
  <c r="C1027" i="371"/>
  <c r="A1027" i="371"/>
  <c r="C1026" i="371"/>
  <c r="A1026" i="371"/>
  <c r="C1025" i="371"/>
  <c r="A1025" i="371"/>
  <c r="C1024" i="371"/>
  <c r="A1024" i="371"/>
  <c r="C1023" i="371"/>
  <c r="A1023" i="371"/>
  <c r="C1022" i="371"/>
  <c r="A1022" i="371"/>
  <c r="C1021" i="371"/>
  <c r="A1021" i="371"/>
  <c r="C1020" i="371"/>
  <c r="A1020" i="371"/>
  <c r="C1018" i="371"/>
  <c r="A1018" i="371"/>
  <c r="C1017" i="371"/>
  <c r="A1017" i="371"/>
  <c r="C1016" i="371"/>
  <c r="A1016" i="371"/>
  <c r="C1015" i="371"/>
  <c r="A1015" i="371"/>
  <c r="C1014" i="371"/>
  <c r="A1014" i="371"/>
  <c r="C1013" i="371"/>
  <c r="A1013" i="371"/>
  <c r="C1012" i="371"/>
  <c r="A1012" i="371"/>
  <c r="C1011" i="371"/>
  <c r="A1011" i="371"/>
  <c r="C1010" i="371"/>
  <c r="A1010" i="371"/>
  <c r="C1009" i="371"/>
  <c r="A1009" i="371"/>
  <c r="C1008" i="371"/>
  <c r="A1008" i="371"/>
  <c r="C1007" i="371"/>
  <c r="A1007" i="371"/>
  <c r="C1006" i="371"/>
  <c r="A1006" i="371"/>
  <c r="C1005" i="371"/>
  <c r="A1005" i="371"/>
  <c r="C1004" i="371"/>
  <c r="A1004" i="371"/>
  <c r="C1003" i="371"/>
  <c r="A1003" i="371"/>
  <c r="C1002" i="371"/>
  <c r="A1002" i="371"/>
  <c r="C1001" i="371"/>
  <c r="A1001" i="371"/>
  <c r="C1000" i="371"/>
  <c r="A1000" i="371"/>
  <c r="C999" i="371"/>
  <c r="A999" i="371"/>
  <c r="C998" i="371"/>
  <c r="A998" i="371"/>
  <c r="C997" i="371"/>
  <c r="A997" i="371"/>
  <c r="C996" i="371"/>
  <c r="A996" i="371"/>
  <c r="C995" i="371"/>
  <c r="A995" i="371"/>
  <c r="C993" i="371"/>
  <c r="A993" i="371"/>
  <c r="C992" i="371"/>
  <c r="A992" i="371"/>
  <c r="C991" i="371"/>
  <c r="A991" i="371"/>
  <c r="C990" i="371"/>
  <c r="A990" i="371"/>
  <c r="C989" i="371"/>
  <c r="A989" i="371"/>
  <c r="C988" i="371"/>
  <c r="A988" i="371"/>
  <c r="C987" i="371"/>
  <c r="A987" i="371"/>
  <c r="C986" i="371"/>
  <c r="A986" i="371"/>
  <c r="C985" i="371"/>
  <c r="A985" i="371"/>
  <c r="C984" i="371"/>
  <c r="A984" i="371"/>
  <c r="C983" i="371"/>
  <c r="A983" i="371"/>
  <c r="C982" i="371"/>
  <c r="A982" i="371"/>
  <c r="C981" i="371"/>
  <c r="A981" i="371"/>
  <c r="C980" i="371"/>
  <c r="A980" i="371"/>
  <c r="C979" i="371"/>
  <c r="A979" i="371"/>
  <c r="C978" i="371"/>
  <c r="A978" i="371"/>
  <c r="C977" i="371"/>
  <c r="A977" i="371"/>
  <c r="C976" i="371"/>
  <c r="A976" i="371"/>
  <c r="C975" i="371"/>
  <c r="A975" i="371"/>
  <c r="C974" i="371"/>
  <c r="A974" i="371"/>
  <c r="C973" i="371"/>
  <c r="A973" i="371"/>
  <c r="C972" i="371"/>
  <c r="A972" i="371"/>
  <c r="C971" i="371"/>
  <c r="A971" i="371"/>
  <c r="C970" i="371"/>
  <c r="A970" i="371"/>
  <c r="C969" i="371"/>
  <c r="A969" i="371"/>
  <c r="C968" i="371"/>
  <c r="A968" i="371"/>
  <c r="C967" i="371"/>
  <c r="A967" i="371"/>
  <c r="C966" i="371"/>
  <c r="A966" i="371"/>
  <c r="C965" i="371"/>
  <c r="A965" i="371"/>
  <c r="C964" i="371"/>
  <c r="A964" i="371"/>
  <c r="C963" i="371"/>
  <c r="A963" i="371"/>
  <c r="C962" i="371"/>
  <c r="A962" i="371"/>
  <c r="C961" i="371"/>
  <c r="A961" i="371"/>
  <c r="C960" i="371"/>
  <c r="A960" i="371"/>
  <c r="C959" i="371"/>
  <c r="A959" i="371"/>
  <c r="C958" i="371"/>
  <c r="A958" i="371"/>
  <c r="C957" i="371"/>
  <c r="A957" i="371"/>
  <c r="C956" i="371"/>
  <c r="A956" i="371"/>
  <c r="C955" i="371"/>
  <c r="A955" i="371"/>
  <c r="C954" i="371"/>
  <c r="A954" i="371"/>
  <c r="C953" i="371"/>
  <c r="A953" i="371"/>
  <c r="C952" i="371"/>
  <c r="A952" i="371"/>
  <c r="C951" i="371"/>
  <c r="A951" i="371"/>
  <c r="C950" i="371"/>
  <c r="A950" i="371"/>
  <c r="C949" i="371"/>
  <c r="A949" i="371"/>
  <c r="C948" i="371"/>
  <c r="A948" i="371"/>
  <c r="C946" i="371"/>
  <c r="A946" i="371"/>
  <c r="C945" i="371"/>
  <c r="A945" i="371"/>
  <c r="C944" i="371"/>
  <c r="A944" i="371"/>
  <c r="C943" i="371"/>
  <c r="A943" i="371"/>
  <c r="C942" i="371"/>
  <c r="A942" i="371"/>
  <c r="C941" i="371"/>
  <c r="A941" i="371"/>
  <c r="C940" i="371"/>
  <c r="A940" i="371"/>
  <c r="C939" i="371"/>
  <c r="A939" i="371"/>
  <c r="C938" i="371"/>
  <c r="A938" i="371"/>
  <c r="C937" i="371"/>
  <c r="A937" i="371"/>
  <c r="C936" i="371"/>
  <c r="A936" i="371"/>
  <c r="C935" i="371"/>
  <c r="A935" i="371"/>
  <c r="C934" i="371"/>
  <c r="A934" i="371"/>
  <c r="C933" i="371"/>
  <c r="A933" i="371"/>
  <c r="C932" i="371"/>
  <c r="A932" i="371"/>
  <c r="C931" i="371"/>
  <c r="A931" i="371"/>
  <c r="C930" i="371"/>
  <c r="A930" i="371"/>
  <c r="C929" i="371"/>
  <c r="A929" i="371"/>
  <c r="C928" i="371"/>
  <c r="A928" i="371"/>
  <c r="C927" i="371"/>
  <c r="A927" i="371"/>
  <c r="C926" i="371"/>
  <c r="A926" i="371"/>
  <c r="C925" i="371"/>
  <c r="A925" i="371"/>
  <c r="C924" i="371"/>
  <c r="A924" i="371"/>
  <c r="C923" i="371"/>
  <c r="A923" i="371"/>
  <c r="C922" i="371"/>
  <c r="A922" i="371"/>
  <c r="C921" i="371"/>
  <c r="A921" i="371"/>
  <c r="C920" i="371"/>
  <c r="A920" i="371"/>
  <c r="C919" i="371"/>
  <c r="A919" i="371"/>
  <c r="C918" i="371"/>
  <c r="A918" i="371"/>
  <c r="C917" i="371"/>
  <c r="A917" i="371"/>
  <c r="C916" i="371"/>
  <c r="A916" i="371"/>
  <c r="C915" i="371"/>
  <c r="A915" i="371"/>
  <c r="C914" i="371"/>
  <c r="A914" i="371"/>
  <c r="C913" i="371"/>
  <c r="A913" i="371"/>
  <c r="C912" i="371"/>
  <c r="A912" i="371"/>
  <c r="C911" i="371"/>
  <c r="A911" i="371"/>
  <c r="C910" i="371"/>
  <c r="A910" i="371"/>
  <c r="C909" i="371"/>
  <c r="A909" i="371"/>
  <c r="C908" i="371"/>
  <c r="A908" i="371"/>
  <c r="C907" i="371"/>
  <c r="A907" i="371"/>
  <c r="C906" i="371"/>
  <c r="A906" i="371"/>
  <c r="C905" i="371"/>
  <c r="A905" i="371"/>
  <c r="C904" i="371"/>
  <c r="A904" i="371"/>
  <c r="C903" i="371"/>
  <c r="A903" i="371"/>
  <c r="C902" i="371"/>
  <c r="A902" i="371"/>
  <c r="C900" i="371"/>
  <c r="A900" i="371"/>
  <c r="C899" i="371"/>
  <c r="A899" i="371"/>
  <c r="C898" i="371"/>
  <c r="A898" i="371"/>
  <c r="C897" i="371"/>
  <c r="A897" i="371"/>
  <c r="C896" i="371"/>
  <c r="A896" i="371"/>
  <c r="C895" i="371"/>
  <c r="A895" i="371"/>
  <c r="C894" i="371"/>
  <c r="A894" i="371"/>
  <c r="C892" i="371"/>
  <c r="A892" i="371"/>
  <c r="C891" i="371"/>
  <c r="A891" i="371"/>
  <c r="C890" i="371"/>
  <c r="A890" i="371"/>
  <c r="C889" i="371"/>
  <c r="A889" i="371"/>
  <c r="C888" i="371"/>
  <c r="A888" i="371"/>
  <c r="C887" i="371"/>
  <c r="A887" i="371"/>
  <c r="C886" i="371"/>
  <c r="A886" i="371"/>
  <c r="C885" i="371"/>
  <c r="A885" i="371"/>
  <c r="C884" i="371"/>
  <c r="A884" i="371"/>
  <c r="C883" i="371"/>
  <c r="A883" i="371"/>
  <c r="C882" i="371"/>
  <c r="A882" i="371"/>
  <c r="C881" i="371"/>
  <c r="A881" i="371"/>
  <c r="C880" i="371"/>
  <c r="A880" i="371"/>
  <c r="C879" i="371"/>
  <c r="A879" i="371"/>
  <c r="C877" i="371"/>
  <c r="A877" i="371"/>
  <c r="C876" i="371"/>
  <c r="A876" i="371"/>
  <c r="C875" i="371"/>
  <c r="A875" i="371"/>
  <c r="C874" i="371"/>
  <c r="A874" i="371"/>
  <c r="C873" i="371"/>
  <c r="A873" i="371"/>
  <c r="C872" i="371"/>
  <c r="A872" i="371"/>
  <c r="C871" i="371"/>
  <c r="A871" i="371"/>
  <c r="C870" i="371"/>
  <c r="A870" i="371"/>
  <c r="C869" i="371"/>
  <c r="A869" i="371"/>
  <c r="C868" i="371"/>
  <c r="A868" i="371"/>
  <c r="C867" i="371"/>
  <c r="A867" i="371"/>
  <c r="C866" i="371"/>
  <c r="A866" i="371"/>
  <c r="C865" i="371"/>
  <c r="A865" i="371"/>
  <c r="C864" i="371"/>
  <c r="A864" i="371"/>
  <c r="C863" i="371"/>
  <c r="A863" i="371"/>
  <c r="C862" i="371"/>
  <c r="A862" i="371"/>
  <c r="C861" i="371"/>
  <c r="A861" i="371"/>
  <c r="C859" i="371"/>
  <c r="A859" i="371"/>
  <c r="C858" i="371"/>
  <c r="A858" i="371"/>
  <c r="C857" i="371"/>
  <c r="A857" i="371"/>
  <c r="C856" i="371"/>
  <c r="A856" i="371"/>
  <c r="C855" i="371"/>
  <c r="A855" i="371"/>
  <c r="C854" i="371"/>
  <c r="A854" i="371"/>
  <c r="C853" i="371"/>
  <c r="A853" i="371"/>
  <c r="C852" i="371"/>
  <c r="A852" i="371"/>
  <c r="C851" i="371"/>
  <c r="A851" i="371"/>
  <c r="C850" i="371"/>
  <c r="A850" i="371"/>
  <c r="C849" i="371"/>
  <c r="A849" i="371"/>
  <c r="C848" i="371"/>
  <c r="A848" i="371"/>
  <c r="C847" i="371"/>
  <c r="A847" i="371"/>
  <c r="C846" i="371"/>
  <c r="A846" i="371"/>
  <c r="C845" i="371"/>
  <c r="A845" i="371"/>
  <c r="C844" i="371"/>
  <c r="A844" i="371"/>
  <c r="C843" i="371"/>
  <c r="A843" i="371"/>
  <c r="C841" i="371"/>
  <c r="A841" i="371"/>
  <c r="C840" i="371"/>
  <c r="A840" i="371"/>
  <c r="C839" i="371"/>
  <c r="A839" i="371"/>
  <c r="C838" i="371"/>
  <c r="A838" i="371"/>
  <c r="C837" i="371"/>
  <c r="A837" i="371"/>
  <c r="C836" i="371"/>
  <c r="A836" i="371"/>
  <c r="C835" i="371"/>
  <c r="A835" i="371"/>
  <c r="C834" i="371"/>
  <c r="A834" i="371"/>
  <c r="C833" i="371"/>
  <c r="A833" i="371"/>
  <c r="C832" i="371"/>
  <c r="A832" i="371"/>
  <c r="C831" i="371"/>
  <c r="A831" i="371"/>
  <c r="A830" i="371"/>
  <c r="C829" i="371"/>
  <c r="A829" i="371"/>
  <c r="C828" i="371"/>
  <c r="A828" i="371"/>
  <c r="C827" i="371"/>
  <c r="A827" i="371"/>
  <c r="C826" i="371"/>
  <c r="A826" i="371"/>
  <c r="C825" i="371"/>
  <c r="A825" i="371"/>
  <c r="C824" i="371"/>
  <c r="A824" i="371"/>
  <c r="C823" i="371"/>
  <c r="A823" i="371"/>
  <c r="C822" i="371"/>
  <c r="A822" i="371"/>
  <c r="C821" i="371"/>
  <c r="A821" i="371"/>
  <c r="C820" i="371"/>
  <c r="A820" i="371"/>
  <c r="C819" i="371"/>
  <c r="A819" i="371"/>
  <c r="C818" i="371"/>
  <c r="A818" i="371"/>
  <c r="C817" i="371"/>
  <c r="A817" i="371"/>
  <c r="C816" i="371"/>
  <c r="A816" i="371"/>
  <c r="C815" i="371"/>
  <c r="A815" i="371"/>
  <c r="C814" i="371"/>
  <c r="A814" i="371"/>
  <c r="C813" i="371"/>
  <c r="A813" i="371"/>
  <c r="C812" i="371"/>
  <c r="A812" i="371"/>
  <c r="C811" i="371"/>
  <c r="A811" i="371"/>
  <c r="C809" i="371"/>
  <c r="A809" i="371"/>
  <c r="C808" i="371"/>
  <c r="A808" i="371"/>
  <c r="C807" i="371"/>
  <c r="A807" i="371"/>
  <c r="C806" i="371"/>
  <c r="A806" i="371"/>
  <c r="C805" i="371"/>
  <c r="A805" i="371"/>
  <c r="C804" i="371"/>
  <c r="A804" i="371"/>
  <c r="C803" i="371"/>
  <c r="A803" i="371"/>
  <c r="C802" i="371"/>
  <c r="A802" i="371"/>
  <c r="C801" i="371"/>
  <c r="A801" i="371"/>
  <c r="C800" i="371"/>
  <c r="A800" i="371"/>
  <c r="C799" i="371"/>
  <c r="A799" i="371"/>
  <c r="C798" i="371"/>
  <c r="A798" i="371"/>
  <c r="C797" i="371"/>
  <c r="A797" i="371"/>
  <c r="C795" i="371"/>
  <c r="A795" i="371"/>
  <c r="C794" i="371"/>
  <c r="A794" i="371"/>
  <c r="C793" i="371"/>
  <c r="A793" i="371"/>
  <c r="C792" i="371"/>
  <c r="A792" i="371"/>
  <c r="C791" i="371"/>
  <c r="A791" i="371"/>
  <c r="C790" i="371"/>
  <c r="A790" i="371"/>
  <c r="C789" i="371"/>
  <c r="A789" i="371"/>
  <c r="C788" i="371"/>
  <c r="A788" i="371"/>
  <c r="C787" i="371"/>
  <c r="A787" i="371"/>
  <c r="C786" i="371"/>
  <c r="A786" i="371"/>
  <c r="C785" i="371"/>
  <c r="A785" i="371"/>
  <c r="C784" i="371"/>
  <c r="A784" i="371"/>
  <c r="C783" i="371"/>
  <c r="A783" i="371"/>
  <c r="C782" i="371"/>
  <c r="A782" i="371"/>
  <c r="C781" i="371"/>
  <c r="A781" i="371"/>
  <c r="C780" i="371"/>
  <c r="A780" i="371"/>
  <c r="C779" i="371"/>
  <c r="A779" i="371"/>
  <c r="C778" i="371"/>
  <c r="A778" i="371"/>
  <c r="C777" i="371"/>
  <c r="A777" i="371"/>
  <c r="C776" i="371"/>
  <c r="A776" i="371"/>
  <c r="C775" i="371"/>
  <c r="A775" i="371"/>
  <c r="C774" i="371"/>
  <c r="A774" i="371"/>
  <c r="C773" i="371"/>
  <c r="A773" i="371"/>
  <c r="C771" i="371"/>
  <c r="A771" i="371"/>
  <c r="C770" i="371"/>
  <c r="A770" i="371"/>
  <c r="C769" i="371"/>
  <c r="A769" i="371"/>
  <c r="C768" i="371"/>
  <c r="A768" i="371"/>
  <c r="C767" i="371"/>
  <c r="A767" i="371"/>
  <c r="C766" i="371"/>
  <c r="A766" i="371"/>
  <c r="C765" i="371"/>
  <c r="A765" i="371"/>
  <c r="C764" i="371"/>
  <c r="A764" i="371"/>
  <c r="C763" i="371"/>
  <c r="A763" i="371"/>
  <c r="C762" i="371"/>
  <c r="A762" i="371"/>
  <c r="C761" i="371"/>
  <c r="A761" i="371"/>
  <c r="C760" i="371"/>
  <c r="A760" i="371"/>
  <c r="C759" i="371"/>
  <c r="A759" i="371"/>
  <c r="C758" i="371"/>
  <c r="A758" i="371"/>
  <c r="C757" i="371"/>
  <c r="A757" i="371"/>
  <c r="C756" i="371"/>
  <c r="A756" i="371"/>
  <c r="C755" i="371"/>
  <c r="A755" i="371"/>
  <c r="A754" i="371"/>
  <c r="C753" i="371"/>
  <c r="A753" i="371"/>
  <c r="C752" i="371"/>
  <c r="A752" i="371"/>
  <c r="C751" i="371"/>
  <c r="A751" i="371"/>
  <c r="C750" i="371"/>
  <c r="A750" i="371"/>
  <c r="C749" i="371"/>
  <c r="A749" i="371"/>
  <c r="C748" i="371"/>
  <c r="A748" i="371"/>
  <c r="C747" i="371"/>
  <c r="A747" i="371"/>
  <c r="C746" i="371"/>
  <c r="A746" i="371"/>
  <c r="C745" i="371"/>
  <c r="A745" i="371"/>
  <c r="C744" i="371"/>
  <c r="A744" i="371"/>
  <c r="C743" i="371"/>
  <c r="A743" i="371"/>
  <c r="C742" i="371"/>
  <c r="A742" i="371"/>
  <c r="C741" i="371"/>
  <c r="A741" i="371"/>
  <c r="C740" i="371"/>
  <c r="A740" i="371"/>
  <c r="C739" i="371"/>
  <c r="A739" i="371"/>
  <c r="C738" i="371"/>
  <c r="A738" i="371"/>
  <c r="C737" i="371"/>
  <c r="A737" i="371"/>
  <c r="C736" i="371"/>
  <c r="A736" i="371"/>
  <c r="C735" i="371"/>
  <c r="A735" i="371"/>
  <c r="C734" i="371"/>
  <c r="A734" i="371"/>
  <c r="C733" i="371"/>
  <c r="A733" i="371"/>
  <c r="C732" i="371"/>
  <c r="A732" i="371"/>
  <c r="C731" i="371"/>
  <c r="A731" i="371"/>
  <c r="C730" i="371"/>
  <c r="A730" i="371"/>
  <c r="C729" i="371"/>
  <c r="A729" i="371"/>
  <c r="C728" i="371"/>
  <c r="A728" i="371"/>
  <c r="C727" i="371"/>
  <c r="A727" i="371"/>
  <c r="C726" i="371"/>
  <c r="A726" i="371"/>
  <c r="C725" i="371"/>
  <c r="A725" i="371"/>
  <c r="C723" i="371"/>
  <c r="A723" i="371"/>
  <c r="C722" i="371"/>
  <c r="A722" i="371"/>
  <c r="C721" i="371"/>
  <c r="A721" i="371"/>
  <c r="C720" i="371"/>
  <c r="A720" i="371"/>
  <c r="C719" i="371"/>
  <c r="A719" i="371"/>
  <c r="C718" i="371"/>
  <c r="A718" i="371"/>
  <c r="C717" i="371"/>
  <c r="A717" i="371"/>
  <c r="C716" i="371"/>
  <c r="A716" i="371"/>
  <c r="C715" i="371"/>
  <c r="A715" i="371"/>
  <c r="C714" i="371"/>
  <c r="A714" i="371"/>
  <c r="C713" i="371"/>
  <c r="A713" i="371"/>
  <c r="C712" i="371"/>
  <c r="A712" i="371"/>
  <c r="C711" i="371"/>
  <c r="A711" i="371"/>
  <c r="C710" i="371"/>
  <c r="A710" i="371"/>
  <c r="C709" i="371"/>
  <c r="A709" i="371"/>
  <c r="C708" i="371"/>
  <c r="A708" i="371"/>
  <c r="C707" i="371"/>
  <c r="A707" i="371"/>
  <c r="A706" i="371"/>
  <c r="C705" i="371"/>
  <c r="A705" i="371"/>
  <c r="C704" i="371"/>
  <c r="A704" i="371"/>
  <c r="C703" i="371"/>
  <c r="A703" i="371"/>
  <c r="C702" i="371"/>
  <c r="A702" i="371"/>
  <c r="C701" i="371"/>
  <c r="A701" i="371"/>
  <c r="C700" i="371"/>
  <c r="A700" i="371"/>
  <c r="C699" i="371"/>
  <c r="A699" i="371"/>
  <c r="C698" i="371"/>
  <c r="A698" i="371"/>
  <c r="C697" i="371"/>
  <c r="A697" i="371"/>
  <c r="C696" i="371"/>
  <c r="A696" i="371"/>
  <c r="C695" i="371"/>
  <c r="A695" i="371"/>
  <c r="C694" i="371"/>
  <c r="A694" i="371"/>
  <c r="C693" i="371"/>
  <c r="A693" i="371"/>
  <c r="C692" i="371"/>
  <c r="A692" i="371"/>
  <c r="C691" i="371"/>
  <c r="A691" i="371"/>
  <c r="C690" i="371"/>
  <c r="A690" i="371"/>
  <c r="C689" i="371"/>
  <c r="A689" i="371"/>
  <c r="C688" i="371"/>
  <c r="A688" i="371"/>
  <c r="C687" i="371"/>
  <c r="A687" i="371"/>
  <c r="C686" i="371"/>
  <c r="A686" i="371"/>
  <c r="C685" i="371"/>
  <c r="A685" i="371"/>
  <c r="C684" i="371"/>
  <c r="A684" i="371"/>
  <c r="C683" i="371"/>
  <c r="A683" i="371"/>
  <c r="C682" i="371"/>
  <c r="A682" i="371"/>
  <c r="C681" i="371"/>
  <c r="A681" i="371"/>
  <c r="C680" i="371"/>
  <c r="A680" i="371"/>
  <c r="C679" i="371"/>
  <c r="A679" i="371"/>
  <c r="C678" i="371"/>
  <c r="A678" i="371"/>
  <c r="C676" i="371"/>
  <c r="A676" i="371"/>
  <c r="C675" i="371"/>
  <c r="A675" i="371"/>
  <c r="C674" i="371"/>
  <c r="A674" i="371"/>
  <c r="C673" i="371"/>
  <c r="A673" i="371"/>
  <c r="C672" i="371"/>
  <c r="A672" i="371"/>
  <c r="C671" i="371"/>
  <c r="A671" i="371"/>
  <c r="C670" i="371"/>
  <c r="A670" i="371"/>
  <c r="C669" i="371"/>
  <c r="A669" i="371"/>
  <c r="C668" i="371"/>
  <c r="A668" i="371"/>
  <c r="C667" i="371"/>
  <c r="A667" i="371"/>
  <c r="C666" i="371"/>
  <c r="A666" i="371"/>
  <c r="C665" i="371"/>
  <c r="A665" i="371"/>
  <c r="C664" i="371"/>
  <c r="A664" i="371"/>
  <c r="C663" i="371"/>
  <c r="A663" i="371"/>
  <c r="C662" i="371"/>
  <c r="A662" i="371"/>
  <c r="C661" i="371"/>
  <c r="A661" i="371"/>
  <c r="C660" i="371"/>
  <c r="A660" i="371"/>
  <c r="C659" i="371"/>
  <c r="A659" i="371"/>
  <c r="C658" i="371"/>
  <c r="A658" i="371"/>
  <c r="C657" i="371"/>
  <c r="A657" i="371"/>
  <c r="C656" i="371"/>
  <c r="A656" i="371"/>
  <c r="C655" i="371"/>
  <c r="A655" i="371"/>
  <c r="C654" i="371"/>
  <c r="A654" i="371"/>
  <c r="C653" i="371"/>
  <c r="A653" i="371"/>
  <c r="C651" i="371"/>
  <c r="A651" i="371"/>
  <c r="C650" i="371"/>
  <c r="A650" i="371"/>
  <c r="C649" i="371"/>
  <c r="A649" i="371"/>
  <c r="C648" i="371"/>
  <c r="A648" i="371"/>
  <c r="C647" i="371"/>
  <c r="A647" i="371"/>
  <c r="C646" i="371"/>
  <c r="A646" i="371"/>
  <c r="C645" i="371"/>
  <c r="A645" i="371"/>
  <c r="C644" i="371"/>
  <c r="A644" i="371"/>
  <c r="C643" i="371"/>
  <c r="A643" i="371"/>
  <c r="C642" i="371"/>
  <c r="A642" i="371"/>
  <c r="C641" i="371"/>
  <c r="A641" i="371"/>
  <c r="C640" i="371"/>
  <c r="A640" i="371"/>
  <c r="C639" i="371"/>
  <c r="A639" i="371"/>
  <c r="C638" i="371"/>
  <c r="A638" i="371"/>
  <c r="C637" i="371"/>
  <c r="A637" i="371"/>
  <c r="C636" i="371"/>
  <c r="A636" i="371"/>
  <c r="C635" i="371"/>
  <c r="A635" i="371"/>
  <c r="C634" i="371"/>
  <c r="A634" i="371"/>
  <c r="C633" i="371"/>
  <c r="A633" i="371"/>
  <c r="C632" i="371"/>
  <c r="A632" i="371"/>
  <c r="C631" i="371"/>
  <c r="A631" i="371"/>
  <c r="C630" i="371"/>
  <c r="A630" i="371"/>
  <c r="C628" i="371"/>
  <c r="A628" i="371"/>
  <c r="C627" i="371"/>
  <c r="A627" i="371"/>
  <c r="C626" i="371"/>
  <c r="A626" i="371"/>
  <c r="C625" i="371"/>
  <c r="A625" i="371"/>
  <c r="C624" i="371"/>
  <c r="A624" i="371"/>
  <c r="C623" i="371"/>
  <c r="A623" i="371"/>
  <c r="C622" i="371"/>
  <c r="A622" i="371"/>
  <c r="C621" i="371"/>
  <c r="A621" i="371"/>
  <c r="C620" i="371"/>
  <c r="A620" i="371"/>
  <c r="C619" i="371"/>
  <c r="A619" i="371"/>
  <c r="C618" i="371"/>
  <c r="A618" i="371"/>
  <c r="C617" i="371"/>
  <c r="A617" i="371"/>
  <c r="C616" i="371"/>
  <c r="A616" i="371"/>
  <c r="C615" i="371"/>
  <c r="A615" i="371"/>
  <c r="C614" i="371"/>
  <c r="A614" i="371"/>
  <c r="C613" i="371"/>
  <c r="A613" i="371"/>
  <c r="C612" i="371"/>
  <c r="A612" i="371"/>
  <c r="C611" i="371"/>
  <c r="A611" i="371"/>
  <c r="C610" i="371"/>
  <c r="A610" i="371"/>
  <c r="C609" i="371"/>
  <c r="A609" i="371"/>
  <c r="C608" i="371"/>
  <c r="A608" i="371"/>
  <c r="C607" i="371"/>
  <c r="A607" i="371"/>
  <c r="C606" i="371"/>
  <c r="A606" i="371"/>
  <c r="C605" i="371"/>
  <c r="A605" i="371"/>
  <c r="C604" i="371"/>
  <c r="A604" i="371"/>
  <c r="C603" i="371"/>
  <c r="A603" i="371"/>
  <c r="C602" i="371"/>
  <c r="A602" i="371"/>
  <c r="C601" i="371"/>
  <c r="A601" i="371"/>
  <c r="C600" i="371"/>
  <c r="A600" i="371"/>
  <c r="C598" i="371"/>
  <c r="A598" i="371"/>
  <c r="C597" i="371"/>
  <c r="A597" i="371"/>
  <c r="C596" i="371"/>
  <c r="A596" i="371"/>
  <c r="C595" i="371"/>
  <c r="A595" i="371"/>
  <c r="C594" i="371"/>
  <c r="A594" i="371"/>
  <c r="C593" i="371"/>
  <c r="A593" i="371"/>
  <c r="C592" i="371"/>
  <c r="A592" i="371"/>
  <c r="C591" i="371"/>
  <c r="A591" i="371"/>
  <c r="C590" i="371"/>
  <c r="A590" i="371"/>
  <c r="C589" i="371"/>
  <c r="A589" i="371"/>
  <c r="C588" i="371"/>
  <c r="A588" i="371"/>
  <c r="C587" i="371"/>
  <c r="A587" i="371"/>
  <c r="C586" i="371"/>
  <c r="A586" i="371"/>
  <c r="C585" i="371"/>
  <c r="A585" i="371"/>
  <c r="C584" i="371"/>
  <c r="A584" i="371"/>
  <c r="C583" i="371"/>
  <c r="A583" i="371"/>
  <c r="C582" i="371"/>
  <c r="A582" i="371"/>
  <c r="C581" i="371"/>
  <c r="A581" i="371"/>
  <c r="C580" i="371"/>
  <c r="A580" i="371"/>
  <c r="C578" i="371"/>
  <c r="A578" i="371"/>
  <c r="C577" i="371"/>
  <c r="A577" i="371"/>
  <c r="C576" i="371"/>
  <c r="A576" i="371"/>
  <c r="C575" i="371"/>
  <c r="A575" i="371"/>
  <c r="C574" i="371"/>
  <c r="A574" i="371"/>
  <c r="C572" i="371"/>
  <c r="A572" i="371"/>
  <c r="C571" i="371"/>
  <c r="A571" i="371"/>
  <c r="C570" i="371"/>
  <c r="A570" i="371"/>
  <c r="C569" i="371"/>
  <c r="A569" i="371"/>
  <c r="C568" i="371"/>
  <c r="A568" i="371"/>
  <c r="C567" i="371"/>
  <c r="A567" i="371"/>
  <c r="C566" i="371"/>
  <c r="A566" i="371"/>
  <c r="C565" i="371"/>
  <c r="A565" i="371"/>
  <c r="C564" i="371"/>
  <c r="A564" i="371"/>
  <c r="C563" i="371"/>
  <c r="A563" i="371"/>
  <c r="C562" i="371"/>
  <c r="A562" i="371"/>
  <c r="C561" i="371"/>
  <c r="A561" i="371"/>
  <c r="C560" i="371"/>
  <c r="A560" i="371"/>
  <c r="C559" i="371"/>
  <c r="A559" i="371"/>
  <c r="C558" i="371"/>
  <c r="A558" i="371"/>
  <c r="C557" i="371"/>
  <c r="A557" i="371"/>
  <c r="C556" i="371"/>
  <c r="A556" i="371"/>
  <c r="C555" i="371"/>
  <c r="A555" i="371"/>
  <c r="C554" i="371"/>
  <c r="A554" i="371"/>
  <c r="C553" i="371"/>
  <c r="A553" i="371"/>
  <c r="C552" i="371"/>
  <c r="A552" i="371"/>
  <c r="C551" i="371"/>
  <c r="A551" i="371"/>
  <c r="C550" i="371"/>
  <c r="A550" i="371"/>
  <c r="C549" i="371"/>
  <c r="A549" i="371"/>
  <c r="C548" i="371"/>
  <c r="A548" i="371"/>
  <c r="C547" i="371"/>
  <c r="A547" i="371"/>
  <c r="C546" i="371"/>
  <c r="A546" i="371"/>
  <c r="C545" i="371"/>
  <c r="A545" i="371"/>
  <c r="C543" i="371"/>
  <c r="A543" i="371"/>
  <c r="C542" i="371"/>
  <c r="A542" i="371"/>
  <c r="C541" i="371"/>
  <c r="A541" i="371"/>
  <c r="C540" i="371"/>
  <c r="A540" i="371"/>
  <c r="C539" i="371"/>
  <c r="A539" i="371"/>
  <c r="C538" i="371"/>
  <c r="A538" i="371"/>
  <c r="C537" i="371"/>
  <c r="A537" i="371"/>
  <c r="C536" i="371"/>
  <c r="A536" i="371"/>
  <c r="C535" i="371"/>
  <c r="A535" i="371"/>
  <c r="C534" i="371"/>
  <c r="A534" i="371"/>
  <c r="C533" i="371"/>
  <c r="A533" i="371"/>
  <c r="C532" i="371"/>
  <c r="A532" i="371"/>
  <c r="C531" i="371"/>
  <c r="A531" i="371"/>
  <c r="C530" i="371"/>
  <c r="A530" i="371"/>
  <c r="C529" i="371"/>
  <c r="A529" i="371"/>
  <c r="C527" i="371"/>
  <c r="A527" i="371"/>
  <c r="C526" i="371"/>
  <c r="A526" i="371"/>
  <c r="C525" i="371"/>
  <c r="A525" i="371"/>
  <c r="C524" i="371"/>
  <c r="A524" i="371"/>
  <c r="C523" i="371"/>
  <c r="A523" i="371"/>
  <c r="C522" i="371"/>
  <c r="A522" i="371"/>
  <c r="C521" i="371"/>
  <c r="A521" i="371"/>
  <c r="C520" i="371"/>
  <c r="A520" i="371"/>
  <c r="C519" i="371"/>
  <c r="A519" i="371"/>
  <c r="C518" i="371"/>
  <c r="A518" i="371"/>
  <c r="A517" i="371"/>
  <c r="C516" i="371"/>
  <c r="A516" i="371"/>
  <c r="C515" i="371"/>
  <c r="A515" i="371"/>
  <c r="C514" i="371"/>
  <c r="A514" i="371"/>
  <c r="C513" i="371"/>
  <c r="A513" i="371"/>
  <c r="C512" i="371"/>
  <c r="A512" i="371"/>
  <c r="C511" i="371"/>
  <c r="A511" i="371"/>
  <c r="C510" i="371"/>
  <c r="A510" i="371"/>
  <c r="C509" i="371"/>
  <c r="A509" i="371"/>
  <c r="C508" i="371"/>
  <c r="A508" i="371"/>
  <c r="C507" i="371"/>
  <c r="A507" i="371"/>
  <c r="C506" i="371"/>
  <c r="A506" i="371"/>
  <c r="C505" i="371"/>
  <c r="A505" i="371"/>
  <c r="C504" i="371"/>
  <c r="A504" i="371"/>
  <c r="C503" i="371"/>
  <c r="A503" i="371"/>
  <c r="C502" i="371"/>
  <c r="A502" i="371"/>
  <c r="C501" i="371"/>
  <c r="A501" i="371"/>
  <c r="C500" i="371"/>
  <c r="A500" i="371"/>
  <c r="C499" i="371"/>
  <c r="A499" i="371"/>
  <c r="C497" i="371"/>
  <c r="A497" i="371"/>
  <c r="C496" i="371"/>
  <c r="A496" i="371"/>
  <c r="C495" i="371"/>
  <c r="A495" i="371"/>
  <c r="C494" i="371"/>
  <c r="A494" i="371"/>
  <c r="C493" i="371"/>
  <c r="A493" i="371"/>
  <c r="C492" i="371"/>
  <c r="A492" i="371"/>
  <c r="C491" i="371"/>
  <c r="A491" i="371"/>
  <c r="C490" i="371"/>
  <c r="A490" i="371"/>
  <c r="C489" i="371"/>
  <c r="A489" i="371"/>
  <c r="C488" i="371"/>
  <c r="A488" i="371"/>
  <c r="C487" i="371"/>
  <c r="A487" i="371"/>
  <c r="C486" i="371"/>
  <c r="A486" i="371"/>
  <c r="C485" i="371"/>
  <c r="A485" i="371"/>
  <c r="C484" i="371"/>
  <c r="A484" i="371"/>
  <c r="C482" i="371"/>
  <c r="A482" i="371"/>
  <c r="C481" i="371"/>
  <c r="A481" i="371"/>
  <c r="C480" i="371"/>
  <c r="A480" i="371"/>
  <c r="C479" i="371"/>
  <c r="A479" i="371"/>
  <c r="C478" i="371"/>
  <c r="A478" i="371"/>
  <c r="C477" i="371"/>
  <c r="A477" i="371"/>
  <c r="C476" i="371"/>
  <c r="A476" i="371"/>
  <c r="C475" i="371"/>
  <c r="A475" i="371"/>
  <c r="C474" i="371"/>
  <c r="A474" i="371"/>
  <c r="C473" i="371"/>
  <c r="A473" i="371"/>
  <c r="C472" i="371"/>
  <c r="A472" i="371"/>
  <c r="C471" i="371"/>
  <c r="A471" i="371"/>
  <c r="C470" i="371"/>
  <c r="A470" i="371"/>
  <c r="C469" i="371"/>
  <c r="A469" i="371"/>
  <c r="C468" i="371"/>
  <c r="A468" i="371"/>
  <c r="C467" i="371"/>
  <c r="A467" i="371"/>
  <c r="C466" i="371"/>
  <c r="A466" i="371"/>
  <c r="C465" i="371"/>
  <c r="A465" i="371"/>
  <c r="C464" i="371"/>
  <c r="A464" i="371"/>
  <c r="C463" i="371"/>
  <c r="A463" i="371"/>
  <c r="C462" i="371"/>
  <c r="A462" i="371"/>
  <c r="C461" i="371"/>
  <c r="A461" i="371"/>
  <c r="C459" i="371"/>
  <c r="A459" i="371"/>
  <c r="C458" i="371"/>
  <c r="A458" i="371"/>
  <c r="C457" i="371"/>
  <c r="A457" i="371"/>
  <c r="C456" i="371"/>
  <c r="A456" i="371"/>
  <c r="C455" i="371"/>
  <c r="A455" i="371"/>
  <c r="C454" i="371"/>
  <c r="A454" i="371"/>
  <c r="C453" i="371"/>
  <c r="A453" i="371"/>
  <c r="C452" i="371"/>
  <c r="A452" i="371"/>
  <c r="C451" i="371"/>
  <c r="A451" i="371"/>
  <c r="C450" i="371"/>
  <c r="A450" i="371"/>
  <c r="C449" i="371"/>
  <c r="A449" i="371"/>
  <c r="C448" i="371"/>
  <c r="A448" i="371"/>
  <c r="C447" i="371"/>
  <c r="A447" i="371"/>
  <c r="C446" i="371"/>
  <c r="A446" i="371"/>
  <c r="C445" i="371"/>
  <c r="A445" i="371"/>
  <c r="C444" i="371"/>
  <c r="A444" i="371"/>
  <c r="C443" i="371"/>
  <c r="A443" i="371"/>
  <c r="C442" i="371"/>
  <c r="A442" i="371"/>
  <c r="C441" i="371"/>
  <c r="A441" i="371"/>
  <c r="C440" i="371"/>
  <c r="A440" i="371"/>
  <c r="C439" i="371"/>
  <c r="A439" i="371"/>
  <c r="C438" i="371"/>
  <c r="A438" i="371"/>
  <c r="C437" i="371"/>
  <c r="A437" i="371"/>
  <c r="C436" i="371"/>
  <c r="A436" i="371"/>
  <c r="C435" i="371"/>
  <c r="A435" i="371"/>
  <c r="C434" i="371"/>
  <c r="A434" i="371"/>
  <c r="C433" i="371"/>
  <c r="A433" i="371"/>
  <c r="C432" i="371"/>
  <c r="A432" i="371"/>
  <c r="C431" i="371"/>
  <c r="A431" i="371"/>
  <c r="C429" i="371"/>
  <c r="A429" i="371"/>
  <c r="C428" i="371"/>
  <c r="A428" i="371"/>
  <c r="C427" i="371"/>
  <c r="A427" i="371"/>
  <c r="C426" i="371"/>
  <c r="A426" i="371"/>
  <c r="C425" i="371"/>
  <c r="A425" i="371"/>
  <c r="C424" i="371"/>
  <c r="A424" i="371"/>
  <c r="A423" i="371"/>
  <c r="C422" i="371"/>
  <c r="A422" i="371"/>
  <c r="C421" i="371"/>
  <c r="A421" i="371"/>
  <c r="C420" i="371"/>
  <c r="A420" i="371"/>
  <c r="C419" i="371"/>
  <c r="A419" i="371"/>
  <c r="C418" i="371"/>
  <c r="A418" i="371"/>
  <c r="C417" i="371"/>
  <c r="A417" i="371"/>
  <c r="C416" i="371"/>
  <c r="A416" i="371"/>
  <c r="C415" i="371"/>
  <c r="A415" i="371"/>
  <c r="C414" i="371"/>
  <c r="A414" i="371"/>
  <c r="C413" i="371"/>
  <c r="A413" i="371"/>
  <c r="C412" i="371"/>
  <c r="A412" i="371"/>
  <c r="C411" i="371"/>
  <c r="A411" i="371"/>
  <c r="C410" i="371"/>
  <c r="A410" i="371"/>
  <c r="C409" i="371"/>
  <c r="A409" i="371"/>
  <c r="C408" i="371"/>
  <c r="A408" i="371"/>
  <c r="C407" i="371"/>
  <c r="A407" i="371"/>
  <c r="C406" i="371"/>
  <c r="A406" i="371"/>
  <c r="C405" i="371"/>
  <c r="A405" i="371"/>
  <c r="C404" i="371"/>
  <c r="A404" i="371"/>
  <c r="C403" i="371"/>
  <c r="A403" i="371"/>
  <c r="C402" i="371"/>
  <c r="A402" i="371"/>
  <c r="C401" i="371"/>
  <c r="A401" i="371"/>
  <c r="C400" i="371"/>
  <c r="A400" i="371"/>
  <c r="C398" i="371"/>
  <c r="A398" i="371"/>
  <c r="C397" i="371"/>
  <c r="A397" i="371"/>
  <c r="C396" i="371"/>
  <c r="A396" i="371"/>
  <c r="C395" i="371"/>
  <c r="A395" i="371"/>
  <c r="C394" i="371"/>
  <c r="A394" i="371"/>
  <c r="C393" i="371"/>
  <c r="A393" i="371"/>
  <c r="C392" i="371"/>
  <c r="A392" i="371"/>
  <c r="C391" i="371"/>
  <c r="A391" i="371"/>
  <c r="C390" i="371"/>
  <c r="A390" i="371"/>
  <c r="C389" i="371"/>
  <c r="A389" i="371"/>
  <c r="C388" i="371"/>
  <c r="A388" i="371"/>
  <c r="C387" i="371"/>
  <c r="A387" i="371"/>
  <c r="C386" i="371"/>
  <c r="A386" i="371"/>
  <c r="C385" i="371"/>
  <c r="A385" i="371"/>
  <c r="C384" i="371"/>
  <c r="A384" i="371"/>
  <c r="C383" i="371"/>
  <c r="A383" i="371"/>
  <c r="C382" i="371"/>
  <c r="A382" i="371"/>
  <c r="C381" i="371"/>
  <c r="A381" i="371"/>
  <c r="C380" i="371"/>
  <c r="A380" i="371"/>
  <c r="C379" i="371"/>
  <c r="A379" i="371"/>
  <c r="C378" i="371"/>
  <c r="A378" i="371"/>
  <c r="C377" i="371"/>
  <c r="A377" i="371"/>
  <c r="C376" i="371"/>
  <c r="A376" i="371"/>
  <c r="C375" i="371"/>
  <c r="A375" i="371"/>
  <c r="C373" i="371"/>
  <c r="A373" i="371"/>
  <c r="C372" i="371"/>
  <c r="A372" i="371"/>
  <c r="C371" i="371"/>
  <c r="A371" i="371"/>
  <c r="C370" i="371"/>
  <c r="A370" i="371"/>
  <c r="C369" i="371"/>
  <c r="A369" i="371"/>
  <c r="C368" i="371"/>
  <c r="A368" i="371"/>
  <c r="C367" i="371"/>
  <c r="A367" i="371"/>
  <c r="C366" i="371"/>
  <c r="A366" i="371"/>
  <c r="C365" i="371"/>
  <c r="A365" i="371"/>
  <c r="C364" i="371"/>
  <c r="A364" i="371"/>
  <c r="C363" i="371"/>
  <c r="A363" i="371"/>
  <c r="C362" i="371"/>
  <c r="A362" i="371"/>
  <c r="C361" i="371"/>
  <c r="A361" i="371"/>
  <c r="C360" i="371"/>
  <c r="A360" i="371"/>
  <c r="C359" i="371"/>
  <c r="A359" i="371"/>
  <c r="C358" i="371"/>
  <c r="A358" i="371"/>
  <c r="C356" i="371"/>
  <c r="A356" i="371"/>
  <c r="C355" i="371"/>
  <c r="A355" i="371"/>
  <c r="C354" i="371"/>
  <c r="A354" i="371"/>
  <c r="C352" i="371"/>
  <c r="A352" i="371"/>
  <c r="C351" i="371"/>
  <c r="A351" i="371"/>
  <c r="C350" i="371"/>
  <c r="A350" i="371"/>
  <c r="C348" i="371"/>
  <c r="A348" i="371"/>
  <c r="C347" i="371"/>
  <c r="A347" i="371"/>
  <c r="C346" i="371"/>
  <c r="A346" i="371"/>
  <c r="C345" i="371"/>
  <c r="A345" i="371"/>
  <c r="C344" i="371"/>
  <c r="A344" i="371"/>
  <c r="C343" i="371"/>
  <c r="A343" i="371"/>
  <c r="C342" i="371"/>
  <c r="A342" i="371"/>
  <c r="C341" i="371"/>
  <c r="A341" i="371"/>
  <c r="C340" i="371"/>
  <c r="A340" i="371"/>
  <c r="C339" i="371"/>
  <c r="A339" i="371"/>
  <c r="C338" i="371"/>
  <c r="A338" i="371"/>
  <c r="C337" i="371"/>
  <c r="A337" i="371"/>
  <c r="C336" i="371"/>
  <c r="A336" i="371"/>
  <c r="C335" i="371"/>
  <c r="A335" i="371"/>
  <c r="C334" i="371"/>
  <c r="A334" i="371"/>
  <c r="C333" i="371"/>
  <c r="A333" i="371"/>
  <c r="C332" i="371"/>
  <c r="A332" i="371"/>
  <c r="C331" i="371"/>
  <c r="A331" i="371"/>
  <c r="C330" i="371"/>
  <c r="A330" i="371"/>
  <c r="C329" i="371"/>
  <c r="A329" i="371"/>
  <c r="C328" i="371"/>
  <c r="A328" i="371"/>
  <c r="C327" i="371"/>
  <c r="A327" i="371"/>
  <c r="C326" i="371"/>
  <c r="A326" i="371"/>
  <c r="C325" i="371"/>
  <c r="A325" i="371"/>
  <c r="C324" i="371"/>
  <c r="A324" i="371"/>
  <c r="C323" i="371"/>
  <c r="A323" i="371"/>
  <c r="C322" i="371"/>
  <c r="A322" i="371"/>
  <c r="C321" i="371"/>
  <c r="A321" i="371"/>
  <c r="C319" i="371"/>
  <c r="A319" i="371"/>
  <c r="C318" i="371"/>
  <c r="A318" i="371"/>
  <c r="C317" i="371"/>
  <c r="A317" i="371"/>
  <c r="C316" i="371"/>
  <c r="A316" i="371"/>
  <c r="C314" i="371"/>
  <c r="A314" i="371"/>
  <c r="C313" i="371"/>
  <c r="A313" i="371"/>
  <c r="C312" i="371"/>
  <c r="A312" i="371"/>
  <c r="C311" i="371"/>
  <c r="A311" i="371"/>
  <c r="C310" i="371"/>
  <c r="A310" i="371"/>
  <c r="C309" i="371"/>
  <c r="A309" i="371"/>
  <c r="C308" i="371"/>
  <c r="A308" i="371"/>
  <c r="C307" i="371"/>
  <c r="A307" i="371"/>
  <c r="C306" i="371"/>
  <c r="A306" i="371"/>
  <c r="C305" i="371"/>
  <c r="A305" i="371"/>
  <c r="C304" i="371"/>
  <c r="A304" i="371"/>
  <c r="C303" i="371"/>
  <c r="A303" i="371"/>
  <c r="C302" i="371"/>
  <c r="A302" i="371"/>
  <c r="C301" i="371"/>
  <c r="A301" i="371"/>
  <c r="C300" i="371"/>
  <c r="A300" i="371"/>
  <c r="C299" i="371"/>
  <c r="A299" i="371"/>
  <c r="C298" i="371"/>
  <c r="A298" i="371"/>
  <c r="C297" i="371"/>
  <c r="A297" i="371"/>
  <c r="C296" i="371"/>
  <c r="A296" i="371"/>
  <c r="C295" i="371"/>
  <c r="A295" i="371"/>
  <c r="C293" i="371"/>
  <c r="A293" i="371"/>
  <c r="C292" i="371"/>
  <c r="A292" i="371"/>
  <c r="C291" i="371"/>
  <c r="A291" i="371"/>
  <c r="C290" i="371"/>
  <c r="A290" i="371"/>
  <c r="C289" i="371"/>
  <c r="A289" i="371"/>
  <c r="C287" i="371"/>
  <c r="A287" i="371"/>
  <c r="C286" i="371"/>
  <c r="A286" i="371"/>
  <c r="C285" i="371"/>
  <c r="A285" i="371"/>
  <c r="C284" i="371"/>
  <c r="A284" i="371"/>
  <c r="A283" i="371"/>
  <c r="C282" i="371"/>
  <c r="A282" i="371"/>
  <c r="C281" i="371"/>
  <c r="A281" i="371"/>
  <c r="C280" i="371"/>
  <c r="A280" i="371"/>
  <c r="C279" i="371"/>
  <c r="A279" i="371"/>
  <c r="C278" i="371"/>
  <c r="A278" i="371"/>
  <c r="C277" i="371"/>
  <c r="A277" i="371"/>
  <c r="C276" i="371"/>
  <c r="A276" i="371"/>
  <c r="C275" i="371"/>
  <c r="A275" i="371"/>
  <c r="C274" i="371"/>
  <c r="A274" i="371"/>
  <c r="C273" i="371"/>
  <c r="A273" i="371"/>
  <c r="C272" i="371"/>
  <c r="A272" i="371"/>
  <c r="C271" i="371"/>
  <c r="A271" i="371"/>
  <c r="C270" i="371"/>
  <c r="A270" i="371"/>
  <c r="C269" i="371"/>
  <c r="A269" i="371"/>
  <c r="C268" i="371"/>
  <c r="A268" i="371"/>
  <c r="C266" i="371"/>
  <c r="A266" i="371"/>
  <c r="C265" i="371"/>
  <c r="A265" i="371"/>
  <c r="C264" i="371"/>
  <c r="A264" i="371"/>
  <c r="C263" i="371"/>
  <c r="A263" i="371"/>
  <c r="C262" i="371"/>
  <c r="A262" i="371"/>
  <c r="C261" i="371"/>
  <c r="A261" i="371"/>
  <c r="C260" i="371"/>
  <c r="A260" i="371"/>
  <c r="C259" i="371"/>
  <c r="A259" i="371"/>
  <c r="C258" i="371"/>
  <c r="A258" i="371"/>
  <c r="C257" i="371"/>
  <c r="A257" i="371"/>
  <c r="C256" i="371"/>
  <c r="A256" i="371"/>
  <c r="C255" i="371"/>
  <c r="A255" i="371"/>
  <c r="C254" i="371"/>
  <c r="A254" i="371"/>
  <c r="C253" i="371"/>
  <c r="A253" i="371"/>
  <c r="C252" i="371"/>
  <c r="A252" i="371"/>
  <c r="C251" i="371"/>
  <c r="A251" i="371"/>
  <c r="C250" i="371"/>
  <c r="A250" i="371"/>
  <c r="C249" i="371"/>
  <c r="A249" i="371"/>
  <c r="C247" i="371"/>
  <c r="A247" i="371"/>
  <c r="C246" i="371"/>
  <c r="A246" i="371"/>
  <c r="C245" i="371"/>
  <c r="A245" i="371"/>
  <c r="C244" i="371"/>
  <c r="A244" i="371"/>
  <c r="C243" i="371"/>
  <c r="A243" i="371"/>
  <c r="C242" i="371"/>
  <c r="A242" i="371"/>
  <c r="C241" i="371"/>
  <c r="A241" i="371"/>
  <c r="C239" i="371"/>
  <c r="A239" i="371"/>
  <c r="C238" i="371"/>
  <c r="A238" i="371"/>
  <c r="C237" i="371"/>
  <c r="A237" i="371"/>
  <c r="C236" i="371"/>
  <c r="A236" i="371"/>
  <c r="C235" i="371"/>
  <c r="A235" i="371"/>
  <c r="C234" i="371"/>
  <c r="A234" i="371"/>
  <c r="C233" i="371"/>
  <c r="A233" i="371"/>
  <c r="C232" i="371"/>
  <c r="A232" i="371"/>
  <c r="C231" i="371"/>
  <c r="A231" i="371"/>
  <c r="C230" i="371"/>
  <c r="A230" i="371"/>
  <c r="C229" i="371"/>
  <c r="A229" i="371"/>
  <c r="C228" i="371"/>
  <c r="A228" i="371"/>
  <c r="C226" i="371"/>
  <c r="A226" i="371"/>
  <c r="C225" i="371"/>
  <c r="A225" i="371"/>
  <c r="C224" i="371"/>
  <c r="A224" i="371"/>
  <c r="C223" i="371"/>
  <c r="A223" i="371"/>
  <c r="C222" i="371"/>
  <c r="A222" i="371"/>
  <c r="C221" i="371"/>
  <c r="A221" i="371"/>
  <c r="C220" i="371"/>
  <c r="A220" i="371"/>
  <c r="C219" i="371"/>
  <c r="A219" i="371"/>
  <c r="C218" i="371"/>
  <c r="A218" i="371"/>
  <c r="C217" i="371"/>
  <c r="A217" i="371"/>
  <c r="C216" i="371"/>
  <c r="A216" i="371"/>
  <c r="C215" i="371"/>
  <c r="A215" i="371"/>
  <c r="C214" i="371"/>
  <c r="A214" i="371"/>
  <c r="C213" i="371"/>
  <c r="A213" i="371"/>
  <c r="C211" i="371"/>
  <c r="A211" i="371"/>
  <c r="C210" i="371"/>
  <c r="A210" i="371"/>
  <c r="C209" i="371"/>
  <c r="A209" i="371"/>
  <c r="C208" i="371"/>
  <c r="A208" i="371"/>
  <c r="C207" i="371"/>
  <c r="A207" i="371"/>
  <c r="C206" i="371"/>
  <c r="A206" i="371"/>
  <c r="C205" i="371"/>
  <c r="A205" i="371"/>
  <c r="C204" i="371"/>
  <c r="A204" i="371"/>
  <c r="C203" i="371"/>
  <c r="A203" i="371"/>
  <c r="C202" i="371"/>
  <c r="A202" i="371"/>
  <c r="C201" i="371"/>
  <c r="A201" i="371"/>
  <c r="C200" i="371"/>
  <c r="A200" i="371"/>
  <c r="C199" i="371"/>
  <c r="A199" i="371"/>
  <c r="C198" i="371"/>
  <c r="A198" i="371"/>
  <c r="C197" i="371"/>
  <c r="A197" i="371"/>
  <c r="C195" i="371"/>
  <c r="A195" i="371"/>
  <c r="C194" i="371"/>
  <c r="A194" i="371"/>
  <c r="C193" i="371"/>
  <c r="A193" i="371"/>
  <c r="C192" i="371"/>
  <c r="A192" i="371"/>
  <c r="C191" i="371"/>
  <c r="A191" i="371"/>
  <c r="C190" i="371"/>
  <c r="A190" i="371"/>
  <c r="C189" i="371"/>
  <c r="A189" i="371"/>
  <c r="C187" i="371"/>
  <c r="C186" i="371"/>
  <c r="A186" i="371"/>
  <c r="C185" i="371"/>
  <c r="A185" i="371"/>
  <c r="C184" i="371"/>
  <c r="A184" i="371"/>
  <c r="C183" i="371"/>
  <c r="A183" i="371"/>
  <c r="C182" i="371"/>
  <c r="A182" i="371"/>
  <c r="C181" i="371"/>
  <c r="A181" i="371"/>
  <c r="C180" i="371"/>
  <c r="A180" i="371"/>
  <c r="C179" i="371"/>
  <c r="A179" i="371"/>
  <c r="C178" i="371"/>
  <c r="A178" i="371"/>
  <c r="C177" i="371"/>
  <c r="A177" i="371"/>
  <c r="C176" i="371"/>
  <c r="A176" i="371"/>
  <c r="C175" i="371"/>
  <c r="A175" i="371"/>
  <c r="C174" i="371"/>
  <c r="A174" i="371"/>
  <c r="C173" i="371"/>
  <c r="A173" i="371"/>
  <c r="C172" i="371"/>
  <c r="A172" i="371"/>
  <c r="C171" i="371"/>
  <c r="A171" i="371"/>
  <c r="C170" i="371"/>
  <c r="A170" i="371"/>
  <c r="C169" i="371"/>
  <c r="A169" i="371"/>
  <c r="C168" i="371"/>
  <c r="A168" i="371"/>
  <c r="C167" i="371"/>
  <c r="A167" i="371"/>
  <c r="C166" i="371"/>
  <c r="A166" i="371"/>
  <c r="C165" i="371"/>
  <c r="A165" i="371"/>
  <c r="C163" i="371"/>
  <c r="A163" i="371"/>
  <c r="C162" i="371"/>
  <c r="A162" i="371"/>
  <c r="C161" i="371"/>
  <c r="A161" i="371"/>
  <c r="C160" i="371"/>
  <c r="A160" i="371"/>
  <c r="C159" i="371"/>
  <c r="A159" i="371"/>
  <c r="C158" i="371"/>
  <c r="A158" i="371"/>
  <c r="C157" i="371"/>
  <c r="A157" i="371"/>
  <c r="C156" i="371"/>
  <c r="A156" i="371"/>
  <c r="C155" i="371"/>
  <c r="A155" i="371"/>
  <c r="C154" i="371"/>
  <c r="A154" i="371"/>
  <c r="C153" i="371"/>
  <c r="A153" i="371"/>
  <c r="C152" i="371"/>
  <c r="A152" i="371"/>
  <c r="C151" i="371"/>
  <c r="A151" i="371"/>
  <c r="C150" i="371"/>
  <c r="A150" i="371"/>
  <c r="C149" i="371"/>
  <c r="A149" i="371"/>
  <c r="C148" i="371"/>
  <c r="A148" i="371"/>
  <c r="C147" i="371"/>
  <c r="A147" i="371"/>
  <c r="C146" i="371"/>
  <c r="A146" i="371"/>
  <c r="C145" i="371"/>
  <c r="A145" i="371"/>
  <c r="C144" i="371"/>
  <c r="A144" i="371"/>
  <c r="C142" i="371"/>
  <c r="A142" i="371"/>
  <c r="C141" i="371"/>
  <c r="A141" i="371"/>
  <c r="C140" i="371"/>
  <c r="A140" i="371"/>
  <c r="A139" i="371"/>
  <c r="C138" i="371"/>
  <c r="A138" i="371"/>
  <c r="C137" i="371"/>
  <c r="A137" i="371"/>
  <c r="C136" i="371"/>
  <c r="A136" i="371"/>
  <c r="C135" i="371"/>
  <c r="A135" i="371"/>
  <c r="C134" i="371"/>
  <c r="A134" i="371"/>
  <c r="C133" i="371"/>
  <c r="A133" i="371"/>
  <c r="C132" i="371"/>
  <c r="A132" i="371"/>
  <c r="C131" i="371"/>
  <c r="A131" i="371"/>
  <c r="C130" i="371"/>
  <c r="A130" i="371"/>
  <c r="C129" i="371"/>
  <c r="A129" i="371"/>
  <c r="C128" i="371"/>
  <c r="A128" i="371"/>
  <c r="C127" i="371"/>
  <c r="A127" i="371"/>
  <c r="C126" i="371"/>
  <c r="A126" i="371"/>
  <c r="C125" i="371"/>
  <c r="A125" i="371"/>
  <c r="C124" i="371"/>
  <c r="A124" i="371"/>
  <c r="C123" i="371"/>
  <c r="A123" i="371"/>
  <c r="C121" i="371"/>
  <c r="A121" i="371"/>
  <c r="C120" i="371"/>
  <c r="A120" i="371"/>
  <c r="C119" i="371"/>
  <c r="A119" i="371"/>
  <c r="C118" i="371"/>
  <c r="A118" i="371"/>
  <c r="C117" i="371"/>
  <c r="A117" i="371"/>
  <c r="C116" i="371"/>
  <c r="A116" i="371"/>
  <c r="C115" i="371"/>
  <c r="A115" i="371"/>
  <c r="C114" i="371"/>
  <c r="A114" i="371"/>
  <c r="C113" i="371"/>
  <c r="A113" i="371"/>
  <c r="C112" i="371"/>
  <c r="A112" i="371"/>
  <c r="C111" i="371"/>
  <c r="A111" i="371"/>
  <c r="C110" i="371"/>
  <c r="A110" i="371"/>
  <c r="C109" i="371"/>
  <c r="A109" i="371"/>
  <c r="C108" i="371"/>
  <c r="A108" i="371"/>
  <c r="C107" i="371"/>
  <c r="A107" i="371"/>
  <c r="C106" i="371"/>
  <c r="A106" i="371"/>
  <c r="C105" i="371"/>
  <c r="A105" i="371"/>
  <c r="C104" i="371"/>
  <c r="A104" i="371"/>
  <c r="C103" i="371"/>
  <c r="A103" i="371"/>
  <c r="C102" i="371"/>
  <c r="A102" i="371"/>
  <c r="C101" i="371"/>
  <c r="A101" i="371"/>
  <c r="C100" i="371"/>
  <c r="A100" i="371"/>
  <c r="C98" i="371"/>
  <c r="A98" i="371"/>
  <c r="C97" i="371"/>
  <c r="A97" i="371"/>
  <c r="C96" i="371"/>
  <c r="A96" i="371"/>
  <c r="C95" i="371"/>
  <c r="A95" i="371"/>
  <c r="C94" i="371"/>
  <c r="A94" i="371"/>
  <c r="C93" i="371"/>
  <c r="A93" i="371"/>
  <c r="C92" i="371"/>
  <c r="A92" i="371"/>
  <c r="C91" i="371"/>
  <c r="A91" i="371"/>
  <c r="C90" i="371"/>
  <c r="A90" i="371"/>
  <c r="C89" i="371"/>
  <c r="A89" i="371"/>
  <c r="C88" i="371"/>
  <c r="A88" i="371"/>
  <c r="C87" i="371"/>
  <c r="A87" i="371"/>
  <c r="C86" i="371"/>
  <c r="A86" i="371"/>
  <c r="C85" i="371"/>
  <c r="A85" i="371"/>
  <c r="C84" i="371"/>
  <c r="A84" i="371"/>
  <c r="C83" i="371"/>
  <c r="A83" i="371"/>
  <c r="C82" i="371"/>
  <c r="A82" i="371"/>
  <c r="C80" i="371"/>
  <c r="A80" i="371"/>
  <c r="C79" i="371"/>
  <c r="A79" i="371"/>
  <c r="C78" i="371"/>
  <c r="A78" i="371"/>
  <c r="C77" i="371"/>
  <c r="A77" i="371"/>
  <c r="C76" i="371"/>
  <c r="A76" i="371"/>
  <c r="C75" i="371"/>
  <c r="A75" i="371"/>
  <c r="C74" i="371"/>
  <c r="A74" i="371"/>
  <c r="C73" i="371"/>
  <c r="A73" i="371"/>
  <c r="C72" i="371"/>
  <c r="A72" i="371"/>
  <c r="C71" i="371"/>
  <c r="A71" i="371"/>
  <c r="C70" i="371"/>
  <c r="A70" i="371"/>
  <c r="C69" i="371"/>
  <c r="A69" i="371"/>
  <c r="C68" i="371"/>
  <c r="A68" i="371"/>
  <c r="C67" i="371"/>
  <c r="A67" i="371"/>
  <c r="C66" i="371"/>
  <c r="A66" i="371"/>
  <c r="C65" i="371"/>
  <c r="A65" i="371"/>
  <c r="C64" i="371"/>
  <c r="A64" i="371"/>
  <c r="C63" i="371"/>
  <c r="A63" i="371"/>
  <c r="C62" i="371"/>
  <c r="A62" i="371"/>
  <c r="C60" i="371"/>
  <c r="A60" i="371"/>
  <c r="C59" i="371"/>
  <c r="A59" i="371"/>
  <c r="C58" i="371"/>
  <c r="A58" i="371"/>
  <c r="C57" i="371"/>
  <c r="A57" i="371"/>
  <c r="C56" i="371"/>
  <c r="A56" i="371"/>
  <c r="C55" i="371"/>
  <c r="A55" i="371"/>
  <c r="C54" i="371"/>
  <c r="A54" i="371"/>
  <c r="C53" i="371"/>
  <c r="A53" i="371"/>
  <c r="C52" i="371"/>
  <c r="A52" i="371"/>
  <c r="C51" i="371"/>
  <c r="A51" i="371"/>
  <c r="C50" i="371"/>
  <c r="A50" i="371"/>
  <c r="C49" i="371"/>
  <c r="A49" i="371"/>
  <c r="C48" i="371"/>
  <c r="A48" i="371"/>
  <c r="C47" i="371"/>
  <c r="A47" i="371"/>
  <c r="C46" i="371"/>
  <c r="A46" i="371"/>
  <c r="C45" i="371"/>
  <c r="A45" i="371"/>
  <c r="C44" i="371"/>
  <c r="A44" i="371"/>
  <c r="C43" i="371"/>
  <c r="A43" i="371"/>
  <c r="C42" i="371"/>
  <c r="A42" i="371"/>
  <c r="C40" i="371"/>
  <c r="A40" i="371"/>
  <c r="C39" i="371"/>
  <c r="A39" i="371"/>
  <c r="C38" i="371"/>
  <c r="A38" i="371"/>
  <c r="C37" i="371"/>
  <c r="A37" i="371"/>
  <c r="C36" i="371"/>
  <c r="A36" i="371"/>
  <c r="C35" i="371"/>
  <c r="A35" i="371"/>
  <c r="C34" i="371"/>
  <c r="A34" i="371"/>
  <c r="C33" i="371"/>
  <c r="A33" i="371"/>
  <c r="C32" i="371"/>
  <c r="A32" i="371"/>
  <c r="C31" i="371"/>
  <c r="A31" i="371"/>
  <c r="A30" i="371"/>
  <c r="C29" i="371"/>
  <c r="A29" i="371"/>
  <c r="C28" i="371"/>
  <c r="A28" i="371"/>
  <c r="C27" i="371"/>
  <c r="A27" i="371"/>
  <c r="C26" i="371"/>
  <c r="A26" i="371"/>
  <c r="C25" i="371"/>
  <c r="A25" i="371"/>
  <c r="C24" i="371"/>
  <c r="A24" i="371"/>
  <c r="C23" i="371"/>
  <c r="A23" i="371"/>
  <c r="C22" i="371"/>
  <c r="A22" i="371"/>
  <c r="C21" i="371"/>
  <c r="A21" i="371"/>
  <c r="C20" i="371"/>
  <c r="A20" i="371"/>
  <c r="C19" i="371"/>
  <c r="A19" i="371"/>
  <c r="C17" i="371"/>
  <c r="A17" i="371"/>
  <c r="C16" i="371"/>
  <c r="A16" i="371"/>
  <c r="C15" i="371"/>
  <c r="A15" i="371"/>
  <c r="C14" i="371"/>
  <c r="A14" i="371"/>
  <c r="C13" i="371"/>
  <c r="A13" i="371"/>
  <c r="C12" i="371"/>
  <c r="A12" i="371"/>
  <c r="C10" i="371"/>
  <c r="A10" i="371"/>
  <c r="C9" i="371"/>
  <c r="A9" i="371"/>
  <c r="C8" i="371"/>
  <c r="A8" i="371"/>
  <c r="C7" i="371"/>
  <c r="A7" i="371"/>
  <c r="C6" i="371"/>
  <c r="A6" i="371"/>
  <c r="C5" i="371"/>
  <c r="A5" i="371"/>
  <c r="C18" i="370"/>
  <c r="A18" i="370"/>
  <c r="C17" i="370"/>
  <c r="A17" i="370"/>
  <c r="C16" i="370"/>
  <c r="A16" i="370"/>
  <c r="C14" i="370"/>
  <c r="A14" i="370"/>
  <c r="C13" i="370"/>
  <c r="A13" i="370"/>
  <c r="C12" i="370"/>
  <c r="A12" i="370"/>
  <c r="C10" i="370"/>
  <c r="A10" i="370"/>
  <c r="C9" i="370"/>
  <c r="A9" i="370"/>
  <c r="C8" i="370"/>
  <c r="A8" i="370"/>
  <c r="C7" i="370"/>
  <c r="A7" i="370"/>
  <c r="C6" i="370"/>
  <c r="A6" i="370"/>
  <c r="C5" i="370"/>
  <c r="A5" i="370"/>
  <c r="C500" i="369"/>
  <c r="B500" i="369"/>
  <c r="A500" i="369"/>
  <c r="C499" i="369"/>
  <c r="B499" i="369"/>
  <c r="A499" i="369" s="1"/>
  <c r="C498" i="369"/>
  <c r="B498" i="369"/>
  <c r="A498" i="369"/>
  <c r="C497" i="369"/>
  <c r="B497" i="369"/>
  <c r="A497" i="369" s="1"/>
  <c r="C496" i="369"/>
  <c r="B496" i="369"/>
  <c r="A496" i="369"/>
  <c r="C495" i="369"/>
  <c r="B495" i="369"/>
  <c r="A495" i="369"/>
  <c r="C494" i="369"/>
  <c r="B494" i="369"/>
  <c r="A494" i="369" s="1"/>
  <c r="C493" i="369"/>
  <c r="B493" i="369"/>
  <c r="A493" i="369" s="1"/>
  <c r="C492" i="369"/>
  <c r="B492" i="369"/>
  <c r="A492" i="369" s="1"/>
  <c r="C491" i="369"/>
  <c r="B491" i="369"/>
  <c r="A491" i="369" s="1"/>
  <c r="C490" i="369"/>
  <c r="B490" i="369"/>
  <c r="A490" i="369"/>
  <c r="C489" i="369"/>
  <c r="B489" i="369"/>
  <c r="A489" i="369" s="1"/>
  <c r="C488" i="369"/>
  <c r="B488" i="369"/>
  <c r="A488" i="369"/>
  <c r="C487" i="369"/>
  <c r="B487" i="369"/>
  <c r="A487" i="369"/>
  <c r="C486" i="369"/>
  <c r="B486" i="369"/>
  <c r="A486" i="369" s="1"/>
  <c r="C485" i="369"/>
  <c r="B485" i="369"/>
  <c r="A485" i="369" s="1"/>
  <c r="C484" i="369"/>
  <c r="B484" i="369"/>
  <c r="A484" i="369" s="1"/>
  <c r="C483" i="369"/>
  <c r="B483" i="369"/>
  <c r="A483" i="369" s="1"/>
  <c r="C482" i="369"/>
  <c r="B482" i="369"/>
  <c r="A482" i="369"/>
  <c r="C481" i="369"/>
  <c r="B481" i="369"/>
  <c r="A481" i="369" s="1"/>
  <c r="C480" i="369"/>
  <c r="B480" i="369"/>
  <c r="A480" i="369"/>
  <c r="C479" i="369"/>
  <c r="B479" i="369"/>
  <c r="A479" i="369"/>
  <c r="C478" i="369"/>
  <c r="B478" i="369"/>
  <c r="A478" i="369" s="1"/>
  <c r="C477" i="369"/>
  <c r="B477" i="369"/>
  <c r="A477" i="369" s="1"/>
  <c r="C476" i="369"/>
  <c r="B476" i="369"/>
  <c r="A476" i="369" s="1"/>
  <c r="C475" i="369"/>
  <c r="B475" i="369"/>
  <c r="A475" i="369" s="1"/>
  <c r="C474" i="369"/>
  <c r="B474" i="369"/>
  <c r="A474" i="369"/>
  <c r="C473" i="369"/>
  <c r="B473" i="369"/>
  <c r="A473" i="369" s="1"/>
  <c r="C472" i="369"/>
  <c r="B472" i="369"/>
  <c r="A472" i="369"/>
  <c r="C471" i="369"/>
  <c r="B471" i="369"/>
  <c r="A471" i="369"/>
  <c r="C470" i="369"/>
  <c r="B470" i="369"/>
  <c r="A470" i="369" s="1"/>
  <c r="C469" i="369"/>
  <c r="B469" i="369"/>
  <c r="A469" i="369" s="1"/>
  <c r="C468" i="369"/>
  <c r="B468" i="369"/>
  <c r="A468" i="369" s="1"/>
  <c r="C467" i="369"/>
  <c r="B467" i="369"/>
  <c r="A467" i="369" s="1"/>
  <c r="C466" i="369"/>
  <c r="B466" i="369"/>
  <c r="A466" i="369"/>
  <c r="C465" i="369"/>
  <c r="B465" i="369"/>
  <c r="A465" i="369" s="1"/>
  <c r="C464" i="369"/>
  <c r="B464" i="369"/>
  <c r="A464" i="369"/>
  <c r="C463" i="369"/>
  <c r="B463" i="369"/>
  <c r="A463" i="369"/>
  <c r="C462" i="369"/>
  <c r="B462" i="369"/>
  <c r="A462" i="369" s="1"/>
  <c r="C461" i="369"/>
  <c r="B461" i="369"/>
  <c r="A461" i="369" s="1"/>
  <c r="C460" i="369"/>
  <c r="B460" i="369"/>
  <c r="A460" i="369" s="1"/>
  <c r="C459" i="369"/>
  <c r="B459" i="369"/>
  <c r="A459" i="369" s="1"/>
  <c r="C458" i="369"/>
  <c r="B458" i="369"/>
  <c r="A458" i="369"/>
  <c r="C457" i="369"/>
  <c r="B457" i="369"/>
  <c r="A457" i="369" s="1"/>
  <c r="C456" i="369"/>
  <c r="B456" i="369"/>
  <c r="A456" i="369"/>
  <c r="C455" i="369"/>
  <c r="B455" i="369"/>
  <c r="A455" i="369"/>
  <c r="C454" i="369"/>
  <c r="B454" i="369"/>
  <c r="A454" i="369" s="1"/>
  <c r="C453" i="369"/>
  <c r="B453" i="369"/>
  <c r="A453" i="369" s="1"/>
  <c r="C452" i="369"/>
  <c r="B452" i="369"/>
  <c r="A452" i="369" s="1"/>
  <c r="C451" i="369"/>
  <c r="B451" i="369"/>
  <c r="A451" i="369" s="1"/>
  <c r="C450" i="369"/>
  <c r="B450" i="369"/>
  <c r="A450" i="369"/>
  <c r="C449" i="369"/>
  <c r="B449" i="369"/>
  <c r="A449" i="369" s="1"/>
  <c r="C448" i="369"/>
  <c r="B448" i="369"/>
  <c r="A448" i="369"/>
  <c r="C447" i="369"/>
  <c r="B447" i="369"/>
  <c r="A447" i="369"/>
  <c r="C446" i="369"/>
  <c r="B446" i="369"/>
  <c r="A446" i="369" s="1"/>
  <c r="C445" i="369"/>
  <c r="B445" i="369"/>
  <c r="A445" i="369" s="1"/>
  <c r="C444" i="369"/>
  <c r="B444" i="369"/>
  <c r="A444" i="369" s="1"/>
  <c r="C443" i="369"/>
  <c r="B443" i="369"/>
  <c r="A443" i="369" s="1"/>
  <c r="C442" i="369"/>
  <c r="B442" i="369"/>
  <c r="A442" i="369"/>
  <c r="C441" i="369"/>
  <c r="B441" i="369"/>
  <c r="A441" i="369" s="1"/>
  <c r="C440" i="369"/>
  <c r="B440" i="369"/>
  <c r="A440" i="369"/>
  <c r="C439" i="369"/>
  <c r="B439" i="369"/>
  <c r="A439" i="369"/>
  <c r="C438" i="369"/>
  <c r="B438" i="369"/>
  <c r="A438" i="369" s="1"/>
  <c r="C437" i="369"/>
  <c r="B437" i="369"/>
  <c r="A437" i="369" s="1"/>
  <c r="C436" i="369"/>
  <c r="B436" i="369"/>
  <c r="A436" i="369" s="1"/>
  <c r="C435" i="369"/>
  <c r="B435" i="369"/>
  <c r="A435" i="369" s="1"/>
  <c r="C434" i="369"/>
  <c r="B434" i="369"/>
  <c r="A434" i="369"/>
  <c r="C433" i="369"/>
  <c r="B433" i="369"/>
  <c r="A433" i="369" s="1"/>
  <c r="C432" i="369"/>
  <c r="B432" i="369"/>
  <c r="A432" i="369"/>
  <c r="C431" i="369"/>
  <c r="B431" i="369"/>
  <c r="A431" i="369"/>
  <c r="C430" i="369"/>
  <c r="B430" i="369"/>
  <c r="A430" i="369" s="1"/>
  <c r="C429" i="369"/>
  <c r="B429" i="369"/>
  <c r="A429" i="369" s="1"/>
  <c r="C428" i="369"/>
  <c r="B428" i="369"/>
  <c r="A428" i="369" s="1"/>
  <c r="C427" i="369"/>
  <c r="B427" i="369"/>
  <c r="A427" i="369" s="1"/>
  <c r="C426" i="369"/>
  <c r="B426" i="369"/>
  <c r="A426" i="369"/>
  <c r="C425" i="369"/>
  <c r="B425" i="369"/>
  <c r="A425" i="369" s="1"/>
  <c r="C424" i="369"/>
  <c r="B424" i="369"/>
  <c r="A424" i="369"/>
  <c r="C423" i="369"/>
  <c r="B423" i="369"/>
  <c r="A423" i="369"/>
  <c r="C422" i="369"/>
  <c r="B422" i="369"/>
  <c r="A422" i="369" s="1"/>
  <c r="C421" i="369"/>
  <c r="B421" i="369"/>
  <c r="A421" i="369" s="1"/>
  <c r="C420" i="369"/>
  <c r="B420" i="369"/>
  <c r="A420" i="369" s="1"/>
  <c r="C419" i="369"/>
  <c r="B419" i="369"/>
  <c r="A419" i="369" s="1"/>
  <c r="C418" i="369"/>
  <c r="B418" i="369"/>
  <c r="A418" i="369"/>
  <c r="C417" i="369"/>
  <c r="B417" i="369"/>
  <c r="A417" i="369" s="1"/>
  <c r="C416" i="369"/>
  <c r="B416" i="369"/>
  <c r="A416" i="369"/>
  <c r="C415" i="369"/>
  <c r="B415" i="369"/>
  <c r="A415" i="369"/>
  <c r="C414" i="369"/>
  <c r="B414" i="369"/>
  <c r="A414" i="369" s="1"/>
  <c r="C413" i="369"/>
  <c r="B413" i="369"/>
  <c r="A413" i="369" s="1"/>
  <c r="C412" i="369"/>
  <c r="B412" i="369"/>
  <c r="A412" i="369" s="1"/>
  <c r="C411" i="369"/>
  <c r="B411" i="369"/>
  <c r="A411" i="369" s="1"/>
  <c r="C410" i="369"/>
  <c r="B410" i="369"/>
  <c r="A410" i="369"/>
  <c r="C409" i="369"/>
  <c r="B409" i="369"/>
  <c r="A409" i="369" s="1"/>
  <c r="C408" i="369"/>
  <c r="B408" i="369"/>
  <c r="A408" i="369"/>
  <c r="C407" i="369"/>
  <c r="B407" i="369"/>
  <c r="A407" i="369"/>
  <c r="C406" i="369"/>
  <c r="B406" i="369"/>
  <c r="A406" i="369" s="1"/>
  <c r="C405" i="369"/>
  <c r="B405" i="369"/>
  <c r="A405" i="369" s="1"/>
  <c r="C404" i="369"/>
  <c r="B404" i="369"/>
  <c r="A404" i="369" s="1"/>
  <c r="C403" i="369"/>
  <c r="B403" i="369"/>
  <c r="A403" i="369" s="1"/>
  <c r="C402" i="369"/>
  <c r="B402" i="369"/>
  <c r="A402" i="369"/>
  <c r="C401" i="369"/>
  <c r="B401" i="369"/>
  <c r="A401" i="369" s="1"/>
  <c r="C400" i="369"/>
  <c r="B400" i="369"/>
  <c r="A400" i="369"/>
  <c r="C399" i="369"/>
  <c r="B399" i="369"/>
  <c r="A399" i="369"/>
  <c r="C398" i="369"/>
  <c r="B398" i="369"/>
  <c r="A398" i="369" s="1"/>
  <c r="C397" i="369"/>
  <c r="B397" i="369"/>
  <c r="A397" i="369" s="1"/>
  <c r="C396" i="369"/>
  <c r="B396" i="369"/>
  <c r="A396" i="369" s="1"/>
  <c r="C395" i="369"/>
  <c r="B395" i="369"/>
  <c r="A395" i="369" s="1"/>
  <c r="C394" i="369"/>
  <c r="B394" i="369"/>
  <c r="A394" i="369"/>
  <c r="C393" i="369"/>
  <c r="B393" i="369"/>
  <c r="A393" i="369" s="1"/>
  <c r="C392" i="369"/>
  <c r="B392" i="369"/>
  <c r="A392" i="369"/>
  <c r="C391" i="369"/>
  <c r="B391" i="369"/>
  <c r="A391" i="369"/>
  <c r="C390" i="369"/>
  <c r="B390" i="369"/>
  <c r="A390" i="369" s="1"/>
  <c r="C389" i="369"/>
  <c r="B389" i="369"/>
  <c r="A389" i="369" s="1"/>
  <c r="C388" i="369"/>
  <c r="B388" i="369"/>
  <c r="A388" i="369" s="1"/>
  <c r="C387" i="369"/>
  <c r="B387" i="369"/>
  <c r="A387" i="369" s="1"/>
  <c r="C386" i="369"/>
  <c r="B386" i="369"/>
  <c r="A386" i="369"/>
  <c r="C385" i="369"/>
  <c r="B385" i="369"/>
  <c r="A385" i="369" s="1"/>
  <c r="C384" i="369"/>
  <c r="B384" i="369"/>
  <c r="A384" i="369"/>
  <c r="C383" i="369"/>
  <c r="B383" i="369"/>
  <c r="A383" i="369"/>
  <c r="C382" i="369"/>
  <c r="B382" i="369"/>
  <c r="A382" i="369" s="1"/>
  <c r="C381" i="369"/>
  <c r="B381" i="369"/>
  <c r="A381" i="369" s="1"/>
  <c r="C380" i="369"/>
  <c r="B380" i="369"/>
  <c r="A380" i="369" s="1"/>
  <c r="C379" i="369"/>
  <c r="B379" i="369"/>
  <c r="A379" i="369" s="1"/>
  <c r="C378" i="369"/>
  <c r="B378" i="369"/>
  <c r="A378" i="369"/>
  <c r="C377" i="369"/>
  <c r="B377" i="369"/>
  <c r="A377" i="369" s="1"/>
  <c r="C376" i="369"/>
  <c r="B376" i="369"/>
  <c r="A376" i="369"/>
  <c r="C375" i="369"/>
  <c r="B375" i="369"/>
  <c r="A375" i="369"/>
  <c r="C374" i="369"/>
  <c r="B374" i="369"/>
  <c r="A374" i="369" s="1"/>
  <c r="C373" i="369"/>
  <c r="B373" i="369"/>
  <c r="A373" i="369" s="1"/>
  <c r="C372" i="369"/>
  <c r="B372" i="369"/>
  <c r="A372" i="369" s="1"/>
  <c r="C371" i="369"/>
  <c r="B371" i="369"/>
  <c r="A371" i="369" s="1"/>
  <c r="C370" i="369"/>
  <c r="B370" i="369"/>
  <c r="A370" i="369"/>
  <c r="C369" i="369"/>
  <c r="B369" i="369"/>
  <c r="A369" i="369" s="1"/>
  <c r="C368" i="369"/>
  <c r="B368" i="369"/>
  <c r="A368" i="369"/>
  <c r="C367" i="369"/>
  <c r="B367" i="369"/>
  <c r="A367" i="369"/>
  <c r="C366" i="369"/>
  <c r="B366" i="369"/>
  <c r="A366" i="369" s="1"/>
  <c r="C365" i="369"/>
  <c r="B365" i="369"/>
  <c r="A365" i="369" s="1"/>
  <c r="C364" i="369"/>
  <c r="B364" i="369"/>
  <c r="A364" i="369" s="1"/>
  <c r="C363" i="369"/>
  <c r="B363" i="369"/>
  <c r="A363" i="369" s="1"/>
  <c r="C362" i="369"/>
  <c r="B362" i="369"/>
  <c r="A362" i="369"/>
  <c r="C361" i="369"/>
  <c r="B361" i="369"/>
  <c r="A361" i="369" s="1"/>
  <c r="C360" i="369"/>
  <c r="B360" i="369"/>
  <c r="A360" i="369"/>
  <c r="C359" i="369"/>
  <c r="B359" i="369"/>
  <c r="A359" i="369"/>
  <c r="C358" i="369"/>
  <c r="B358" i="369"/>
  <c r="A358" i="369" s="1"/>
  <c r="C357" i="369"/>
  <c r="B357" i="369"/>
  <c r="A357" i="369" s="1"/>
  <c r="C356" i="369"/>
  <c r="B356" i="369"/>
  <c r="A356" i="369" s="1"/>
  <c r="C355" i="369"/>
  <c r="B355" i="369"/>
  <c r="A355" i="369" s="1"/>
  <c r="C354" i="369"/>
  <c r="B354" i="369"/>
  <c r="A354" i="369"/>
  <c r="C353" i="369"/>
  <c r="B353" i="369"/>
  <c r="A353" i="369" s="1"/>
  <c r="C352" i="369"/>
  <c r="B352" i="369"/>
  <c r="A352" i="369"/>
  <c r="C351" i="369"/>
  <c r="B351" i="369"/>
  <c r="A351" i="369"/>
  <c r="C350" i="369"/>
  <c r="B350" i="369"/>
  <c r="A350" i="369" s="1"/>
  <c r="C349" i="369"/>
  <c r="B349" i="369"/>
  <c r="A349" i="369" s="1"/>
  <c r="C348" i="369"/>
  <c r="B348" i="369"/>
  <c r="A348" i="369" s="1"/>
  <c r="C347" i="369"/>
  <c r="B347" i="369"/>
  <c r="A347" i="369" s="1"/>
  <c r="C346" i="369"/>
  <c r="B346" i="369"/>
  <c r="A346" i="369"/>
  <c r="C345" i="369"/>
  <c r="B345" i="369"/>
  <c r="A345" i="369" s="1"/>
  <c r="C344" i="369"/>
  <c r="B344" i="369"/>
  <c r="A344" i="369"/>
  <c r="C343" i="369"/>
  <c r="B343" i="369"/>
  <c r="A343" i="369"/>
  <c r="C342" i="369"/>
  <c r="B342" i="369"/>
  <c r="A342" i="369" s="1"/>
  <c r="C341" i="369"/>
  <c r="B341" i="369"/>
  <c r="A341" i="369" s="1"/>
  <c r="C340" i="369"/>
  <c r="B340" i="369"/>
  <c r="A340" i="369" s="1"/>
  <c r="C339" i="369"/>
  <c r="B339" i="369"/>
  <c r="A339" i="369" s="1"/>
  <c r="C338" i="369"/>
  <c r="B338" i="369"/>
  <c r="A338" i="369"/>
  <c r="C337" i="369"/>
  <c r="B337" i="369"/>
  <c r="A337" i="369" s="1"/>
  <c r="C336" i="369"/>
  <c r="B336" i="369"/>
  <c r="A336" i="369"/>
  <c r="C335" i="369"/>
  <c r="B335" i="369"/>
  <c r="A335" i="369"/>
  <c r="C334" i="369"/>
  <c r="B334" i="369"/>
  <c r="A334" i="369" s="1"/>
  <c r="C333" i="369"/>
  <c r="B333" i="369"/>
  <c r="A333" i="369" s="1"/>
  <c r="C332" i="369"/>
  <c r="B332" i="369"/>
  <c r="A332" i="369" s="1"/>
  <c r="C331" i="369"/>
  <c r="B331" i="369"/>
  <c r="A331" i="369" s="1"/>
  <c r="C330" i="369"/>
  <c r="B330" i="369"/>
  <c r="A330" i="369"/>
  <c r="C329" i="369"/>
  <c r="B329" i="369"/>
  <c r="A329" i="369" s="1"/>
  <c r="C328" i="369"/>
  <c r="B328" i="369"/>
  <c r="A328" i="369"/>
  <c r="C327" i="369"/>
  <c r="B327" i="369"/>
  <c r="A327" i="369"/>
  <c r="C326" i="369"/>
  <c r="B326" i="369"/>
  <c r="A326" i="369" s="1"/>
  <c r="C325" i="369"/>
  <c r="B325" i="369"/>
  <c r="A325" i="369" s="1"/>
  <c r="C324" i="369"/>
  <c r="B324" i="369"/>
  <c r="A324" i="369" s="1"/>
  <c r="C323" i="369"/>
  <c r="B323" i="369"/>
  <c r="A323" i="369" s="1"/>
  <c r="C322" i="369"/>
  <c r="B322" i="369"/>
  <c r="A322" i="369"/>
  <c r="C321" i="369"/>
  <c r="B321" i="369"/>
  <c r="A321" i="369" s="1"/>
  <c r="C320" i="369"/>
  <c r="B320" i="369"/>
  <c r="A320" i="369"/>
  <c r="C319" i="369"/>
  <c r="B319" i="369"/>
  <c r="A319" i="369"/>
  <c r="C318" i="369"/>
  <c r="B318" i="369"/>
  <c r="A318" i="369" s="1"/>
  <c r="C317" i="369"/>
  <c r="B317" i="369"/>
  <c r="A317" i="369" s="1"/>
  <c r="C316" i="369"/>
  <c r="B316" i="369"/>
  <c r="A316" i="369" s="1"/>
  <c r="C315" i="369"/>
  <c r="B315" i="369"/>
  <c r="A315" i="369" s="1"/>
  <c r="C314" i="369"/>
  <c r="B314" i="369"/>
  <c r="A314" i="369"/>
  <c r="C313" i="369"/>
  <c r="B313" i="369"/>
  <c r="A313" i="369" s="1"/>
  <c r="C312" i="369"/>
  <c r="B312" i="369"/>
  <c r="A312" i="369"/>
  <c r="C311" i="369"/>
  <c r="B311" i="369"/>
  <c r="A311" i="369"/>
  <c r="C310" i="369"/>
  <c r="B310" i="369"/>
  <c r="A310" i="369" s="1"/>
  <c r="C309" i="369"/>
  <c r="B309" i="369"/>
  <c r="A309" i="369" s="1"/>
  <c r="C308" i="369"/>
  <c r="B308" i="369"/>
  <c r="A308" i="369" s="1"/>
  <c r="C307" i="369"/>
  <c r="B307" i="369"/>
  <c r="A307" i="369" s="1"/>
  <c r="C306" i="369"/>
  <c r="B306" i="369"/>
  <c r="A306" i="369"/>
  <c r="C305" i="369"/>
  <c r="B305" i="369"/>
  <c r="A305" i="369" s="1"/>
  <c r="C304" i="369"/>
  <c r="B304" i="369"/>
  <c r="A304" i="369"/>
  <c r="C303" i="369"/>
  <c r="B303" i="369"/>
  <c r="A303" i="369"/>
  <c r="C302" i="369"/>
  <c r="B302" i="369"/>
  <c r="A302" i="369" s="1"/>
  <c r="C301" i="369"/>
  <c r="B301" i="369"/>
  <c r="A301" i="369" s="1"/>
  <c r="C300" i="369"/>
  <c r="B300" i="369"/>
  <c r="A300" i="369" s="1"/>
  <c r="C299" i="369"/>
  <c r="B299" i="369"/>
  <c r="A299" i="369" s="1"/>
  <c r="C298" i="369"/>
  <c r="B298" i="369"/>
  <c r="A298" i="369"/>
  <c r="C297" i="369"/>
  <c r="B297" i="369"/>
  <c r="A297" i="369" s="1"/>
  <c r="C296" i="369"/>
  <c r="B296" i="369"/>
  <c r="A296" i="369"/>
  <c r="C295" i="369"/>
  <c r="B295" i="369"/>
  <c r="A295" i="369"/>
  <c r="C294" i="369"/>
  <c r="B294" i="369"/>
  <c r="A294" i="369" s="1"/>
  <c r="C293" i="369"/>
  <c r="B293" i="369"/>
  <c r="A293" i="369" s="1"/>
  <c r="C292" i="369"/>
  <c r="B292" i="369"/>
  <c r="A292" i="369" s="1"/>
  <c r="C291" i="369"/>
  <c r="B291" i="369"/>
  <c r="A291" i="369" s="1"/>
  <c r="C290" i="369"/>
  <c r="B290" i="369"/>
  <c r="A290" i="369"/>
  <c r="C289" i="369"/>
  <c r="B289" i="369"/>
  <c r="A289" i="369" s="1"/>
  <c r="C288" i="369"/>
  <c r="B288" i="369"/>
  <c r="A288" i="369"/>
  <c r="C287" i="369"/>
  <c r="B287" i="369"/>
  <c r="A287" i="369"/>
  <c r="C286" i="369"/>
  <c r="B286" i="369"/>
  <c r="A286" i="369" s="1"/>
  <c r="C285" i="369"/>
  <c r="B285" i="369"/>
  <c r="A285" i="369" s="1"/>
  <c r="C284" i="369"/>
  <c r="B284" i="369"/>
  <c r="A284" i="369" s="1"/>
  <c r="C283" i="369"/>
  <c r="B283" i="369"/>
  <c r="A283" i="369" s="1"/>
  <c r="C282" i="369"/>
  <c r="B282" i="369"/>
  <c r="A282" i="369"/>
  <c r="C281" i="369"/>
  <c r="B281" i="369"/>
  <c r="A281" i="369" s="1"/>
  <c r="C280" i="369"/>
  <c r="B280" i="369"/>
  <c r="A280" i="369"/>
  <c r="C279" i="369"/>
  <c r="B279" i="369"/>
  <c r="A279" i="369"/>
  <c r="C278" i="369"/>
  <c r="B278" i="369"/>
  <c r="A278" i="369" s="1"/>
  <c r="C277" i="369"/>
  <c r="B277" i="369"/>
  <c r="A277" i="369" s="1"/>
  <c r="C276" i="369"/>
  <c r="B276" i="369"/>
  <c r="A276" i="369" s="1"/>
  <c r="C275" i="369"/>
  <c r="B275" i="369"/>
  <c r="A275" i="369" s="1"/>
  <c r="C274" i="369"/>
  <c r="B274" i="369"/>
  <c r="A274" i="369"/>
  <c r="C273" i="369"/>
  <c r="B273" i="369"/>
  <c r="A273" i="369" s="1"/>
  <c r="C272" i="369"/>
  <c r="B272" i="369"/>
  <c r="A272" i="369"/>
  <c r="C271" i="369"/>
  <c r="B271" i="369"/>
  <c r="A271" i="369"/>
  <c r="C270" i="369"/>
  <c r="B270" i="369"/>
  <c r="A270" i="369" s="1"/>
  <c r="C269" i="369"/>
  <c r="B269" i="369"/>
  <c r="A269" i="369" s="1"/>
  <c r="C268" i="369"/>
  <c r="B268" i="369"/>
  <c r="A268" i="369" s="1"/>
  <c r="C267" i="369"/>
  <c r="B267" i="369"/>
  <c r="A267" i="369" s="1"/>
  <c r="C266" i="369"/>
  <c r="B266" i="369"/>
  <c r="A266" i="369"/>
  <c r="C265" i="369"/>
  <c r="B265" i="369"/>
  <c r="A265" i="369" s="1"/>
  <c r="C264" i="369"/>
  <c r="B264" i="369"/>
  <c r="A264" i="369"/>
  <c r="C263" i="369"/>
  <c r="B263" i="369"/>
  <c r="A263" i="369"/>
  <c r="C262" i="369"/>
  <c r="B262" i="369"/>
  <c r="A262" i="369" s="1"/>
  <c r="C261" i="369"/>
  <c r="B261" i="369"/>
  <c r="A261" i="369" s="1"/>
  <c r="C260" i="369"/>
  <c r="B260" i="369"/>
  <c r="A260" i="369" s="1"/>
  <c r="C259" i="369"/>
  <c r="B259" i="369"/>
  <c r="A259" i="369" s="1"/>
  <c r="C258" i="369"/>
  <c r="B258" i="369"/>
  <c r="A258" i="369"/>
  <c r="C257" i="369"/>
  <c r="B257" i="369"/>
  <c r="A257" i="369" s="1"/>
  <c r="C256" i="369"/>
  <c r="B256" i="369"/>
  <c r="A256" i="369"/>
  <c r="C255" i="369"/>
  <c r="B255" i="369"/>
  <c r="A255" i="369"/>
  <c r="C254" i="369"/>
  <c r="B254" i="369"/>
  <c r="A254" i="369" s="1"/>
  <c r="C253" i="369"/>
  <c r="B253" i="369"/>
  <c r="A253" i="369" s="1"/>
  <c r="C252" i="369"/>
  <c r="B252" i="369"/>
  <c r="A252" i="369" s="1"/>
  <c r="C251" i="369"/>
  <c r="B251" i="369"/>
  <c r="A251" i="369" s="1"/>
  <c r="C250" i="369"/>
  <c r="B250" i="369"/>
  <c r="A250" i="369"/>
  <c r="C249" i="369"/>
  <c r="B249" i="369"/>
  <c r="A249" i="369" s="1"/>
  <c r="C248" i="369"/>
  <c r="B248" i="369"/>
  <c r="A248" i="369"/>
  <c r="C247" i="369"/>
  <c r="B247" i="369"/>
  <c r="A247" i="369"/>
  <c r="C246" i="369"/>
  <c r="B246" i="369"/>
  <c r="A246" i="369" s="1"/>
  <c r="C245" i="369"/>
  <c r="B245" i="369"/>
  <c r="A245" i="369" s="1"/>
  <c r="C244" i="369"/>
  <c r="B244" i="369"/>
  <c r="A244" i="369" s="1"/>
  <c r="C243" i="369"/>
  <c r="B243" i="369"/>
  <c r="A243" i="369" s="1"/>
  <c r="C242" i="369"/>
  <c r="B242" i="369"/>
  <c r="A242" i="369"/>
  <c r="C241" i="369"/>
  <c r="B241" i="369"/>
  <c r="A241" i="369" s="1"/>
  <c r="C240" i="369"/>
  <c r="B240" i="369"/>
  <c r="A240" i="369"/>
  <c r="C239" i="369"/>
  <c r="B239" i="369"/>
  <c r="A239" i="369"/>
  <c r="C238" i="369"/>
  <c r="B238" i="369"/>
  <c r="A238" i="369" s="1"/>
  <c r="C237" i="369"/>
  <c r="B237" i="369"/>
  <c r="A237" i="369" s="1"/>
  <c r="C236" i="369"/>
  <c r="B236" i="369"/>
  <c r="A236" i="369" s="1"/>
  <c r="C235" i="369"/>
  <c r="B235" i="369"/>
  <c r="A235" i="369" s="1"/>
  <c r="C234" i="369"/>
  <c r="B234" i="369"/>
  <c r="A234" i="369"/>
  <c r="C233" i="369"/>
  <c r="B233" i="369"/>
  <c r="A233" i="369" s="1"/>
  <c r="C232" i="369"/>
  <c r="B232" i="369"/>
  <c r="A232" i="369"/>
  <c r="C231" i="369"/>
  <c r="B231" i="369"/>
  <c r="A231" i="369"/>
  <c r="C230" i="369"/>
  <c r="B230" i="369"/>
  <c r="A230" i="369" s="1"/>
  <c r="C229" i="369"/>
  <c r="B229" i="369"/>
  <c r="A229" i="369" s="1"/>
  <c r="C228" i="369"/>
  <c r="B228" i="369"/>
  <c r="A228" i="369" s="1"/>
  <c r="C227" i="369"/>
  <c r="B227" i="369"/>
  <c r="A227" i="369" s="1"/>
  <c r="C226" i="369"/>
  <c r="B226" i="369"/>
  <c r="A226" i="369"/>
  <c r="C225" i="369"/>
  <c r="B225" i="369"/>
  <c r="A225" i="369" s="1"/>
  <c r="C224" i="369"/>
  <c r="B224" i="369"/>
  <c r="A224" i="369"/>
  <c r="C223" i="369"/>
  <c r="B223" i="369"/>
  <c r="A223" i="369"/>
  <c r="C222" i="369"/>
  <c r="B222" i="369"/>
  <c r="A222" i="369" s="1"/>
  <c r="C221" i="369"/>
  <c r="B221" i="369"/>
  <c r="A221" i="369" s="1"/>
  <c r="C220" i="369"/>
  <c r="B220" i="369"/>
  <c r="A220" i="369" s="1"/>
  <c r="C219" i="369"/>
  <c r="B219" i="369"/>
  <c r="A219" i="369" s="1"/>
  <c r="C218" i="369"/>
  <c r="B218" i="369"/>
  <c r="A218" i="369"/>
  <c r="C217" i="369"/>
  <c r="B217" i="369"/>
  <c r="A217" i="369" s="1"/>
  <c r="C216" i="369"/>
  <c r="B216" i="369"/>
  <c r="A216" i="369"/>
  <c r="C215" i="369"/>
  <c r="B215" i="369"/>
  <c r="A215" i="369"/>
  <c r="C214" i="369"/>
  <c r="B214" i="369"/>
  <c r="A214" i="369" s="1"/>
  <c r="C213" i="369"/>
  <c r="B213" i="369"/>
  <c r="A213" i="369" s="1"/>
  <c r="C212" i="369"/>
  <c r="B212" i="369"/>
  <c r="A212" i="369" s="1"/>
  <c r="C211" i="369"/>
  <c r="B211" i="369"/>
  <c r="A211" i="369" s="1"/>
  <c r="C210" i="369"/>
  <c r="B210" i="369"/>
  <c r="A210" i="369"/>
  <c r="C209" i="369"/>
  <c r="B209" i="369"/>
  <c r="A209" i="369" s="1"/>
  <c r="C208" i="369"/>
  <c r="B208" i="369"/>
  <c r="A208" i="369"/>
  <c r="C207" i="369"/>
  <c r="B207" i="369"/>
  <c r="A207" i="369"/>
  <c r="C206" i="369"/>
  <c r="B206" i="369"/>
  <c r="A206" i="369" s="1"/>
  <c r="C205" i="369"/>
  <c r="B205" i="369"/>
  <c r="A205" i="369" s="1"/>
  <c r="C204" i="369"/>
  <c r="B204" i="369"/>
  <c r="A204" i="369" s="1"/>
  <c r="C203" i="369"/>
  <c r="B203" i="369"/>
  <c r="A203" i="369" s="1"/>
  <c r="C202" i="369"/>
  <c r="B202" i="369"/>
  <c r="A202" i="369"/>
  <c r="C201" i="369"/>
  <c r="B201" i="369"/>
  <c r="A201" i="369" s="1"/>
  <c r="C200" i="369"/>
  <c r="B200" i="369"/>
  <c r="A200" i="369"/>
  <c r="C199" i="369"/>
  <c r="B199" i="369"/>
  <c r="A199" i="369"/>
  <c r="C198" i="369"/>
  <c r="B198" i="369"/>
  <c r="A198" i="369" s="1"/>
  <c r="C197" i="369"/>
  <c r="B197" i="369"/>
  <c r="A197" i="369" s="1"/>
  <c r="C196" i="369"/>
  <c r="B196" i="369"/>
  <c r="A196" i="369" s="1"/>
  <c r="C195" i="369"/>
  <c r="B195" i="369"/>
  <c r="A195" i="369" s="1"/>
  <c r="C194" i="369"/>
  <c r="B194" i="369"/>
  <c r="A194" i="369"/>
  <c r="C193" i="369"/>
  <c r="B193" i="369"/>
  <c r="A193" i="369" s="1"/>
  <c r="C192" i="369"/>
  <c r="B192" i="369"/>
  <c r="A192" i="369"/>
  <c r="C191" i="369"/>
  <c r="B191" i="369"/>
  <c r="A191" i="369"/>
  <c r="C190" i="369"/>
  <c r="B190" i="369"/>
  <c r="A190" i="369" s="1"/>
  <c r="C189" i="369"/>
  <c r="B189" i="369"/>
  <c r="A189" i="369" s="1"/>
  <c r="C188" i="369"/>
  <c r="B188" i="369"/>
  <c r="A188" i="369" s="1"/>
  <c r="C187" i="369"/>
  <c r="B187" i="369"/>
  <c r="A187" i="369" s="1"/>
  <c r="C186" i="369"/>
  <c r="B186" i="369"/>
  <c r="A186" i="369"/>
  <c r="C185" i="369"/>
  <c r="B185" i="369"/>
  <c r="A185" i="369" s="1"/>
  <c r="C184" i="369"/>
  <c r="B184" i="369"/>
  <c r="A184" i="369"/>
  <c r="C183" i="369"/>
  <c r="B183" i="369"/>
  <c r="A183" i="369"/>
  <c r="C182" i="369"/>
  <c r="B182" i="369"/>
  <c r="A182" i="369" s="1"/>
  <c r="C181" i="369"/>
  <c r="B181" i="369"/>
  <c r="A181" i="369" s="1"/>
  <c r="C180" i="369"/>
  <c r="B180" i="369"/>
  <c r="A180" i="369" s="1"/>
  <c r="C179" i="369"/>
  <c r="B179" i="369"/>
  <c r="A179" i="369" s="1"/>
  <c r="C178" i="369"/>
  <c r="B178" i="369"/>
  <c r="A178" i="369"/>
  <c r="C177" i="369"/>
  <c r="B177" i="369"/>
  <c r="A177" i="369" s="1"/>
  <c r="C176" i="369"/>
  <c r="B176" i="369"/>
  <c r="A176" i="369"/>
  <c r="C175" i="369"/>
  <c r="B175" i="369"/>
  <c r="A175" i="369"/>
  <c r="C174" i="369"/>
  <c r="B174" i="369"/>
  <c r="A174" i="369" s="1"/>
  <c r="C173" i="369"/>
  <c r="B173" i="369"/>
  <c r="A173" i="369" s="1"/>
  <c r="C172" i="369"/>
  <c r="B172" i="369"/>
  <c r="A172" i="369" s="1"/>
  <c r="C171" i="369"/>
  <c r="B171" i="369"/>
  <c r="A171" i="369" s="1"/>
  <c r="C170" i="369"/>
  <c r="B170" i="369"/>
  <c r="A170" i="369"/>
  <c r="C169" i="369"/>
  <c r="B169" i="369"/>
  <c r="A169" i="369" s="1"/>
  <c r="C168" i="369"/>
  <c r="B168" i="369"/>
  <c r="A168" i="369"/>
  <c r="C167" i="369"/>
  <c r="B167" i="369"/>
  <c r="A167" i="369"/>
  <c r="C166" i="369"/>
  <c r="B166" i="369"/>
  <c r="A166" i="369" s="1"/>
  <c r="C165" i="369"/>
  <c r="B165" i="369"/>
  <c r="A165" i="369" s="1"/>
  <c r="C164" i="369"/>
  <c r="B164" i="369"/>
  <c r="A164" i="369" s="1"/>
  <c r="C163" i="369"/>
  <c r="B163" i="369"/>
  <c r="A163" i="369" s="1"/>
  <c r="C162" i="369"/>
  <c r="B162" i="369"/>
  <c r="A162" i="369"/>
  <c r="C161" i="369"/>
  <c r="B161" i="369"/>
  <c r="A161" i="369" s="1"/>
  <c r="C160" i="369"/>
  <c r="B160" i="369"/>
  <c r="A160" i="369"/>
  <c r="C159" i="369"/>
  <c r="B159" i="369"/>
  <c r="A159" i="369"/>
  <c r="C158" i="369"/>
  <c r="B158" i="369"/>
  <c r="A158" i="369" s="1"/>
  <c r="C157" i="369"/>
  <c r="B157" i="369"/>
  <c r="A157" i="369" s="1"/>
  <c r="C156" i="369"/>
  <c r="B156" i="369"/>
  <c r="A156" i="369" s="1"/>
  <c r="C155" i="369"/>
  <c r="B155" i="369"/>
  <c r="A155" i="369" s="1"/>
  <c r="C154" i="369"/>
  <c r="B154" i="369"/>
  <c r="A154" i="369"/>
  <c r="C153" i="369"/>
  <c r="B153" i="369"/>
  <c r="A153" i="369" s="1"/>
  <c r="C152" i="369"/>
  <c r="B152" i="369"/>
  <c r="A152" i="369"/>
  <c r="C151" i="369"/>
  <c r="B151" i="369"/>
  <c r="A151" i="369"/>
  <c r="C150" i="369"/>
  <c r="B150" i="369"/>
  <c r="A150" i="369" s="1"/>
  <c r="C149" i="369"/>
  <c r="B149" i="369"/>
  <c r="A149" i="369" s="1"/>
  <c r="C148" i="369"/>
  <c r="B148" i="369"/>
  <c r="A148" i="369" s="1"/>
  <c r="C147" i="369"/>
  <c r="B147" i="369"/>
  <c r="A147" i="369" s="1"/>
  <c r="C146" i="369"/>
  <c r="B146" i="369"/>
  <c r="A146" i="369"/>
  <c r="C145" i="369"/>
  <c r="B145" i="369"/>
  <c r="A145" i="369" s="1"/>
  <c r="C144" i="369"/>
  <c r="B144" i="369"/>
  <c r="A144" i="369"/>
  <c r="C143" i="369"/>
  <c r="B143" i="369"/>
  <c r="A143" i="369"/>
  <c r="C142" i="369"/>
  <c r="B142" i="369"/>
  <c r="A142" i="369" s="1"/>
  <c r="C141" i="369"/>
  <c r="B141" i="369"/>
  <c r="A141" i="369" s="1"/>
  <c r="C140" i="369"/>
  <c r="B140" i="369"/>
  <c r="A140" i="369" s="1"/>
  <c r="C139" i="369"/>
  <c r="B139" i="369"/>
  <c r="A139" i="369" s="1"/>
  <c r="C138" i="369"/>
  <c r="B138" i="369"/>
  <c r="A138" i="369"/>
  <c r="C137" i="369"/>
  <c r="B137" i="369"/>
  <c r="A137" i="369" s="1"/>
  <c r="C136" i="369"/>
  <c r="B136" i="369"/>
  <c r="A136" i="369"/>
  <c r="C135" i="369"/>
  <c r="B135" i="369"/>
  <c r="A135" i="369"/>
  <c r="C134" i="369"/>
  <c r="B134" i="369"/>
  <c r="A134" i="369" s="1"/>
  <c r="C133" i="369"/>
  <c r="B133" i="369"/>
  <c r="A133" i="369" s="1"/>
  <c r="C132" i="369"/>
  <c r="B132" i="369"/>
  <c r="A132" i="369" s="1"/>
  <c r="C131" i="369"/>
  <c r="B131" i="369"/>
  <c r="A131" i="369" s="1"/>
  <c r="C130" i="369"/>
  <c r="B130" i="369"/>
  <c r="A130" i="369"/>
  <c r="C129" i="369"/>
  <c r="B129" i="369"/>
  <c r="A129" i="369" s="1"/>
  <c r="C128" i="369"/>
  <c r="B128" i="369"/>
  <c r="A128" i="369"/>
  <c r="C127" i="369"/>
  <c r="B127" i="369"/>
  <c r="A127" i="369"/>
  <c r="C126" i="369"/>
  <c r="B126" i="369"/>
  <c r="A126" i="369" s="1"/>
  <c r="C125" i="369"/>
  <c r="B125" i="369"/>
  <c r="A125" i="369" s="1"/>
  <c r="C124" i="369"/>
  <c r="B124" i="369"/>
  <c r="A124" i="369" s="1"/>
  <c r="C123" i="369"/>
  <c r="B123" i="369"/>
  <c r="A123" i="369" s="1"/>
  <c r="C122" i="369"/>
  <c r="B122" i="369"/>
  <c r="A122" i="369"/>
  <c r="C121" i="369"/>
  <c r="B121" i="369"/>
  <c r="A121" i="369" s="1"/>
  <c r="C120" i="369"/>
  <c r="B120" i="369"/>
  <c r="A120" i="369"/>
  <c r="C119" i="369"/>
  <c r="B119" i="369"/>
  <c r="A119" i="369"/>
  <c r="C118" i="369"/>
  <c r="B118" i="369"/>
  <c r="A118" i="369" s="1"/>
  <c r="C117" i="369"/>
  <c r="B117" i="369"/>
  <c r="A117" i="369" s="1"/>
  <c r="C116" i="369"/>
  <c r="B116" i="369"/>
  <c r="A116" i="369" s="1"/>
  <c r="C115" i="369"/>
  <c r="B115" i="369"/>
  <c r="A115" i="369" s="1"/>
  <c r="C114" i="369"/>
  <c r="B114" i="369"/>
  <c r="A114" i="369"/>
  <c r="C113" i="369"/>
  <c r="B113" i="369"/>
  <c r="A113" i="369"/>
  <c r="C112" i="369"/>
  <c r="B112" i="369"/>
  <c r="A112" i="369"/>
  <c r="C111" i="369"/>
  <c r="B111" i="369"/>
  <c r="A111" i="369"/>
  <c r="C110" i="369"/>
  <c r="B110" i="369"/>
  <c r="A110" i="369" s="1"/>
  <c r="C109" i="369"/>
  <c r="B109" i="369"/>
  <c r="A109" i="369" s="1"/>
  <c r="C108" i="369"/>
  <c r="B108" i="369"/>
  <c r="A108" i="369" s="1"/>
  <c r="C107" i="369"/>
  <c r="B107" i="369"/>
  <c r="A107" i="369" s="1"/>
  <c r="C106" i="369"/>
  <c r="B106" i="369"/>
  <c r="A106" i="369"/>
  <c r="C105" i="369"/>
  <c r="B105" i="369"/>
  <c r="A105" i="369"/>
  <c r="C104" i="369"/>
  <c r="B104" i="369"/>
  <c r="A104" i="369"/>
  <c r="C103" i="369"/>
  <c r="B103" i="369"/>
  <c r="A103" i="369"/>
  <c r="C102" i="369"/>
  <c r="B102" i="369"/>
  <c r="A102" i="369" s="1"/>
  <c r="C101" i="369"/>
  <c r="B101" i="369"/>
  <c r="A101" i="369" s="1"/>
  <c r="C100" i="369"/>
  <c r="B100" i="369"/>
  <c r="A100" i="369" s="1"/>
  <c r="C99" i="369"/>
  <c r="B99" i="369"/>
  <c r="A99" i="369" s="1"/>
  <c r="C98" i="369"/>
  <c r="B98" i="369"/>
  <c r="A98" i="369"/>
  <c r="C97" i="369"/>
  <c r="B97" i="369"/>
  <c r="A97" i="369"/>
  <c r="C96" i="369"/>
  <c r="B96" i="369"/>
  <c r="A96" i="369"/>
  <c r="C95" i="369"/>
  <c r="B95" i="369"/>
  <c r="A95" i="369"/>
  <c r="C94" i="369"/>
  <c r="B94" i="369"/>
  <c r="A94" i="369" s="1"/>
  <c r="C93" i="369"/>
  <c r="B93" i="369"/>
  <c r="A93" i="369" s="1"/>
  <c r="C92" i="369"/>
  <c r="B92" i="369"/>
  <c r="A92" i="369" s="1"/>
  <c r="C91" i="369"/>
  <c r="B91" i="369"/>
  <c r="A91" i="369" s="1"/>
  <c r="C90" i="369"/>
  <c r="B90" i="369"/>
  <c r="A90" i="369"/>
  <c r="C89" i="369"/>
  <c r="B89" i="369"/>
  <c r="A89" i="369"/>
  <c r="C88" i="369"/>
  <c r="B88" i="369"/>
  <c r="A88" i="369"/>
  <c r="C87" i="369"/>
  <c r="B87" i="369"/>
  <c r="A87" i="369"/>
  <c r="C86" i="369"/>
  <c r="B86" i="369"/>
  <c r="A86" i="369" s="1"/>
  <c r="C85" i="369"/>
  <c r="B85" i="369"/>
  <c r="A85" i="369" s="1"/>
  <c r="C84" i="369"/>
  <c r="B84" i="369"/>
  <c r="A84" i="369" s="1"/>
  <c r="C83" i="369"/>
  <c r="B83" i="369"/>
  <c r="A83" i="369" s="1"/>
  <c r="C82" i="369"/>
  <c r="B82" i="369"/>
  <c r="A82" i="369"/>
  <c r="C81" i="369"/>
  <c r="B81" i="369"/>
  <c r="A81" i="369"/>
  <c r="C80" i="369"/>
  <c r="B80" i="369"/>
  <c r="A80" i="369"/>
  <c r="C79" i="369"/>
  <c r="B79" i="369"/>
  <c r="A79" i="369"/>
  <c r="C78" i="369"/>
  <c r="B78" i="369"/>
  <c r="A78" i="369" s="1"/>
  <c r="C77" i="369"/>
  <c r="B77" i="369"/>
  <c r="A77" i="369" s="1"/>
  <c r="C76" i="369"/>
  <c r="B76" i="369"/>
  <c r="A76" i="369" s="1"/>
  <c r="C75" i="369"/>
  <c r="B75" i="369"/>
  <c r="A75" i="369" s="1"/>
  <c r="C74" i="369"/>
  <c r="B74" i="369"/>
  <c r="A74" i="369"/>
  <c r="C73" i="369"/>
  <c r="B73" i="369"/>
  <c r="A73" i="369"/>
  <c r="C72" i="369"/>
  <c r="B72" i="369"/>
  <c r="A72" i="369"/>
  <c r="C71" i="369"/>
  <c r="B71" i="369"/>
  <c r="A71" i="369"/>
  <c r="C70" i="369"/>
  <c r="B70" i="369"/>
  <c r="A70" i="369" s="1"/>
  <c r="C69" i="369"/>
  <c r="B69" i="369"/>
  <c r="A69" i="369" s="1"/>
  <c r="C68" i="369"/>
  <c r="B68" i="369"/>
  <c r="A68" i="369" s="1"/>
  <c r="C67" i="369"/>
  <c r="B67" i="369"/>
  <c r="A67" i="369" s="1"/>
  <c r="C66" i="369"/>
  <c r="B66" i="369"/>
  <c r="A66" i="369"/>
  <c r="C65" i="369"/>
  <c r="B65" i="369"/>
  <c r="A65" i="369"/>
  <c r="C64" i="369"/>
  <c r="B64" i="369"/>
  <c r="A64" i="369"/>
  <c r="C63" i="369"/>
  <c r="B63" i="369"/>
  <c r="A63" i="369"/>
  <c r="C62" i="369"/>
  <c r="B62" i="369"/>
  <c r="A62" i="369" s="1"/>
  <c r="C61" i="369"/>
  <c r="B61" i="369"/>
  <c r="A61" i="369" s="1"/>
  <c r="C60" i="369"/>
  <c r="B60" i="369"/>
  <c r="A60" i="369" s="1"/>
  <c r="C59" i="369"/>
  <c r="B59" i="369"/>
  <c r="A59" i="369" s="1"/>
  <c r="C58" i="369"/>
  <c r="B58" i="369"/>
  <c r="A58" i="369"/>
  <c r="C57" i="369"/>
  <c r="B57" i="369"/>
  <c r="A57" i="369"/>
  <c r="C56" i="369"/>
  <c r="B56" i="369"/>
  <c r="A56" i="369"/>
  <c r="C55" i="369"/>
  <c r="B55" i="369"/>
  <c r="A55" i="369"/>
  <c r="C54" i="369"/>
  <c r="B54" i="369"/>
  <c r="A54" i="369" s="1"/>
  <c r="C53" i="369"/>
  <c r="B53" i="369"/>
  <c r="A53" i="369" s="1"/>
  <c r="C52" i="369"/>
  <c r="B52" i="369"/>
  <c r="A52" i="369" s="1"/>
  <c r="C51" i="369"/>
  <c r="B51" i="369"/>
  <c r="A51" i="369" s="1"/>
  <c r="C50" i="369"/>
  <c r="B50" i="369"/>
  <c r="A50" i="369"/>
  <c r="C49" i="369"/>
  <c r="B49" i="369"/>
  <c r="A49" i="369"/>
  <c r="C48" i="369"/>
  <c r="B48" i="369"/>
  <c r="A48" i="369"/>
  <c r="C47" i="369"/>
  <c r="B47" i="369"/>
  <c r="A47" i="369"/>
  <c r="C46" i="369"/>
  <c r="B46" i="369"/>
  <c r="A46" i="369" s="1"/>
  <c r="C45" i="369"/>
  <c r="B45" i="369"/>
  <c r="A45" i="369" s="1"/>
  <c r="C44" i="369"/>
  <c r="B44" i="369"/>
  <c r="A44" i="369" s="1"/>
  <c r="C43" i="369"/>
  <c r="B43" i="369"/>
  <c r="A43" i="369" s="1"/>
  <c r="C42" i="369"/>
  <c r="B42" i="369"/>
  <c r="A42" i="369"/>
  <c r="C41" i="369"/>
  <c r="B41" i="369"/>
  <c r="A41" i="369"/>
  <c r="C40" i="369"/>
  <c r="B40" i="369"/>
  <c r="A40" i="369"/>
  <c r="C39" i="369"/>
  <c r="B39" i="369"/>
  <c r="A39" i="369"/>
  <c r="C38" i="369"/>
  <c r="B38" i="369"/>
  <c r="A38" i="369" s="1"/>
  <c r="C37" i="369"/>
  <c r="B37" i="369"/>
  <c r="A37" i="369" s="1"/>
  <c r="C36" i="369"/>
  <c r="B36" i="369"/>
  <c r="A36" i="369" s="1"/>
  <c r="C35" i="369"/>
  <c r="B35" i="369"/>
  <c r="A35" i="369"/>
  <c r="C34" i="369"/>
  <c r="B34" i="369"/>
  <c r="A34" i="369"/>
  <c r="C33" i="369"/>
  <c r="B33" i="369"/>
  <c r="A33" i="369"/>
  <c r="C32" i="369"/>
  <c r="B32" i="369"/>
  <c r="A32" i="369"/>
  <c r="C31" i="369"/>
  <c r="B31" i="369"/>
  <c r="A31" i="369"/>
  <c r="C30" i="369"/>
  <c r="B30" i="369"/>
  <c r="A30" i="369" s="1"/>
  <c r="C29" i="369"/>
  <c r="B29" i="369"/>
  <c r="A29" i="369" s="1"/>
  <c r="C28" i="369"/>
  <c r="B28" i="369"/>
  <c r="A28" i="369" s="1"/>
  <c r="C27" i="369"/>
  <c r="B27" i="369"/>
  <c r="A27" i="369"/>
  <c r="C26" i="369"/>
  <c r="B26" i="369"/>
  <c r="A26" i="369"/>
  <c r="C25" i="369"/>
  <c r="B25" i="369"/>
  <c r="A25" i="369"/>
  <c r="C24" i="369"/>
  <c r="B24" i="369"/>
  <c r="A24" i="369"/>
  <c r="C23" i="369"/>
  <c r="B23" i="369"/>
  <c r="A23" i="369"/>
  <c r="C22" i="369"/>
  <c r="B22" i="369"/>
  <c r="A22" i="369" s="1"/>
  <c r="C21" i="369"/>
  <c r="B21" i="369"/>
  <c r="A21" i="369" s="1"/>
  <c r="C20" i="369"/>
  <c r="B20" i="369"/>
  <c r="A20" i="369" s="1"/>
  <c r="C19" i="369"/>
  <c r="B19" i="369"/>
  <c r="A19" i="369"/>
  <c r="C18" i="369"/>
  <c r="B18" i="369"/>
  <c r="A18" i="369"/>
  <c r="C17" i="369"/>
  <c r="B17" i="369"/>
  <c r="A17" i="369"/>
  <c r="C16" i="369"/>
  <c r="B16" i="369"/>
  <c r="A16" i="369"/>
  <c r="C15" i="369"/>
  <c r="B15" i="369"/>
  <c r="A15" i="369"/>
  <c r="C14" i="369"/>
  <c r="B14" i="369"/>
  <c r="A14" i="369" s="1"/>
  <c r="C13" i="369"/>
  <c r="B13" i="369"/>
  <c r="A13" i="369" s="1"/>
  <c r="C12" i="369"/>
  <c r="B12" i="369"/>
  <c r="A12" i="369" s="1"/>
  <c r="C11" i="369"/>
  <c r="B11" i="369"/>
  <c r="A11" i="369" s="1"/>
  <c r="C10" i="369"/>
  <c r="B10" i="369"/>
  <c r="A10" i="369"/>
  <c r="C9" i="369"/>
  <c r="B9" i="369"/>
  <c r="A9" i="369"/>
  <c r="C8" i="369"/>
  <c r="B8" i="369"/>
  <c r="A8" i="369"/>
  <c r="C7" i="369"/>
  <c r="B7" i="369"/>
  <c r="A7" i="369"/>
  <c r="C6" i="369"/>
  <c r="B6" i="369"/>
  <c r="A6" i="369" s="1"/>
  <c r="C5" i="369"/>
  <c r="B5" i="369"/>
  <c r="A5" i="369" s="1"/>
  <c r="C4" i="369"/>
  <c r="B4" i="369"/>
  <c r="A4" i="369" s="1"/>
  <c r="D19" i="394" l="1"/>
  <c r="D14" i="390"/>
  <c r="D14" i="389"/>
  <c r="D17" i="387"/>
  <c r="D17" i="388"/>
  <c r="D16" i="388"/>
  <c r="D16" i="387"/>
  <c r="D17" i="386"/>
  <c r="D16" i="386"/>
  <c r="D13" i="396"/>
  <c r="D18" i="394"/>
  <c r="D17" i="394"/>
  <c r="D16" i="394"/>
  <c r="D15" i="394"/>
  <c r="F18" i="368"/>
  <c r="F17" i="368"/>
  <c r="B2" i="368"/>
  <c r="D14" i="388" l="1"/>
  <c r="D14" i="387"/>
  <c r="D14" i="386"/>
  <c r="D13" i="394"/>
  <c r="C1035" i="367"/>
  <c r="A1035" i="367"/>
  <c r="C1034" i="367"/>
  <c r="A1034" i="367"/>
  <c r="C1033" i="367"/>
  <c r="A1033" i="367"/>
  <c r="C1032" i="367"/>
  <c r="A1032" i="367"/>
  <c r="C1031" i="367"/>
  <c r="A1031" i="367"/>
  <c r="C1030" i="367"/>
  <c r="A1030" i="367"/>
  <c r="C1029" i="367"/>
  <c r="A1029" i="367"/>
  <c r="C1028" i="367"/>
  <c r="A1028" i="367"/>
  <c r="C1027" i="367"/>
  <c r="A1027" i="367"/>
  <c r="C1026" i="367"/>
  <c r="A1026" i="367"/>
  <c r="C1025" i="367"/>
  <c r="A1025" i="367"/>
  <c r="C1024" i="367"/>
  <c r="A1024" i="367"/>
  <c r="C1023" i="367"/>
  <c r="A1023" i="367"/>
  <c r="C1022" i="367"/>
  <c r="A1022" i="367"/>
  <c r="C1021" i="367"/>
  <c r="A1021" i="367"/>
  <c r="C1020" i="367"/>
  <c r="A1020" i="367"/>
  <c r="C1019" i="367"/>
  <c r="A1019" i="367"/>
  <c r="C1018" i="367"/>
  <c r="A1018" i="367"/>
  <c r="C1017" i="367"/>
  <c r="A1017" i="367"/>
  <c r="C1016" i="367"/>
  <c r="A1016" i="367"/>
  <c r="C1015" i="367"/>
  <c r="A1015" i="367"/>
  <c r="C1014" i="367"/>
  <c r="A1014" i="367"/>
  <c r="C1013" i="367"/>
  <c r="A1013" i="367"/>
  <c r="C1012" i="367"/>
  <c r="A1012" i="367"/>
  <c r="C1011" i="367"/>
  <c r="A1011" i="367"/>
  <c r="C1010" i="367"/>
  <c r="A1010" i="367"/>
  <c r="C1009" i="367"/>
  <c r="A1009" i="367"/>
  <c r="C1008" i="367"/>
  <c r="A1008" i="367"/>
  <c r="C1007" i="367"/>
  <c r="A1007" i="367"/>
  <c r="C1006" i="367"/>
  <c r="A1006" i="367"/>
  <c r="C1005" i="367"/>
  <c r="A1005" i="367"/>
  <c r="C1004" i="367"/>
  <c r="A1004" i="367"/>
  <c r="C1003" i="367"/>
  <c r="A1003" i="367"/>
  <c r="C1002" i="367"/>
  <c r="A1002" i="367"/>
  <c r="C1001" i="367"/>
  <c r="A1001" i="367"/>
  <c r="C1000" i="367"/>
  <c r="A1000" i="367"/>
  <c r="C999" i="367"/>
  <c r="A999" i="367"/>
  <c r="C998" i="367"/>
  <c r="A998" i="367"/>
  <c r="C997" i="367"/>
  <c r="A997" i="367"/>
  <c r="C996" i="367"/>
  <c r="A996" i="367"/>
  <c r="C995" i="367"/>
  <c r="A995" i="367"/>
  <c r="C994" i="367"/>
  <c r="A994" i="367"/>
  <c r="C993" i="367"/>
  <c r="A993" i="367"/>
  <c r="C992" i="367"/>
  <c r="A992" i="367"/>
  <c r="C991" i="367"/>
  <c r="A991" i="367"/>
  <c r="C990" i="367"/>
  <c r="A990" i="367"/>
  <c r="C988" i="367"/>
  <c r="A988" i="367"/>
  <c r="C987" i="367"/>
  <c r="A987" i="367"/>
  <c r="C986" i="367"/>
  <c r="A986" i="367"/>
  <c r="C985" i="367"/>
  <c r="A985" i="367"/>
  <c r="C984" i="367"/>
  <c r="A984" i="367"/>
  <c r="C983" i="367"/>
  <c r="A983" i="367"/>
  <c r="C982" i="367"/>
  <c r="A982" i="367"/>
  <c r="C981" i="367"/>
  <c r="A981" i="367"/>
  <c r="C980" i="367"/>
  <c r="A980" i="367"/>
  <c r="C979" i="367"/>
  <c r="A979" i="367"/>
  <c r="C978" i="367"/>
  <c r="A978" i="367"/>
  <c r="C977" i="367"/>
  <c r="A977" i="367"/>
  <c r="C976" i="367"/>
  <c r="A976" i="367"/>
  <c r="C975" i="367"/>
  <c r="A975" i="367"/>
  <c r="C974" i="367"/>
  <c r="A974" i="367"/>
  <c r="C973" i="367"/>
  <c r="A973" i="367"/>
  <c r="C972" i="367"/>
  <c r="A972" i="367"/>
  <c r="C971" i="367"/>
  <c r="A971" i="367"/>
  <c r="C970" i="367"/>
  <c r="A970" i="367"/>
  <c r="C969" i="367"/>
  <c r="A969" i="367"/>
  <c r="C968" i="367"/>
  <c r="A968" i="367"/>
  <c r="C967" i="367"/>
  <c r="A967" i="367"/>
  <c r="C966" i="367"/>
  <c r="A966" i="367"/>
  <c r="C965" i="367"/>
  <c r="A965" i="367"/>
  <c r="C964" i="367"/>
  <c r="A964" i="367"/>
  <c r="C963" i="367"/>
  <c r="A963" i="367"/>
  <c r="C962" i="367"/>
  <c r="A962" i="367"/>
  <c r="C961" i="367"/>
  <c r="A961" i="367"/>
  <c r="C960" i="367"/>
  <c r="A960" i="367"/>
  <c r="C959" i="367"/>
  <c r="A959" i="367"/>
  <c r="C958" i="367"/>
  <c r="A958" i="367"/>
  <c r="C957" i="367"/>
  <c r="A957" i="367"/>
  <c r="C956" i="367"/>
  <c r="A956" i="367"/>
  <c r="C955" i="367"/>
  <c r="A955" i="367"/>
  <c r="C954" i="367"/>
  <c r="A954" i="367"/>
  <c r="C953" i="367"/>
  <c r="A953" i="367"/>
  <c r="C952" i="367"/>
  <c r="A952" i="367"/>
  <c r="C951" i="367"/>
  <c r="A951" i="367"/>
  <c r="C950" i="367"/>
  <c r="A950" i="367"/>
  <c r="C949" i="367"/>
  <c r="A949" i="367"/>
  <c r="C948" i="367"/>
  <c r="A948" i="367"/>
  <c r="C947" i="367"/>
  <c r="A947" i="367"/>
  <c r="C946" i="367"/>
  <c r="A946" i="367"/>
  <c r="C945" i="367"/>
  <c r="A945" i="367"/>
  <c r="C944" i="367"/>
  <c r="A944" i="367"/>
  <c r="C942" i="367"/>
  <c r="A942" i="367"/>
  <c r="C941" i="367"/>
  <c r="A941" i="367"/>
  <c r="C940" i="367"/>
  <c r="A940" i="367"/>
  <c r="C939" i="367"/>
  <c r="A939" i="367"/>
  <c r="C938" i="367"/>
  <c r="A938" i="367"/>
  <c r="C937" i="367"/>
  <c r="A937" i="367"/>
  <c r="C936" i="367"/>
  <c r="A936" i="367"/>
  <c r="C934" i="367"/>
  <c r="A934" i="367"/>
  <c r="C933" i="367"/>
  <c r="A933" i="367"/>
  <c r="C932" i="367"/>
  <c r="A932" i="367"/>
  <c r="C931" i="367"/>
  <c r="A931" i="367"/>
  <c r="C930" i="367"/>
  <c r="A930" i="367"/>
  <c r="C929" i="367"/>
  <c r="A929" i="367"/>
  <c r="C928" i="367"/>
  <c r="A928" i="367"/>
  <c r="C927" i="367"/>
  <c r="A927" i="367"/>
  <c r="C926" i="367"/>
  <c r="A926" i="367"/>
  <c r="C925" i="367"/>
  <c r="A925" i="367"/>
  <c r="C924" i="367"/>
  <c r="A924" i="367"/>
  <c r="C923" i="367"/>
  <c r="A923" i="367"/>
  <c r="C922" i="367"/>
  <c r="A922" i="367"/>
  <c r="C921" i="367"/>
  <c r="A921" i="367"/>
  <c r="C919" i="367"/>
  <c r="A919" i="367"/>
  <c r="C918" i="367"/>
  <c r="A918" i="367"/>
  <c r="C917" i="367"/>
  <c r="A917" i="367"/>
  <c r="C916" i="367"/>
  <c r="A916" i="367"/>
  <c r="C915" i="367"/>
  <c r="A915" i="367"/>
  <c r="C914" i="367"/>
  <c r="A914" i="367"/>
  <c r="C913" i="367"/>
  <c r="A913" i="367"/>
  <c r="C912" i="367"/>
  <c r="A912" i="367"/>
  <c r="C911" i="367"/>
  <c r="A911" i="367"/>
  <c r="C910" i="367"/>
  <c r="A910" i="367"/>
  <c r="C909" i="367"/>
  <c r="A909" i="367"/>
  <c r="C908" i="367"/>
  <c r="A908" i="367"/>
  <c r="C907" i="367"/>
  <c r="A907" i="367"/>
  <c r="C906" i="367"/>
  <c r="A906" i="367"/>
  <c r="C905" i="367"/>
  <c r="A905" i="367"/>
  <c r="C904" i="367"/>
  <c r="A904" i="367"/>
  <c r="C903" i="367"/>
  <c r="A903" i="367"/>
  <c r="C901" i="367"/>
  <c r="A901" i="367"/>
  <c r="C900" i="367"/>
  <c r="A900" i="367"/>
  <c r="C899" i="367"/>
  <c r="A899" i="367"/>
  <c r="C898" i="367"/>
  <c r="A898" i="367"/>
  <c r="C897" i="367"/>
  <c r="A897" i="367"/>
  <c r="C896" i="367"/>
  <c r="A896" i="367"/>
  <c r="C895" i="367"/>
  <c r="A895" i="367"/>
  <c r="C894" i="367"/>
  <c r="A894" i="367"/>
  <c r="C893" i="367"/>
  <c r="A893" i="367"/>
  <c r="C892" i="367"/>
  <c r="A892" i="367"/>
  <c r="C891" i="367"/>
  <c r="A891" i="367"/>
  <c r="C890" i="367"/>
  <c r="A890" i="367"/>
  <c r="C889" i="367"/>
  <c r="A889" i="367"/>
  <c r="C888" i="367"/>
  <c r="A888" i="367"/>
  <c r="C887" i="367"/>
  <c r="A887" i="367"/>
  <c r="C886" i="367"/>
  <c r="A886" i="367"/>
  <c r="C885" i="367"/>
  <c r="A885" i="367"/>
  <c r="C883" i="367"/>
  <c r="A883" i="367"/>
  <c r="C882" i="367"/>
  <c r="A882" i="367"/>
  <c r="C881" i="367"/>
  <c r="A881" i="367"/>
  <c r="C880" i="367"/>
  <c r="A880" i="367"/>
  <c r="C879" i="367"/>
  <c r="A879" i="367"/>
  <c r="C878" i="367"/>
  <c r="A878" i="367"/>
  <c r="C877" i="367"/>
  <c r="A877" i="367"/>
  <c r="C876" i="367"/>
  <c r="A876" i="367"/>
  <c r="C875" i="367"/>
  <c r="A875" i="367"/>
  <c r="C874" i="367"/>
  <c r="A874" i="367"/>
  <c r="C873" i="367"/>
  <c r="A873" i="367"/>
  <c r="C872" i="367"/>
  <c r="A872" i="367"/>
  <c r="C871" i="367"/>
  <c r="A871" i="367"/>
  <c r="C870" i="367"/>
  <c r="A870" i="367"/>
  <c r="C869" i="367"/>
  <c r="A869" i="367"/>
  <c r="C868" i="367"/>
  <c r="A868" i="367"/>
  <c r="C867" i="367"/>
  <c r="A867" i="367"/>
  <c r="C866" i="367"/>
  <c r="A866" i="367"/>
  <c r="C865" i="367"/>
  <c r="A865" i="367"/>
  <c r="C864" i="367"/>
  <c r="A864" i="367"/>
  <c r="C862" i="367"/>
  <c r="A862" i="367"/>
  <c r="C861" i="367"/>
  <c r="A861" i="367"/>
  <c r="C860" i="367"/>
  <c r="A860" i="367"/>
  <c r="C859" i="367"/>
  <c r="A859" i="367"/>
  <c r="C858" i="367"/>
  <c r="A858" i="367"/>
  <c r="C857" i="367"/>
  <c r="A857" i="367"/>
  <c r="C856" i="367"/>
  <c r="A856" i="367"/>
  <c r="C855" i="367"/>
  <c r="A855" i="367"/>
  <c r="C854" i="367"/>
  <c r="A854" i="367"/>
  <c r="C853" i="367"/>
  <c r="A853" i="367"/>
  <c r="C852" i="367"/>
  <c r="A852" i="367"/>
  <c r="C851" i="367"/>
  <c r="A851" i="367"/>
  <c r="C850" i="367"/>
  <c r="A850" i="367"/>
  <c r="C848" i="367"/>
  <c r="A848" i="367"/>
  <c r="C847" i="367"/>
  <c r="A847" i="367"/>
  <c r="C846" i="367"/>
  <c r="A846" i="367"/>
  <c r="C845" i="367"/>
  <c r="A845" i="367"/>
  <c r="C844" i="367"/>
  <c r="A844" i="367"/>
  <c r="C843" i="367"/>
  <c r="A843" i="367"/>
  <c r="C842" i="367"/>
  <c r="A842" i="367"/>
  <c r="C841" i="367"/>
  <c r="A841" i="367"/>
  <c r="C840" i="367"/>
  <c r="A840" i="367"/>
  <c r="C839" i="367"/>
  <c r="A839" i="367"/>
  <c r="C838" i="367"/>
  <c r="A838" i="367"/>
  <c r="C837" i="367"/>
  <c r="A837" i="367"/>
  <c r="C836" i="367"/>
  <c r="A836" i="367"/>
  <c r="C835" i="367"/>
  <c r="A835" i="367"/>
  <c r="C834" i="367"/>
  <c r="A834" i="367"/>
  <c r="C833" i="367"/>
  <c r="A833" i="367"/>
  <c r="C832" i="367"/>
  <c r="A832" i="367"/>
  <c r="C831" i="367"/>
  <c r="A831" i="367"/>
  <c r="C830" i="367"/>
  <c r="A830" i="367"/>
  <c r="C829" i="367"/>
  <c r="A829" i="367"/>
  <c r="C828" i="367"/>
  <c r="A828" i="367"/>
  <c r="C827" i="367"/>
  <c r="A827" i="367"/>
  <c r="C826" i="367"/>
  <c r="A826" i="367"/>
  <c r="C824" i="367"/>
  <c r="A824" i="367"/>
  <c r="C823" i="367"/>
  <c r="A823" i="367"/>
  <c r="C822" i="367"/>
  <c r="A822" i="367"/>
  <c r="C821" i="367"/>
  <c r="A821" i="367"/>
  <c r="C820" i="367"/>
  <c r="A820" i="367"/>
  <c r="C819" i="367"/>
  <c r="A819" i="367"/>
  <c r="C818" i="367"/>
  <c r="A818" i="367"/>
  <c r="C817" i="367"/>
  <c r="A817" i="367"/>
  <c r="C816" i="367"/>
  <c r="A816" i="367"/>
  <c r="C815" i="367"/>
  <c r="A815" i="367"/>
  <c r="C814" i="367"/>
  <c r="A814" i="367"/>
  <c r="C813" i="367"/>
  <c r="A813" i="367"/>
  <c r="C812" i="367"/>
  <c r="A812" i="367"/>
  <c r="C811" i="367"/>
  <c r="A811" i="367"/>
  <c r="C810" i="367"/>
  <c r="A810" i="367"/>
  <c r="C809" i="367"/>
  <c r="A809" i="367"/>
  <c r="C808" i="367"/>
  <c r="A808" i="367"/>
  <c r="C807" i="367"/>
  <c r="A807" i="367"/>
  <c r="C806" i="367"/>
  <c r="A806" i="367"/>
  <c r="C805" i="367"/>
  <c r="A805" i="367"/>
  <c r="C804" i="367"/>
  <c r="A804" i="367"/>
  <c r="C802" i="367"/>
  <c r="A802" i="367"/>
  <c r="C801" i="367"/>
  <c r="A801" i="367"/>
  <c r="C800" i="367"/>
  <c r="A800" i="367"/>
  <c r="C799" i="367"/>
  <c r="A799" i="367"/>
  <c r="C798" i="367"/>
  <c r="A798" i="367"/>
  <c r="C797" i="367"/>
  <c r="A797" i="367"/>
  <c r="C796" i="367"/>
  <c r="A796" i="367"/>
  <c r="C795" i="367"/>
  <c r="A795" i="367"/>
  <c r="C794" i="367"/>
  <c r="A794" i="367"/>
  <c r="C793" i="367"/>
  <c r="A793" i="367"/>
  <c r="C792" i="367"/>
  <c r="A792" i="367"/>
  <c r="C791" i="367"/>
  <c r="A791" i="367"/>
  <c r="C790" i="367"/>
  <c r="A790" i="367"/>
  <c r="C789" i="367"/>
  <c r="A789" i="367"/>
  <c r="C788" i="367"/>
  <c r="A788" i="367"/>
  <c r="C787" i="367"/>
  <c r="A787" i="367"/>
  <c r="C786" i="367"/>
  <c r="A786" i="367"/>
  <c r="A785" i="367"/>
  <c r="C784" i="367"/>
  <c r="A784" i="367"/>
  <c r="C783" i="367"/>
  <c r="A783" i="367"/>
  <c r="C782" i="367"/>
  <c r="A782" i="367"/>
  <c r="C781" i="367"/>
  <c r="A781" i="367"/>
  <c r="C780" i="367"/>
  <c r="A780" i="367"/>
  <c r="C779" i="367"/>
  <c r="A779" i="367"/>
  <c r="C778" i="367"/>
  <c r="A778" i="367"/>
  <c r="C777" i="367"/>
  <c r="A777" i="367"/>
  <c r="C776" i="367"/>
  <c r="A776" i="367"/>
  <c r="C775" i="367"/>
  <c r="A775" i="367"/>
  <c r="C774" i="367"/>
  <c r="A774" i="367"/>
  <c r="C773" i="367"/>
  <c r="A773" i="367"/>
  <c r="C772" i="367"/>
  <c r="A772" i="367"/>
  <c r="C771" i="367"/>
  <c r="A771" i="367"/>
  <c r="C770" i="367"/>
  <c r="A770" i="367"/>
  <c r="C769" i="367"/>
  <c r="A769" i="367"/>
  <c r="C768" i="367"/>
  <c r="A768" i="367"/>
  <c r="C767" i="367"/>
  <c r="A767" i="367"/>
  <c r="C766" i="367"/>
  <c r="A766" i="367"/>
  <c r="C765" i="367"/>
  <c r="A765" i="367"/>
  <c r="C764" i="367"/>
  <c r="A764" i="367"/>
  <c r="C763" i="367"/>
  <c r="A763" i="367"/>
  <c r="C762" i="367"/>
  <c r="A762" i="367"/>
  <c r="C761" i="367"/>
  <c r="A761" i="367"/>
  <c r="C760" i="367"/>
  <c r="A760" i="367"/>
  <c r="C759" i="367"/>
  <c r="A759" i="367"/>
  <c r="C758" i="367"/>
  <c r="A758" i="367"/>
  <c r="C757" i="367"/>
  <c r="A757" i="367"/>
  <c r="C756" i="367"/>
  <c r="A756" i="367"/>
  <c r="C754" i="367"/>
  <c r="A754" i="367"/>
  <c r="C753" i="367"/>
  <c r="A753" i="367"/>
  <c r="C752" i="367"/>
  <c r="A752" i="367"/>
  <c r="C751" i="367"/>
  <c r="A751" i="367"/>
  <c r="C750" i="367"/>
  <c r="A750" i="367"/>
  <c r="C749" i="367"/>
  <c r="A749" i="367"/>
  <c r="C748" i="367"/>
  <c r="A748" i="367"/>
  <c r="C747" i="367"/>
  <c r="A747" i="367"/>
  <c r="C746" i="367"/>
  <c r="A746" i="367"/>
  <c r="C745" i="367"/>
  <c r="A745" i="367"/>
  <c r="C744" i="367"/>
  <c r="A744" i="367"/>
  <c r="C743" i="367"/>
  <c r="A743" i="367"/>
  <c r="C742" i="367"/>
  <c r="A742" i="367"/>
  <c r="C741" i="367"/>
  <c r="A741" i="367"/>
  <c r="C740" i="367"/>
  <c r="A740" i="367"/>
  <c r="C739" i="367"/>
  <c r="A739" i="367"/>
  <c r="C738" i="367"/>
  <c r="A738" i="367"/>
  <c r="A737" i="367"/>
  <c r="C736" i="367"/>
  <c r="A736" i="367"/>
  <c r="C735" i="367"/>
  <c r="A735" i="367"/>
  <c r="C734" i="367"/>
  <c r="A734" i="367"/>
  <c r="C733" i="367"/>
  <c r="A733" i="367"/>
  <c r="C732" i="367"/>
  <c r="A732" i="367"/>
  <c r="C731" i="367"/>
  <c r="A731" i="367"/>
  <c r="C730" i="367"/>
  <c r="A730" i="367"/>
  <c r="C729" i="367"/>
  <c r="A729" i="367"/>
  <c r="C728" i="367"/>
  <c r="A728" i="367"/>
  <c r="C727" i="367"/>
  <c r="A727" i="367"/>
  <c r="C726" i="367"/>
  <c r="A726" i="367"/>
  <c r="C725" i="367"/>
  <c r="A725" i="367"/>
  <c r="C724" i="367"/>
  <c r="A724" i="367"/>
  <c r="C723" i="367"/>
  <c r="A723" i="367"/>
  <c r="C722" i="367"/>
  <c r="A722" i="367"/>
  <c r="C721" i="367"/>
  <c r="A721" i="367"/>
  <c r="C720" i="367"/>
  <c r="A720" i="367"/>
  <c r="C719" i="367"/>
  <c r="A719" i="367"/>
  <c r="C718" i="367"/>
  <c r="A718" i="367"/>
  <c r="C717" i="367"/>
  <c r="A717" i="367"/>
  <c r="C716" i="367"/>
  <c r="A716" i="367"/>
  <c r="C715" i="367"/>
  <c r="A715" i="367"/>
  <c r="C714" i="367"/>
  <c r="A714" i="367"/>
  <c r="C713" i="367"/>
  <c r="A713" i="367"/>
  <c r="C712" i="367"/>
  <c r="A712" i="367"/>
  <c r="C711" i="367"/>
  <c r="A711" i="367"/>
  <c r="C710" i="367"/>
  <c r="A710" i="367"/>
  <c r="C709" i="367"/>
  <c r="A709" i="367"/>
  <c r="C707" i="367"/>
  <c r="A707" i="367"/>
  <c r="C706" i="367"/>
  <c r="A706" i="367"/>
  <c r="C705" i="367"/>
  <c r="A705" i="367"/>
  <c r="C704" i="367"/>
  <c r="A704" i="367"/>
  <c r="C703" i="367"/>
  <c r="A703" i="367"/>
  <c r="C702" i="367"/>
  <c r="A702" i="367"/>
  <c r="C701" i="367"/>
  <c r="A701" i="367"/>
  <c r="C700" i="367"/>
  <c r="A700" i="367"/>
  <c r="C699" i="367"/>
  <c r="A699" i="367"/>
  <c r="C698" i="367"/>
  <c r="A698" i="367"/>
  <c r="C697" i="367"/>
  <c r="A697" i="367"/>
  <c r="C696" i="367"/>
  <c r="A696" i="367"/>
  <c r="C695" i="367"/>
  <c r="A695" i="367"/>
  <c r="C694" i="367"/>
  <c r="A694" i="367"/>
  <c r="C693" i="367"/>
  <c r="A693" i="367"/>
  <c r="C692" i="367"/>
  <c r="A692" i="367"/>
  <c r="C691" i="367"/>
  <c r="A691" i="367"/>
  <c r="C690" i="367"/>
  <c r="A690" i="367"/>
  <c r="C689" i="367"/>
  <c r="A689" i="367"/>
  <c r="C688" i="367"/>
  <c r="A688" i="367"/>
  <c r="C687" i="367"/>
  <c r="A687" i="367"/>
  <c r="C686" i="367"/>
  <c r="A686" i="367"/>
  <c r="C685" i="367"/>
  <c r="A685" i="367"/>
  <c r="C684" i="367"/>
  <c r="A684" i="367"/>
  <c r="C682" i="367"/>
  <c r="A682" i="367"/>
  <c r="C681" i="367"/>
  <c r="A681" i="367"/>
  <c r="C680" i="367"/>
  <c r="A680" i="367"/>
  <c r="C679" i="367"/>
  <c r="A679" i="367"/>
  <c r="C678" i="367"/>
  <c r="A678" i="367"/>
  <c r="C677" i="367"/>
  <c r="A677" i="367"/>
  <c r="C676" i="367"/>
  <c r="A676" i="367"/>
  <c r="C675" i="367"/>
  <c r="A675" i="367"/>
  <c r="C674" i="367"/>
  <c r="A674" i="367"/>
  <c r="C673" i="367"/>
  <c r="A673" i="367"/>
  <c r="C672" i="367"/>
  <c r="A672" i="367"/>
  <c r="C671" i="367"/>
  <c r="A671" i="367"/>
  <c r="C670" i="367"/>
  <c r="A670" i="367"/>
  <c r="C669" i="367"/>
  <c r="A669" i="367"/>
  <c r="C668" i="367"/>
  <c r="A668" i="367"/>
  <c r="C667" i="367"/>
  <c r="A667" i="367"/>
  <c r="C666" i="367"/>
  <c r="A666" i="367"/>
  <c r="C665" i="367"/>
  <c r="A665" i="367"/>
  <c r="C664" i="367"/>
  <c r="A664" i="367"/>
  <c r="C663" i="367"/>
  <c r="A663" i="367"/>
  <c r="C662" i="367"/>
  <c r="A662" i="367"/>
  <c r="C661" i="367"/>
  <c r="A661" i="367"/>
  <c r="C659" i="367"/>
  <c r="A659" i="367"/>
  <c r="C658" i="367"/>
  <c r="A658" i="367"/>
  <c r="C657" i="367"/>
  <c r="A657" i="367"/>
  <c r="C656" i="367"/>
  <c r="A656" i="367"/>
  <c r="C655" i="367"/>
  <c r="A655" i="367"/>
  <c r="C654" i="367"/>
  <c r="A654" i="367"/>
  <c r="C653" i="367"/>
  <c r="A653" i="367"/>
  <c r="C652" i="367"/>
  <c r="A652" i="367"/>
  <c r="C651" i="367"/>
  <c r="A651" i="367"/>
  <c r="C650" i="367"/>
  <c r="A650" i="367"/>
  <c r="C649" i="367"/>
  <c r="A649" i="367"/>
  <c r="C648" i="367"/>
  <c r="A648" i="367"/>
  <c r="C647" i="367"/>
  <c r="A647" i="367"/>
  <c r="C646" i="367"/>
  <c r="A646" i="367"/>
  <c r="C645" i="367"/>
  <c r="A645" i="367"/>
  <c r="C644" i="367"/>
  <c r="A644" i="367"/>
  <c r="C643" i="367"/>
  <c r="A643" i="367"/>
  <c r="C642" i="367"/>
  <c r="A642" i="367"/>
  <c r="C641" i="367"/>
  <c r="A641" i="367"/>
  <c r="C640" i="367"/>
  <c r="A640" i="367"/>
  <c r="C639" i="367"/>
  <c r="A639" i="367"/>
  <c r="C638" i="367"/>
  <c r="A638" i="367"/>
  <c r="C637" i="367"/>
  <c r="A637" i="367"/>
  <c r="C636" i="367"/>
  <c r="A636" i="367"/>
  <c r="C635" i="367"/>
  <c r="A635" i="367"/>
  <c r="C634" i="367"/>
  <c r="A634" i="367"/>
  <c r="C633" i="367"/>
  <c r="A633" i="367"/>
  <c r="C632" i="367"/>
  <c r="A632" i="367"/>
  <c r="C631" i="367"/>
  <c r="A631" i="367"/>
  <c r="C629" i="367"/>
  <c r="A629" i="367"/>
  <c r="C628" i="367"/>
  <c r="A628" i="367"/>
  <c r="C627" i="367"/>
  <c r="A627" i="367"/>
  <c r="C626" i="367"/>
  <c r="A626" i="367"/>
  <c r="C625" i="367"/>
  <c r="A625" i="367"/>
  <c r="C624" i="367"/>
  <c r="A624" i="367"/>
  <c r="C623" i="367"/>
  <c r="A623" i="367"/>
  <c r="C622" i="367"/>
  <c r="A622" i="367"/>
  <c r="C621" i="367"/>
  <c r="A621" i="367"/>
  <c r="C620" i="367"/>
  <c r="A620" i="367"/>
  <c r="C619" i="367"/>
  <c r="A619" i="367"/>
  <c r="C618" i="367"/>
  <c r="A618" i="367"/>
  <c r="C617" i="367"/>
  <c r="A617" i="367"/>
  <c r="C616" i="367"/>
  <c r="A616" i="367"/>
  <c r="C615" i="367"/>
  <c r="A615" i="367"/>
  <c r="C614" i="367"/>
  <c r="A614" i="367"/>
  <c r="C613" i="367"/>
  <c r="A613" i="367"/>
  <c r="C612" i="367"/>
  <c r="A612" i="367"/>
  <c r="C611" i="367"/>
  <c r="A611" i="367"/>
  <c r="C609" i="367"/>
  <c r="A609" i="367"/>
  <c r="C608" i="367"/>
  <c r="A608" i="367"/>
  <c r="C607" i="367"/>
  <c r="A607" i="367"/>
  <c r="C606" i="367"/>
  <c r="A606" i="367"/>
  <c r="C605" i="367"/>
  <c r="A605" i="367"/>
  <c r="C603" i="367"/>
  <c r="A603" i="367"/>
  <c r="C602" i="367"/>
  <c r="A602" i="367"/>
  <c r="C601" i="367"/>
  <c r="A601" i="367"/>
  <c r="C600" i="367"/>
  <c r="A600" i="367"/>
  <c r="C599" i="367"/>
  <c r="A599" i="367"/>
  <c r="C598" i="367"/>
  <c r="A598" i="367"/>
  <c r="C597" i="367"/>
  <c r="A597" i="367"/>
  <c r="C596" i="367"/>
  <c r="A596" i="367"/>
  <c r="C595" i="367"/>
  <c r="A595" i="367"/>
  <c r="C594" i="367"/>
  <c r="A594" i="367"/>
  <c r="C593" i="367"/>
  <c r="A593" i="367"/>
  <c r="C592" i="367"/>
  <c r="A592" i="367"/>
  <c r="C591" i="367"/>
  <c r="A591" i="367"/>
  <c r="C590" i="367"/>
  <c r="A590" i="367"/>
  <c r="C589" i="367"/>
  <c r="A589" i="367"/>
  <c r="C588" i="367"/>
  <c r="A588" i="367"/>
  <c r="C587" i="367"/>
  <c r="A587" i="367"/>
  <c r="C586" i="367"/>
  <c r="A586" i="367"/>
  <c r="C585" i="367"/>
  <c r="A585" i="367"/>
  <c r="C584" i="367"/>
  <c r="A584" i="367"/>
  <c r="C583" i="367"/>
  <c r="A583" i="367"/>
  <c r="C582" i="367"/>
  <c r="A582" i="367"/>
  <c r="C581" i="367"/>
  <c r="A581" i="367"/>
  <c r="C580" i="367"/>
  <c r="A580" i="367"/>
  <c r="C579" i="367"/>
  <c r="A579" i="367"/>
  <c r="C578" i="367"/>
  <c r="A578" i="367"/>
  <c r="C577" i="367"/>
  <c r="A577" i="367"/>
  <c r="C576" i="367"/>
  <c r="A576" i="367"/>
  <c r="C574" i="367"/>
  <c r="A574" i="367"/>
  <c r="C573" i="367"/>
  <c r="A573" i="367"/>
  <c r="C572" i="367"/>
  <c r="A572" i="367"/>
  <c r="C571" i="367"/>
  <c r="A571" i="367"/>
  <c r="C570" i="367"/>
  <c r="A570" i="367"/>
  <c r="C569" i="367"/>
  <c r="A569" i="367"/>
  <c r="C568" i="367"/>
  <c r="A568" i="367"/>
  <c r="C567" i="367"/>
  <c r="A567" i="367"/>
  <c r="C566" i="367"/>
  <c r="A566" i="367"/>
  <c r="C565" i="367"/>
  <c r="A565" i="367"/>
  <c r="C564" i="367"/>
  <c r="A564" i="367"/>
  <c r="C563" i="367"/>
  <c r="A563" i="367"/>
  <c r="C562" i="367"/>
  <c r="A562" i="367"/>
  <c r="C561" i="367"/>
  <c r="A561" i="367"/>
  <c r="C560" i="367"/>
  <c r="A560" i="367"/>
  <c r="C558" i="367"/>
  <c r="A558" i="367"/>
  <c r="C557" i="367"/>
  <c r="A557" i="367"/>
  <c r="C556" i="367"/>
  <c r="A556" i="367"/>
  <c r="C555" i="367"/>
  <c r="A555" i="367"/>
  <c r="C554" i="367"/>
  <c r="A554" i="367"/>
  <c r="C553" i="367"/>
  <c r="A553" i="367"/>
  <c r="C552" i="367"/>
  <c r="A552" i="367"/>
  <c r="C551" i="367"/>
  <c r="A551" i="367"/>
  <c r="C550" i="367"/>
  <c r="A550" i="367"/>
  <c r="C549" i="367"/>
  <c r="A549" i="367"/>
  <c r="C548" i="367"/>
  <c r="A548" i="367"/>
  <c r="C547" i="367"/>
  <c r="A547" i="367"/>
  <c r="C546" i="367"/>
  <c r="A546" i="367"/>
  <c r="C545" i="367"/>
  <c r="A545" i="367"/>
  <c r="C544" i="367"/>
  <c r="A544" i="367"/>
  <c r="C543" i="367"/>
  <c r="A543" i="367"/>
  <c r="C542" i="367"/>
  <c r="A542" i="367"/>
  <c r="C541" i="367"/>
  <c r="A541" i="367"/>
  <c r="C540" i="367"/>
  <c r="A540" i="367"/>
  <c r="C538" i="367"/>
  <c r="A538" i="367"/>
  <c r="C537" i="367"/>
  <c r="A537" i="367"/>
  <c r="C536" i="367"/>
  <c r="A536" i="367"/>
  <c r="C535" i="367"/>
  <c r="A535" i="367"/>
  <c r="C534" i="367"/>
  <c r="A534" i="367"/>
  <c r="C533" i="367"/>
  <c r="A533" i="367"/>
  <c r="C532" i="367"/>
  <c r="A532" i="367"/>
  <c r="C531" i="367"/>
  <c r="A531" i="367"/>
  <c r="C530" i="367"/>
  <c r="A530" i="367"/>
  <c r="C529" i="367"/>
  <c r="A529" i="367"/>
  <c r="C528" i="367"/>
  <c r="A528" i="367"/>
  <c r="C527" i="367"/>
  <c r="A527" i="367"/>
  <c r="C526" i="367"/>
  <c r="A526" i="367"/>
  <c r="C525" i="367"/>
  <c r="A525" i="367"/>
  <c r="C523" i="367"/>
  <c r="A523" i="367"/>
  <c r="C522" i="367"/>
  <c r="A522" i="367"/>
  <c r="C521" i="367"/>
  <c r="A521" i="367"/>
  <c r="C520" i="367"/>
  <c r="A520" i="367"/>
  <c r="C519" i="367"/>
  <c r="A519" i="367"/>
  <c r="C518" i="367"/>
  <c r="A518" i="367"/>
  <c r="C517" i="367"/>
  <c r="A517" i="367"/>
  <c r="C516" i="367"/>
  <c r="A516" i="367"/>
  <c r="C515" i="367"/>
  <c r="A515" i="367"/>
  <c r="C514" i="367"/>
  <c r="A514" i="367"/>
  <c r="C513" i="367"/>
  <c r="A513" i="367"/>
  <c r="C512" i="367"/>
  <c r="A512" i="367"/>
  <c r="C511" i="367"/>
  <c r="A511" i="367"/>
  <c r="C510" i="367"/>
  <c r="A510" i="367"/>
  <c r="C509" i="367"/>
  <c r="A509" i="367"/>
  <c r="C508" i="367"/>
  <c r="A508" i="367"/>
  <c r="C507" i="367"/>
  <c r="A507" i="367"/>
  <c r="C506" i="367"/>
  <c r="A506" i="367"/>
  <c r="C505" i="367"/>
  <c r="A505" i="367"/>
  <c r="C504" i="367"/>
  <c r="A504" i="367"/>
  <c r="C503" i="367"/>
  <c r="A503" i="367"/>
  <c r="C502" i="367"/>
  <c r="A502" i="367"/>
  <c r="C501" i="367"/>
  <c r="A501" i="367"/>
  <c r="C500" i="367"/>
  <c r="A500" i="367"/>
  <c r="C499" i="367"/>
  <c r="A499" i="367"/>
  <c r="C498" i="367"/>
  <c r="A498" i="367"/>
  <c r="C497" i="367"/>
  <c r="A497" i="367"/>
  <c r="C495" i="367"/>
  <c r="A495" i="367"/>
  <c r="C494" i="367"/>
  <c r="A494" i="367"/>
  <c r="C493" i="367"/>
  <c r="A493" i="367"/>
  <c r="C492" i="367"/>
  <c r="A492" i="367"/>
  <c r="C491" i="367"/>
  <c r="A491" i="367"/>
  <c r="C490" i="367"/>
  <c r="A490" i="367"/>
  <c r="C489" i="367"/>
  <c r="A489" i="367"/>
  <c r="C488" i="367"/>
  <c r="A488" i="367"/>
  <c r="C487" i="367"/>
  <c r="A487" i="367"/>
  <c r="C486" i="367"/>
  <c r="A486" i="367"/>
  <c r="C485" i="367"/>
  <c r="A485" i="367"/>
  <c r="C484" i="367"/>
  <c r="A484" i="367"/>
  <c r="C483" i="367"/>
  <c r="A483" i="367"/>
  <c r="C482" i="367"/>
  <c r="A482" i="367"/>
  <c r="C481" i="367"/>
  <c r="A481" i="367"/>
  <c r="C480" i="367"/>
  <c r="A480" i="367"/>
  <c r="C479" i="367"/>
  <c r="A479" i="367"/>
  <c r="C478" i="367"/>
  <c r="A478" i="367"/>
  <c r="C477" i="367"/>
  <c r="A477" i="367"/>
  <c r="C476" i="367"/>
  <c r="A476" i="367"/>
  <c r="C475" i="367"/>
  <c r="A475" i="367"/>
  <c r="C474" i="367"/>
  <c r="A474" i="367"/>
  <c r="C472" i="367"/>
  <c r="A472" i="367"/>
  <c r="C471" i="367"/>
  <c r="A471" i="367"/>
  <c r="C470" i="367"/>
  <c r="A470" i="367"/>
  <c r="C469" i="367"/>
  <c r="A469" i="367"/>
  <c r="C468" i="367"/>
  <c r="A468" i="367"/>
  <c r="C467" i="367"/>
  <c r="A467" i="367"/>
  <c r="C466" i="367"/>
  <c r="A466" i="367"/>
  <c r="C465" i="367"/>
  <c r="A465" i="367"/>
  <c r="C464" i="367"/>
  <c r="A464" i="367"/>
  <c r="C463" i="367"/>
  <c r="A463" i="367"/>
  <c r="C462" i="367"/>
  <c r="A462" i="367"/>
  <c r="C461" i="367"/>
  <c r="A461" i="367"/>
  <c r="C460" i="367"/>
  <c r="A460" i="367"/>
  <c r="C459" i="367"/>
  <c r="A459" i="367"/>
  <c r="C458" i="367"/>
  <c r="A458" i="367"/>
  <c r="C457" i="367"/>
  <c r="A457" i="367"/>
  <c r="C456" i="367"/>
  <c r="A456" i="367"/>
  <c r="C455" i="367"/>
  <c r="A455" i="367"/>
  <c r="C454" i="367"/>
  <c r="A454" i="367"/>
  <c r="C453" i="367"/>
  <c r="A453" i="367"/>
  <c r="C452" i="367"/>
  <c r="A452" i="367"/>
  <c r="C451" i="367"/>
  <c r="A451" i="367"/>
  <c r="C450" i="367"/>
  <c r="A450" i="367"/>
  <c r="C449" i="367"/>
  <c r="A449" i="367"/>
  <c r="C448" i="367"/>
  <c r="A448" i="367"/>
  <c r="C447" i="367"/>
  <c r="A447" i="367"/>
  <c r="C446" i="367"/>
  <c r="A446" i="367"/>
  <c r="C445" i="367"/>
  <c r="A445" i="367"/>
  <c r="C444" i="367"/>
  <c r="A444" i="367"/>
  <c r="C442" i="367"/>
  <c r="A442" i="367"/>
  <c r="C441" i="367"/>
  <c r="A441" i="367"/>
  <c r="C440" i="367"/>
  <c r="A440" i="367"/>
  <c r="C439" i="367"/>
  <c r="A439" i="367"/>
  <c r="C438" i="367"/>
  <c r="A438" i="367"/>
  <c r="C437" i="367"/>
  <c r="A437" i="367"/>
  <c r="A436" i="367"/>
  <c r="C435" i="367"/>
  <c r="A435" i="367"/>
  <c r="C434" i="367"/>
  <c r="A434" i="367"/>
  <c r="C433" i="367"/>
  <c r="A433" i="367"/>
  <c r="C432" i="367"/>
  <c r="A432" i="367"/>
  <c r="C431" i="367"/>
  <c r="A431" i="367"/>
  <c r="C430" i="367"/>
  <c r="A430" i="367"/>
  <c r="C429" i="367"/>
  <c r="A429" i="367"/>
  <c r="C428" i="367"/>
  <c r="A428" i="367"/>
  <c r="C427" i="367"/>
  <c r="A427" i="367"/>
  <c r="C426" i="367"/>
  <c r="A426" i="367"/>
  <c r="C425" i="367"/>
  <c r="A425" i="367"/>
  <c r="C424" i="367"/>
  <c r="A424" i="367"/>
  <c r="C423" i="367"/>
  <c r="A423" i="367"/>
  <c r="C422" i="367"/>
  <c r="A422" i="367"/>
  <c r="C421" i="367"/>
  <c r="A421" i="367"/>
  <c r="C420" i="367"/>
  <c r="A420" i="367"/>
  <c r="C419" i="367"/>
  <c r="A419" i="367"/>
  <c r="C418" i="367"/>
  <c r="A418" i="367"/>
  <c r="C417" i="367"/>
  <c r="A417" i="367"/>
  <c r="C416" i="367"/>
  <c r="A416" i="367"/>
  <c r="C415" i="367"/>
  <c r="A415" i="367"/>
  <c r="C414" i="367"/>
  <c r="A414" i="367"/>
  <c r="C413" i="367"/>
  <c r="A413" i="367"/>
  <c r="C411" i="367"/>
  <c r="A411" i="367"/>
  <c r="C410" i="367"/>
  <c r="A410" i="367"/>
  <c r="C409" i="367"/>
  <c r="A409" i="367"/>
  <c r="C408" i="367"/>
  <c r="A408" i="367"/>
  <c r="C407" i="367"/>
  <c r="A407" i="367"/>
  <c r="C406" i="367"/>
  <c r="A406" i="367"/>
  <c r="C405" i="367"/>
  <c r="A405" i="367"/>
  <c r="C404" i="367"/>
  <c r="A404" i="367"/>
  <c r="C403" i="367"/>
  <c r="A403" i="367"/>
  <c r="C402" i="367"/>
  <c r="A402" i="367"/>
  <c r="C401" i="367"/>
  <c r="A401" i="367"/>
  <c r="C400" i="367"/>
  <c r="A400" i="367"/>
  <c r="C399" i="367"/>
  <c r="A399" i="367"/>
  <c r="C398" i="367"/>
  <c r="A398" i="367"/>
  <c r="C397" i="367"/>
  <c r="A397" i="367"/>
  <c r="C396" i="367"/>
  <c r="A396" i="367"/>
  <c r="C395" i="367"/>
  <c r="A395" i="367"/>
  <c r="C394" i="367"/>
  <c r="A394" i="367"/>
  <c r="C393" i="367"/>
  <c r="A393" i="367"/>
  <c r="C392" i="367"/>
  <c r="A392" i="367"/>
  <c r="C391" i="367"/>
  <c r="A391" i="367"/>
  <c r="C390" i="367"/>
  <c r="A390" i="367"/>
  <c r="C389" i="367"/>
  <c r="A389" i="367"/>
  <c r="C388" i="367"/>
  <c r="A388" i="367"/>
  <c r="C386" i="367"/>
  <c r="A386" i="367"/>
  <c r="C385" i="367"/>
  <c r="A385" i="367"/>
  <c r="C384" i="367"/>
  <c r="A384" i="367"/>
  <c r="C383" i="367"/>
  <c r="A383" i="367"/>
  <c r="C382" i="367"/>
  <c r="A382" i="367"/>
  <c r="C381" i="367"/>
  <c r="A381" i="367"/>
  <c r="C380" i="367"/>
  <c r="A380" i="367"/>
  <c r="C379" i="367"/>
  <c r="A379" i="367"/>
  <c r="C378" i="367"/>
  <c r="A378" i="367"/>
  <c r="C377" i="367"/>
  <c r="A377" i="367"/>
  <c r="C376" i="367"/>
  <c r="A376" i="367"/>
  <c r="C375" i="367"/>
  <c r="A375" i="367"/>
  <c r="C374" i="367"/>
  <c r="A374" i="367"/>
  <c r="C373" i="367"/>
  <c r="A373" i="367"/>
  <c r="C372" i="367"/>
  <c r="A372" i="367"/>
  <c r="C371" i="367"/>
  <c r="A371" i="367"/>
  <c r="C369" i="367"/>
  <c r="A369" i="367"/>
  <c r="C368" i="367"/>
  <c r="A368" i="367"/>
  <c r="C367" i="367"/>
  <c r="A367" i="367"/>
  <c r="C365" i="367"/>
  <c r="A365" i="367"/>
  <c r="C364" i="367"/>
  <c r="A364" i="367"/>
  <c r="C363" i="367"/>
  <c r="A363" i="367"/>
  <c r="C361" i="367"/>
  <c r="A361" i="367"/>
  <c r="C360" i="367"/>
  <c r="A360" i="367"/>
  <c r="C359" i="367"/>
  <c r="A359" i="367"/>
  <c r="C358" i="367"/>
  <c r="A358" i="367"/>
  <c r="C357" i="367"/>
  <c r="A357" i="367"/>
  <c r="C356" i="367"/>
  <c r="A356" i="367"/>
  <c r="C355" i="367"/>
  <c r="A355" i="367"/>
  <c r="C354" i="367"/>
  <c r="A354" i="367"/>
  <c r="C353" i="367"/>
  <c r="A353" i="367"/>
  <c r="C352" i="367"/>
  <c r="A352" i="367"/>
  <c r="C351" i="367"/>
  <c r="A351" i="367"/>
  <c r="C350" i="367"/>
  <c r="A350" i="367"/>
  <c r="C348" i="367"/>
  <c r="A348" i="367"/>
  <c r="C347" i="367"/>
  <c r="A347" i="367"/>
  <c r="C346" i="367"/>
  <c r="A346" i="367"/>
  <c r="C345" i="367"/>
  <c r="A345" i="367"/>
  <c r="C344" i="367"/>
  <c r="A344" i="367"/>
  <c r="C343" i="367"/>
  <c r="A343" i="367"/>
  <c r="C342" i="367"/>
  <c r="A342" i="367"/>
  <c r="C341" i="367"/>
  <c r="A341" i="367"/>
  <c r="C340" i="367"/>
  <c r="A340" i="367"/>
  <c r="C339" i="367"/>
  <c r="A339" i="367"/>
  <c r="C338" i="367"/>
  <c r="A338" i="367"/>
  <c r="C337" i="367"/>
  <c r="A337" i="367"/>
  <c r="C336" i="367"/>
  <c r="A336" i="367"/>
  <c r="C335" i="367"/>
  <c r="A335" i="367"/>
  <c r="C334" i="367"/>
  <c r="A334" i="367"/>
  <c r="C333" i="367"/>
  <c r="A333" i="367"/>
  <c r="C332" i="367"/>
  <c r="A332" i="367"/>
  <c r="C331" i="367"/>
  <c r="A331" i="367"/>
  <c r="C330" i="367"/>
  <c r="A330" i="367"/>
  <c r="C329" i="367"/>
  <c r="A329" i="367"/>
  <c r="C328" i="367"/>
  <c r="A328" i="367"/>
  <c r="C327" i="367"/>
  <c r="A327" i="367"/>
  <c r="C326" i="367"/>
  <c r="A326" i="367"/>
  <c r="C325" i="367"/>
  <c r="A325" i="367"/>
  <c r="C324" i="367"/>
  <c r="A324" i="367"/>
  <c r="C323" i="367"/>
  <c r="A323" i="367"/>
  <c r="C322" i="367"/>
  <c r="A322" i="367"/>
  <c r="C321" i="367"/>
  <c r="A321" i="367"/>
  <c r="C319" i="367"/>
  <c r="A319" i="367"/>
  <c r="C318" i="367"/>
  <c r="A318" i="367"/>
  <c r="C317" i="367"/>
  <c r="A317" i="367"/>
  <c r="C316" i="367"/>
  <c r="A316" i="367"/>
  <c r="C314" i="367"/>
  <c r="A314" i="367"/>
  <c r="C313" i="367"/>
  <c r="A313" i="367"/>
  <c r="C312" i="367"/>
  <c r="A312" i="367"/>
  <c r="C311" i="367"/>
  <c r="A311" i="367"/>
  <c r="C310" i="367"/>
  <c r="A310" i="367"/>
  <c r="C309" i="367"/>
  <c r="A309" i="367"/>
  <c r="C308" i="367"/>
  <c r="A308" i="367"/>
  <c r="C307" i="367"/>
  <c r="A307" i="367"/>
  <c r="C306" i="367"/>
  <c r="A306" i="367"/>
  <c r="C305" i="367"/>
  <c r="A305" i="367"/>
  <c r="C304" i="367"/>
  <c r="A304" i="367"/>
  <c r="C303" i="367"/>
  <c r="A303" i="367"/>
  <c r="C302" i="367"/>
  <c r="A302" i="367"/>
  <c r="C301" i="367"/>
  <c r="A301" i="367"/>
  <c r="C300" i="367"/>
  <c r="A300" i="367"/>
  <c r="C299" i="367"/>
  <c r="A299" i="367"/>
  <c r="C298" i="367"/>
  <c r="A298" i="367"/>
  <c r="C297" i="367"/>
  <c r="A297" i="367"/>
  <c r="C296" i="367"/>
  <c r="A296" i="367"/>
  <c r="C295" i="367"/>
  <c r="A295" i="367"/>
  <c r="C293" i="367"/>
  <c r="A293" i="367"/>
  <c r="C292" i="367"/>
  <c r="A292" i="367"/>
  <c r="C291" i="367"/>
  <c r="A291" i="367"/>
  <c r="C290" i="367"/>
  <c r="A290" i="367"/>
  <c r="C289" i="367"/>
  <c r="A289" i="367"/>
  <c r="C287" i="367"/>
  <c r="A287" i="367"/>
  <c r="C286" i="367"/>
  <c r="A286" i="367"/>
  <c r="C285" i="367"/>
  <c r="A285" i="367"/>
  <c r="C284" i="367"/>
  <c r="A284" i="367"/>
  <c r="A283" i="367"/>
  <c r="C282" i="367"/>
  <c r="A282" i="367"/>
  <c r="C281" i="367"/>
  <c r="A281" i="367"/>
  <c r="C280" i="367"/>
  <c r="A280" i="367"/>
  <c r="C279" i="367"/>
  <c r="A279" i="367"/>
  <c r="C278" i="367"/>
  <c r="A278" i="367"/>
  <c r="C277" i="367"/>
  <c r="A277" i="367"/>
  <c r="C276" i="367"/>
  <c r="A276" i="367"/>
  <c r="C275" i="367"/>
  <c r="A275" i="367"/>
  <c r="C274" i="367"/>
  <c r="A274" i="367"/>
  <c r="C273" i="367"/>
  <c r="A273" i="367"/>
  <c r="C272" i="367"/>
  <c r="A272" i="367"/>
  <c r="C271" i="367"/>
  <c r="A271" i="367"/>
  <c r="C270" i="367"/>
  <c r="A270" i="367"/>
  <c r="C269" i="367"/>
  <c r="A269" i="367"/>
  <c r="C268" i="367"/>
  <c r="A268" i="367"/>
  <c r="C266" i="367"/>
  <c r="A266" i="367"/>
  <c r="C265" i="367"/>
  <c r="A265" i="367"/>
  <c r="C264" i="367"/>
  <c r="A264" i="367"/>
  <c r="C263" i="367"/>
  <c r="A263" i="367"/>
  <c r="C262" i="367"/>
  <c r="A262" i="367"/>
  <c r="C261" i="367"/>
  <c r="A261" i="367"/>
  <c r="C260" i="367"/>
  <c r="A260" i="367"/>
  <c r="C259" i="367"/>
  <c r="A259" i="367"/>
  <c r="C258" i="367"/>
  <c r="A258" i="367"/>
  <c r="C257" i="367"/>
  <c r="A257" i="367"/>
  <c r="C256" i="367"/>
  <c r="A256" i="367"/>
  <c r="C255" i="367"/>
  <c r="A255" i="367"/>
  <c r="C254" i="367"/>
  <c r="A254" i="367"/>
  <c r="C253" i="367"/>
  <c r="A253" i="367"/>
  <c r="C252" i="367"/>
  <c r="A252" i="367"/>
  <c r="C251" i="367"/>
  <c r="A251" i="367"/>
  <c r="C250" i="367"/>
  <c r="A250" i="367"/>
  <c r="C249" i="367"/>
  <c r="A249" i="367"/>
  <c r="C247" i="367"/>
  <c r="A247" i="367"/>
  <c r="C246" i="367"/>
  <c r="A246" i="367"/>
  <c r="C245" i="367"/>
  <c r="A245" i="367"/>
  <c r="C244" i="367"/>
  <c r="A244" i="367"/>
  <c r="C243" i="367"/>
  <c r="A243" i="367"/>
  <c r="C242" i="367"/>
  <c r="A242" i="367"/>
  <c r="C241" i="367"/>
  <c r="A241" i="367"/>
  <c r="C239" i="367"/>
  <c r="A239" i="367"/>
  <c r="C238" i="367"/>
  <c r="A238" i="367"/>
  <c r="C237" i="367"/>
  <c r="A237" i="367"/>
  <c r="C236" i="367"/>
  <c r="A236" i="367"/>
  <c r="C235" i="367"/>
  <c r="A235" i="367"/>
  <c r="C234" i="367"/>
  <c r="A234" i="367"/>
  <c r="C233" i="367"/>
  <c r="A233" i="367"/>
  <c r="C232" i="367"/>
  <c r="A232" i="367"/>
  <c r="C231" i="367"/>
  <c r="A231" i="367"/>
  <c r="C230" i="367"/>
  <c r="A230" i="367"/>
  <c r="C229" i="367"/>
  <c r="A229" i="367"/>
  <c r="C228" i="367"/>
  <c r="A228" i="367"/>
  <c r="C226" i="367"/>
  <c r="A226" i="367"/>
  <c r="C225" i="367"/>
  <c r="A225" i="367"/>
  <c r="C224" i="367"/>
  <c r="A224" i="367"/>
  <c r="C223" i="367"/>
  <c r="A223" i="367"/>
  <c r="C222" i="367"/>
  <c r="A222" i="367"/>
  <c r="C221" i="367"/>
  <c r="A221" i="367"/>
  <c r="C220" i="367"/>
  <c r="A220" i="367"/>
  <c r="C219" i="367"/>
  <c r="A219" i="367"/>
  <c r="C218" i="367"/>
  <c r="A218" i="367"/>
  <c r="C217" i="367"/>
  <c r="A217" i="367"/>
  <c r="C216" i="367"/>
  <c r="A216" i="367"/>
  <c r="C215" i="367"/>
  <c r="A215" i="367"/>
  <c r="C214" i="367"/>
  <c r="A214" i="367"/>
  <c r="C213" i="367"/>
  <c r="A213" i="367"/>
  <c r="C211" i="367"/>
  <c r="A211" i="367"/>
  <c r="C210" i="367"/>
  <c r="A210" i="367"/>
  <c r="C209" i="367"/>
  <c r="A209" i="367"/>
  <c r="C208" i="367"/>
  <c r="A208" i="367"/>
  <c r="C207" i="367"/>
  <c r="A207" i="367"/>
  <c r="C206" i="367"/>
  <c r="A206" i="367"/>
  <c r="C205" i="367"/>
  <c r="A205" i="367"/>
  <c r="C204" i="367"/>
  <c r="A204" i="367"/>
  <c r="C203" i="367"/>
  <c r="A203" i="367"/>
  <c r="C202" i="367"/>
  <c r="A202" i="367"/>
  <c r="C201" i="367"/>
  <c r="A201" i="367"/>
  <c r="C200" i="367"/>
  <c r="A200" i="367"/>
  <c r="C199" i="367"/>
  <c r="A199" i="367"/>
  <c r="C198" i="367"/>
  <c r="A198" i="367"/>
  <c r="C197" i="367"/>
  <c r="A197" i="367"/>
  <c r="C195" i="367"/>
  <c r="A195" i="367"/>
  <c r="C194" i="367"/>
  <c r="A194" i="367"/>
  <c r="C193" i="367"/>
  <c r="A193" i="367"/>
  <c r="C192" i="367"/>
  <c r="A192" i="367"/>
  <c r="C191" i="367"/>
  <c r="A191" i="367"/>
  <c r="C190" i="367"/>
  <c r="A190" i="367"/>
  <c r="C189" i="367"/>
  <c r="A189" i="367"/>
  <c r="C187" i="367"/>
  <c r="C186" i="367"/>
  <c r="A186" i="367"/>
  <c r="C185" i="367"/>
  <c r="A185" i="367"/>
  <c r="C184" i="367"/>
  <c r="A184" i="367"/>
  <c r="C183" i="367"/>
  <c r="A183" i="367"/>
  <c r="C182" i="367"/>
  <c r="A182" i="367"/>
  <c r="C181" i="367"/>
  <c r="A181" i="367"/>
  <c r="C180" i="367"/>
  <c r="A180" i="367"/>
  <c r="C179" i="367"/>
  <c r="A179" i="367"/>
  <c r="C178" i="367"/>
  <c r="A178" i="367"/>
  <c r="C177" i="367"/>
  <c r="A177" i="367"/>
  <c r="C176" i="367"/>
  <c r="A176" i="367"/>
  <c r="C175" i="367"/>
  <c r="A175" i="367"/>
  <c r="C174" i="367"/>
  <c r="A174" i="367"/>
  <c r="C173" i="367"/>
  <c r="A173" i="367"/>
  <c r="C172" i="367"/>
  <c r="A172" i="367"/>
  <c r="C171" i="367"/>
  <c r="A171" i="367"/>
  <c r="C170" i="367"/>
  <c r="A170" i="367"/>
  <c r="C169" i="367"/>
  <c r="A169" i="367"/>
  <c r="C168" i="367"/>
  <c r="A168" i="367"/>
  <c r="C167" i="367"/>
  <c r="A167" i="367"/>
  <c r="C166" i="367"/>
  <c r="A166" i="367"/>
  <c r="C165" i="367"/>
  <c r="A165" i="367"/>
  <c r="C163" i="367"/>
  <c r="A163" i="367"/>
  <c r="C162" i="367"/>
  <c r="A162" i="367"/>
  <c r="C161" i="367"/>
  <c r="A161" i="367"/>
  <c r="C160" i="367"/>
  <c r="A160" i="367"/>
  <c r="C159" i="367"/>
  <c r="A159" i="367"/>
  <c r="C158" i="367"/>
  <c r="A158" i="367"/>
  <c r="C157" i="367"/>
  <c r="A157" i="367"/>
  <c r="C156" i="367"/>
  <c r="A156" i="367"/>
  <c r="C155" i="367"/>
  <c r="A155" i="367"/>
  <c r="C154" i="367"/>
  <c r="A154" i="367"/>
  <c r="C153" i="367"/>
  <c r="A153" i="367"/>
  <c r="C152" i="367"/>
  <c r="A152" i="367"/>
  <c r="C151" i="367"/>
  <c r="A151" i="367"/>
  <c r="C150" i="367"/>
  <c r="A150" i="367"/>
  <c r="C149" i="367"/>
  <c r="A149" i="367"/>
  <c r="C148" i="367"/>
  <c r="A148" i="367"/>
  <c r="C147" i="367"/>
  <c r="A147" i="367"/>
  <c r="C146" i="367"/>
  <c r="A146" i="367"/>
  <c r="C145" i="367"/>
  <c r="A145" i="367"/>
  <c r="C144" i="367"/>
  <c r="A144" i="367"/>
  <c r="C142" i="367"/>
  <c r="A142" i="367"/>
  <c r="C141" i="367"/>
  <c r="A141" i="367"/>
  <c r="C140" i="367"/>
  <c r="A140" i="367"/>
  <c r="A139" i="367"/>
  <c r="C138" i="367"/>
  <c r="A138" i="367"/>
  <c r="C137" i="367"/>
  <c r="A137" i="367"/>
  <c r="C136" i="367"/>
  <c r="A136" i="367"/>
  <c r="C135" i="367"/>
  <c r="A135" i="367"/>
  <c r="C134" i="367"/>
  <c r="A134" i="367"/>
  <c r="C133" i="367"/>
  <c r="A133" i="367"/>
  <c r="C132" i="367"/>
  <c r="A132" i="367"/>
  <c r="C131" i="367"/>
  <c r="A131" i="367"/>
  <c r="C130" i="367"/>
  <c r="A130" i="367"/>
  <c r="C129" i="367"/>
  <c r="A129" i="367"/>
  <c r="C128" i="367"/>
  <c r="A128" i="367"/>
  <c r="C127" i="367"/>
  <c r="A127" i="367"/>
  <c r="C126" i="367"/>
  <c r="A126" i="367"/>
  <c r="C125" i="367"/>
  <c r="A125" i="367"/>
  <c r="C124" i="367"/>
  <c r="A124" i="367"/>
  <c r="C123" i="367"/>
  <c r="A123" i="367"/>
  <c r="C121" i="367"/>
  <c r="A121" i="367"/>
  <c r="C120" i="367"/>
  <c r="A120" i="367"/>
  <c r="C119" i="367"/>
  <c r="A119" i="367"/>
  <c r="C118" i="367"/>
  <c r="A118" i="367"/>
  <c r="C117" i="367"/>
  <c r="A117" i="367"/>
  <c r="C116" i="367"/>
  <c r="A116" i="367"/>
  <c r="C115" i="367"/>
  <c r="A115" i="367"/>
  <c r="C114" i="367"/>
  <c r="A114" i="367"/>
  <c r="C113" i="367"/>
  <c r="A113" i="367"/>
  <c r="C112" i="367"/>
  <c r="A112" i="367"/>
  <c r="C111" i="367"/>
  <c r="A111" i="367"/>
  <c r="C110" i="367"/>
  <c r="A110" i="367"/>
  <c r="C109" i="367"/>
  <c r="A109" i="367"/>
  <c r="C108" i="367"/>
  <c r="A108" i="367"/>
  <c r="C107" i="367"/>
  <c r="A107" i="367"/>
  <c r="C106" i="367"/>
  <c r="A106" i="367"/>
  <c r="C105" i="367"/>
  <c r="A105" i="367"/>
  <c r="C104" i="367"/>
  <c r="A104" i="367"/>
  <c r="C103" i="367"/>
  <c r="A103" i="367"/>
  <c r="C102" i="367"/>
  <c r="A102" i="367"/>
  <c r="C101" i="367"/>
  <c r="A101" i="367"/>
  <c r="C100" i="367"/>
  <c r="A100" i="367"/>
  <c r="C98" i="367"/>
  <c r="A98" i="367"/>
  <c r="C97" i="367"/>
  <c r="A97" i="367"/>
  <c r="C96" i="367"/>
  <c r="A96" i="367"/>
  <c r="C95" i="367"/>
  <c r="A95" i="367"/>
  <c r="C94" i="367"/>
  <c r="A94" i="367"/>
  <c r="C93" i="367"/>
  <c r="A93" i="367"/>
  <c r="C92" i="367"/>
  <c r="A92" i="367"/>
  <c r="C91" i="367"/>
  <c r="A91" i="367"/>
  <c r="C90" i="367"/>
  <c r="A90" i="367"/>
  <c r="C89" i="367"/>
  <c r="A89" i="367"/>
  <c r="C88" i="367"/>
  <c r="A88" i="367"/>
  <c r="C87" i="367"/>
  <c r="A87" i="367"/>
  <c r="C86" i="367"/>
  <c r="A86" i="367"/>
  <c r="C85" i="367"/>
  <c r="A85" i="367"/>
  <c r="C84" i="367"/>
  <c r="A84" i="367"/>
  <c r="C83" i="367"/>
  <c r="A83" i="367"/>
  <c r="C82" i="367"/>
  <c r="A82" i="367"/>
  <c r="C80" i="367"/>
  <c r="A80" i="367"/>
  <c r="C79" i="367"/>
  <c r="A79" i="367"/>
  <c r="C78" i="367"/>
  <c r="A78" i="367"/>
  <c r="C77" i="367"/>
  <c r="A77" i="367"/>
  <c r="C76" i="367"/>
  <c r="A76" i="367"/>
  <c r="C75" i="367"/>
  <c r="A75" i="367"/>
  <c r="C74" i="367"/>
  <c r="A74" i="367"/>
  <c r="C73" i="367"/>
  <c r="A73" i="367"/>
  <c r="C72" i="367"/>
  <c r="A72" i="367"/>
  <c r="C71" i="367"/>
  <c r="A71" i="367"/>
  <c r="C70" i="367"/>
  <c r="A70" i="367"/>
  <c r="C69" i="367"/>
  <c r="A69" i="367"/>
  <c r="C68" i="367"/>
  <c r="A68" i="367"/>
  <c r="C67" i="367"/>
  <c r="A67" i="367"/>
  <c r="C66" i="367"/>
  <c r="A66" i="367"/>
  <c r="C65" i="367"/>
  <c r="A65" i="367"/>
  <c r="C64" i="367"/>
  <c r="A64" i="367"/>
  <c r="C63" i="367"/>
  <c r="A63" i="367"/>
  <c r="C62" i="367"/>
  <c r="A62" i="367"/>
  <c r="C60" i="367"/>
  <c r="A60" i="367"/>
  <c r="C59" i="367"/>
  <c r="A59" i="367"/>
  <c r="C58" i="367"/>
  <c r="A58" i="367"/>
  <c r="C57" i="367"/>
  <c r="A57" i="367"/>
  <c r="C56" i="367"/>
  <c r="A56" i="367"/>
  <c r="C55" i="367"/>
  <c r="A55" i="367"/>
  <c r="C54" i="367"/>
  <c r="A54" i="367"/>
  <c r="C53" i="367"/>
  <c r="A53" i="367"/>
  <c r="C52" i="367"/>
  <c r="A52" i="367"/>
  <c r="C51" i="367"/>
  <c r="A51" i="367"/>
  <c r="C50" i="367"/>
  <c r="A50" i="367"/>
  <c r="C49" i="367"/>
  <c r="A49" i="367"/>
  <c r="C48" i="367"/>
  <c r="A48" i="367"/>
  <c r="C47" i="367"/>
  <c r="A47" i="367"/>
  <c r="C46" i="367"/>
  <c r="A46" i="367"/>
  <c r="C45" i="367"/>
  <c r="A45" i="367"/>
  <c r="C44" i="367"/>
  <c r="A44" i="367"/>
  <c r="C43" i="367"/>
  <c r="A43" i="367"/>
  <c r="C42" i="367"/>
  <c r="A42" i="367"/>
  <c r="C40" i="367"/>
  <c r="A40" i="367"/>
  <c r="C39" i="367"/>
  <c r="A39" i="367"/>
  <c r="C38" i="367"/>
  <c r="A38" i="367"/>
  <c r="C37" i="367"/>
  <c r="A37" i="367"/>
  <c r="C36" i="367"/>
  <c r="A36" i="367"/>
  <c r="C35" i="367"/>
  <c r="A35" i="367"/>
  <c r="C34" i="367"/>
  <c r="A34" i="367"/>
  <c r="C33" i="367"/>
  <c r="A33" i="367"/>
  <c r="C32" i="367"/>
  <c r="A32" i="367"/>
  <c r="C31" i="367"/>
  <c r="A31" i="367"/>
  <c r="A30" i="367"/>
  <c r="C29" i="367"/>
  <c r="A29" i="367"/>
  <c r="C28" i="367"/>
  <c r="A28" i="367"/>
  <c r="C27" i="367"/>
  <c r="A27" i="367"/>
  <c r="C26" i="367"/>
  <c r="A26" i="367"/>
  <c r="C25" i="367"/>
  <c r="A25" i="367"/>
  <c r="C24" i="367"/>
  <c r="A24" i="367"/>
  <c r="C23" i="367"/>
  <c r="A23" i="367"/>
  <c r="C22" i="367"/>
  <c r="A22" i="367"/>
  <c r="C21" i="367"/>
  <c r="A21" i="367"/>
  <c r="C20" i="367"/>
  <c r="A20" i="367"/>
  <c r="C19" i="367"/>
  <c r="A19" i="367"/>
  <c r="C17" i="367"/>
  <c r="A17" i="367"/>
  <c r="C16" i="367"/>
  <c r="A16" i="367"/>
  <c r="C15" i="367"/>
  <c r="A15" i="367"/>
  <c r="C14" i="367"/>
  <c r="A14" i="367"/>
  <c r="C13" i="367"/>
  <c r="A13" i="367"/>
  <c r="C12" i="367"/>
  <c r="A12" i="367"/>
  <c r="C10" i="367"/>
  <c r="A10" i="367"/>
  <c r="C9" i="367"/>
  <c r="A9" i="367"/>
  <c r="C8" i="367"/>
  <c r="A8" i="367"/>
  <c r="C7" i="367"/>
  <c r="A7" i="367"/>
  <c r="C6" i="367"/>
  <c r="A6" i="367"/>
  <c r="C5" i="367"/>
  <c r="A5" i="367"/>
  <c r="C18" i="365"/>
  <c r="A18" i="365"/>
  <c r="C17" i="365"/>
  <c r="A17" i="365"/>
  <c r="C16" i="365"/>
  <c r="A16" i="365"/>
  <c r="C14" i="365"/>
  <c r="A14" i="365"/>
  <c r="C13" i="365"/>
  <c r="A13" i="365"/>
  <c r="C12" i="365"/>
  <c r="A12" i="365"/>
  <c r="C10" i="365"/>
  <c r="A10" i="365"/>
  <c r="C9" i="365"/>
  <c r="A9" i="365"/>
  <c r="C8" i="365"/>
  <c r="A8" i="365"/>
  <c r="C7" i="365"/>
  <c r="A7" i="365"/>
  <c r="C6" i="365"/>
  <c r="A6" i="365"/>
  <c r="C5" i="365"/>
  <c r="A5" i="365"/>
  <c r="B2" i="361"/>
  <c r="F17" i="361"/>
  <c r="F18" i="361"/>
  <c r="F15" i="361" s="1"/>
  <c r="C514" i="363"/>
  <c r="B514" i="363"/>
  <c r="A514" i="363"/>
  <c r="C513" i="363"/>
  <c r="B513" i="363"/>
  <c r="A513" i="363"/>
  <c r="C512" i="363"/>
  <c r="B512" i="363"/>
  <c r="A512" i="363"/>
  <c r="C511" i="363"/>
  <c r="B511" i="363"/>
  <c r="A511" i="363"/>
  <c r="C510" i="363"/>
  <c r="B510" i="363"/>
  <c r="A510" i="363"/>
  <c r="C509" i="363"/>
  <c r="B509" i="363"/>
  <c r="A509" i="363"/>
  <c r="C508" i="363"/>
  <c r="B508" i="363"/>
  <c r="A508" i="363"/>
  <c r="C507" i="363"/>
  <c r="B507" i="363"/>
  <c r="A507" i="363"/>
  <c r="C506" i="363"/>
  <c r="B506" i="363"/>
  <c r="A506" i="363"/>
  <c r="C505" i="363"/>
  <c r="B505" i="363"/>
  <c r="A505" i="363"/>
  <c r="C504" i="363"/>
  <c r="B504" i="363"/>
  <c r="A504" i="363"/>
  <c r="C503" i="363"/>
  <c r="B503" i="363"/>
  <c r="A503" i="363"/>
  <c r="C502" i="363"/>
  <c r="B502" i="363"/>
  <c r="A502" i="363"/>
  <c r="C501" i="363"/>
  <c r="B501" i="363"/>
  <c r="A501" i="363"/>
  <c r="C500" i="363"/>
  <c r="B500" i="363"/>
  <c r="A500" i="363"/>
  <c r="C499" i="363"/>
  <c r="B499" i="363"/>
  <c r="A499" i="363"/>
  <c r="C498" i="363"/>
  <c r="B498" i="363"/>
  <c r="A498" i="363"/>
  <c r="C497" i="363"/>
  <c r="B497" i="363"/>
  <c r="A497" i="363"/>
  <c r="C496" i="363"/>
  <c r="B496" i="363"/>
  <c r="A496" i="363"/>
  <c r="C495" i="363"/>
  <c r="B495" i="363"/>
  <c r="A495" i="363"/>
  <c r="C494" i="363"/>
  <c r="B494" i="363"/>
  <c r="A494" i="363"/>
  <c r="C493" i="363"/>
  <c r="B493" i="363"/>
  <c r="A493" i="363"/>
  <c r="C492" i="363"/>
  <c r="B492" i="363"/>
  <c r="A492" i="363"/>
  <c r="C491" i="363"/>
  <c r="B491" i="363"/>
  <c r="A491" i="363"/>
  <c r="C490" i="363"/>
  <c r="B490" i="363"/>
  <c r="A490" i="363"/>
  <c r="C489" i="363"/>
  <c r="B489" i="363"/>
  <c r="A489" i="363"/>
  <c r="C488" i="363"/>
  <c r="B488" i="363"/>
  <c r="A488" i="363"/>
  <c r="C487" i="363"/>
  <c r="B487" i="363"/>
  <c r="A487" i="363"/>
  <c r="C486" i="363"/>
  <c r="B486" i="363"/>
  <c r="A486" i="363"/>
  <c r="C485" i="363"/>
  <c r="B485" i="363"/>
  <c r="A485" i="363"/>
  <c r="C484" i="363"/>
  <c r="B484" i="363"/>
  <c r="A484" i="363"/>
  <c r="C483" i="363"/>
  <c r="B483" i="363"/>
  <c r="A483" i="363"/>
  <c r="C482" i="363"/>
  <c r="B482" i="363"/>
  <c r="A482" i="363"/>
  <c r="C481" i="363"/>
  <c r="B481" i="363"/>
  <c r="A481" i="363"/>
  <c r="C480" i="363"/>
  <c r="B480" i="363"/>
  <c r="A480" i="363"/>
  <c r="C479" i="363"/>
  <c r="B479" i="363"/>
  <c r="A479" i="363"/>
  <c r="C478" i="363"/>
  <c r="B478" i="363"/>
  <c r="A478" i="363"/>
  <c r="C477" i="363"/>
  <c r="B477" i="363"/>
  <c r="A477" i="363"/>
  <c r="C476" i="363"/>
  <c r="B476" i="363"/>
  <c r="A476" i="363"/>
  <c r="C475" i="363"/>
  <c r="B475" i="363"/>
  <c r="A475" i="363"/>
  <c r="C474" i="363"/>
  <c r="B474" i="363"/>
  <c r="A474" i="363"/>
  <c r="C473" i="363"/>
  <c r="B473" i="363"/>
  <c r="A473" i="363"/>
  <c r="C472" i="363"/>
  <c r="B472" i="363"/>
  <c r="A472" i="363"/>
  <c r="C471" i="363"/>
  <c r="B471" i="363"/>
  <c r="A471" i="363"/>
  <c r="C470" i="363"/>
  <c r="B470" i="363"/>
  <c r="A470" i="363"/>
  <c r="C469" i="363"/>
  <c r="B469" i="363"/>
  <c r="A469" i="363"/>
  <c r="C468" i="363"/>
  <c r="B468" i="363"/>
  <c r="A468" i="363"/>
  <c r="C467" i="363"/>
  <c r="B467" i="363"/>
  <c r="A467" i="363"/>
  <c r="C466" i="363"/>
  <c r="B466" i="363"/>
  <c r="A466" i="363"/>
  <c r="C465" i="363"/>
  <c r="B465" i="363"/>
  <c r="A465" i="363"/>
  <c r="C464" i="363"/>
  <c r="B464" i="363"/>
  <c r="A464" i="363"/>
  <c r="C463" i="363"/>
  <c r="B463" i="363"/>
  <c r="A463" i="363"/>
  <c r="C462" i="363"/>
  <c r="B462" i="363"/>
  <c r="A462" i="363"/>
  <c r="C461" i="363"/>
  <c r="B461" i="363"/>
  <c r="A461" i="363"/>
  <c r="C460" i="363"/>
  <c r="B460" i="363"/>
  <c r="A460" i="363"/>
  <c r="C459" i="363"/>
  <c r="B459" i="363"/>
  <c r="A459" i="363"/>
  <c r="C458" i="363"/>
  <c r="B458" i="363"/>
  <c r="A458" i="363"/>
  <c r="C457" i="363"/>
  <c r="B457" i="363"/>
  <c r="A457" i="363"/>
  <c r="C456" i="363"/>
  <c r="B456" i="363"/>
  <c r="A456" i="363"/>
  <c r="C455" i="363"/>
  <c r="B455" i="363"/>
  <c r="A455" i="363"/>
  <c r="C454" i="363"/>
  <c r="B454" i="363"/>
  <c r="A454" i="363"/>
  <c r="C453" i="363"/>
  <c r="B453" i="363"/>
  <c r="A453" i="363"/>
  <c r="C452" i="363"/>
  <c r="B452" i="363"/>
  <c r="A452" i="363"/>
  <c r="C451" i="363"/>
  <c r="B451" i="363"/>
  <c r="A451" i="363"/>
  <c r="C450" i="363"/>
  <c r="B450" i="363"/>
  <c r="A450" i="363"/>
  <c r="C449" i="363"/>
  <c r="B449" i="363"/>
  <c r="A449" i="363"/>
  <c r="C448" i="363"/>
  <c r="B448" i="363"/>
  <c r="A448" i="363"/>
  <c r="C447" i="363"/>
  <c r="B447" i="363"/>
  <c r="A447" i="363"/>
  <c r="C446" i="363"/>
  <c r="B446" i="363"/>
  <c r="A446" i="363"/>
  <c r="C445" i="363"/>
  <c r="B445" i="363"/>
  <c r="A445" i="363"/>
  <c r="C444" i="363"/>
  <c r="B444" i="363"/>
  <c r="A444" i="363"/>
  <c r="C443" i="363"/>
  <c r="B443" i="363"/>
  <c r="A443" i="363"/>
  <c r="C442" i="363"/>
  <c r="B442" i="363"/>
  <c r="A442" i="363"/>
  <c r="C441" i="363"/>
  <c r="B441" i="363"/>
  <c r="A441" i="363"/>
  <c r="C440" i="363"/>
  <c r="B440" i="363"/>
  <c r="A440" i="363"/>
  <c r="C439" i="363"/>
  <c r="B439" i="363"/>
  <c r="A439" i="363"/>
  <c r="C438" i="363"/>
  <c r="B438" i="363"/>
  <c r="A438" i="363"/>
  <c r="C437" i="363"/>
  <c r="B437" i="363"/>
  <c r="A437" i="363"/>
  <c r="C436" i="363"/>
  <c r="B436" i="363"/>
  <c r="A436" i="363"/>
  <c r="C435" i="363"/>
  <c r="B435" i="363"/>
  <c r="A435" i="363"/>
  <c r="C434" i="363"/>
  <c r="B434" i="363"/>
  <c r="A434" i="363"/>
  <c r="C433" i="363"/>
  <c r="B433" i="363"/>
  <c r="A433" i="363"/>
  <c r="C432" i="363"/>
  <c r="B432" i="363"/>
  <c r="A432" i="363"/>
  <c r="C431" i="363"/>
  <c r="B431" i="363"/>
  <c r="A431" i="363"/>
  <c r="C430" i="363"/>
  <c r="B430" i="363"/>
  <c r="A430" i="363"/>
  <c r="C429" i="363"/>
  <c r="B429" i="363"/>
  <c r="A429" i="363"/>
  <c r="C428" i="363"/>
  <c r="B428" i="363"/>
  <c r="A428" i="363"/>
  <c r="C427" i="363"/>
  <c r="B427" i="363"/>
  <c r="A427" i="363"/>
  <c r="C426" i="363"/>
  <c r="B426" i="363"/>
  <c r="A426" i="363"/>
  <c r="C425" i="363"/>
  <c r="B425" i="363"/>
  <c r="A425" i="363"/>
  <c r="C424" i="363"/>
  <c r="B424" i="363"/>
  <c r="A424" i="363"/>
  <c r="C423" i="363"/>
  <c r="B423" i="363"/>
  <c r="A423" i="363"/>
  <c r="C422" i="363"/>
  <c r="B422" i="363"/>
  <c r="A422" i="363"/>
  <c r="C421" i="363"/>
  <c r="B421" i="363"/>
  <c r="A421" i="363"/>
  <c r="C420" i="363"/>
  <c r="B420" i="363"/>
  <c r="A420" i="363"/>
  <c r="C419" i="363"/>
  <c r="B419" i="363"/>
  <c r="A419" i="363"/>
  <c r="C418" i="363"/>
  <c r="B418" i="363"/>
  <c r="A418" i="363"/>
  <c r="C417" i="363"/>
  <c r="B417" i="363"/>
  <c r="A417" i="363"/>
  <c r="C416" i="363"/>
  <c r="B416" i="363"/>
  <c r="A416" i="363"/>
  <c r="C415" i="363"/>
  <c r="B415" i="363"/>
  <c r="A415" i="363"/>
  <c r="C414" i="363"/>
  <c r="B414" i="363"/>
  <c r="A414" i="363"/>
  <c r="C413" i="363"/>
  <c r="B413" i="363"/>
  <c r="A413" i="363"/>
  <c r="C412" i="363"/>
  <c r="B412" i="363"/>
  <c r="A412" i="363"/>
  <c r="C411" i="363"/>
  <c r="B411" i="363"/>
  <c r="A411" i="363"/>
  <c r="C410" i="363"/>
  <c r="B410" i="363"/>
  <c r="A410" i="363"/>
  <c r="C409" i="363"/>
  <c r="B409" i="363"/>
  <c r="A409" i="363"/>
  <c r="C408" i="363"/>
  <c r="B408" i="363"/>
  <c r="A408" i="363"/>
  <c r="C407" i="363"/>
  <c r="B407" i="363"/>
  <c r="A407" i="363"/>
  <c r="C406" i="363"/>
  <c r="B406" i="363"/>
  <c r="A406" i="363"/>
  <c r="C405" i="363"/>
  <c r="B405" i="363"/>
  <c r="A405" i="363"/>
  <c r="C404" i="363"/>
  <c r="B404" i="363"/>
  <c r="A404" i="363"/>
  <c r="C403" i="363"/>
  <c r="B403" i="363"/>
  <c r="A403" i="363"/>
  <c r="C402" i="363"/>
  <c r="B402" i="363"/>
  <c r="A402" i="363"/>
  <c r="C401" i="363"/>
  <c r="B401" i="363"/>
  <c r="A401" i="363"/>
  <c r="C400" i="363"/>
  <c r="B400" i="363"/>
  <c r="A400" i="363"/>
  <c r="C399" i="363"/>
  <c r="B399" i="363"/>
  <c r="A399" i="363"/>
  <c r="C398" i="363"/>
  <c r="B398" i="363"/>
  <c r="A398" i="363"/>
  <c r="C397" i="363"/>
  <c r="B397" i="363"/>
  <c r="A397" i="363"/>
  <c r="C396" i="363"/>
  <c r="B396" i="363"/>
  <c r="A396" i="363"/>
  <c r="C395" i="363"/>
  <c r="B395" i="363"/>
  <c r="A395" i="363"/>
  <c r="C394" i="363"/>
  <c r="B394" i="363"/>
  <c r="A394" i="363"/>
  <c r="C393" i="363"/>
  <c r="B393" i="363"/>
  <c r="A393" i="363"/>
  <c r="C392" i="363"/>
  <c r="B392" i="363"/>
  <c r="A392" i="363"/>
  <c r="C391" i="363"/>
  <c r="B391" i="363"/>
  <c r="A391" i="363"/>
  <c r="C390" i="363"/>
  <c r="B390" i="363"/>
  <c r="A390" i="363"/>
  <c r="C389" i="363"/>
  <c r="B389" i="363"/>
  <c r="A389" i="363"/>
  <c r="C388" i="363"/>
  <c r="B388" i="363"/>
  <c r="A388" i="363"/>
  <c r="C387" i="363"/>
  <c r="B387" i="363"/>
  <c r="A387" i="363"/>
  <c r="C386" i="363"/>
  <c r="B386" i="363"/>
  <c r="A386" i="363"/>
  <c r="C385" i="363"/>
  <c r="B385" i="363"/>
  <c r="A385" i="363"/>
  <c r="C384" i="363"/>
  <c r="B384" i="363"/>
  <c r="A384" i="363"/>
  <c r="C383" i="363"/>
  <c r="B383" i="363"/>
  <c r="A383" i="363"/>
  <c r="C382" i="363"/>
  <c r="B382" i="363"/>
  <c r="A382" i="363"/>
  <c r="C381" i="363"/>
  <c r="B381" i="363"/>
  <c r="A381" i="363"/>
  <c r="C380" i="363"/>
  <c r="B380" i="363"/>
  <c r="A380" i="363"/>
  <c r="C379" i="363"/>
  <c r="B379" i="363"/>
  <c r="A379" i="363"/>
  <c r="C378" i="363"/>
  <c r="B378" i="363"/>
  <c r="A378" i="363"/>
  <c r="C377" i="363"/>
  <c r="B377" i="363"/>
  <c r="A377" i="363"/>
  <c r="C376" i="363"/>
  <c r="B376" i="363"/>
  <c r="A376" i="363"/>
  <c r="C375" i="363"/>
  <c r="B375" i="363"/>
  <c r="A375" i="363"/>
  <c r="C374" i="363"/>
  <c r="B374" i="363"/>
  <c r="A374" i="363"/>
  <c r="C373" i="363"/>
  <c r="B373" i="363"/>
  <c r="A373" i="363"/>
  <c r="C372" i="363"/>
  <c r="B372" i="363"/>
  <c r="A372" i="363"/>
  <c r="C371" i="363"/>
  <c r="B371" i="363"/>
  <c r="A371" i="363"/>
  <c r="C370" i="363"/>
  <c r="B370" i="363"/>
  <c r="A370" i="363"/>
  <c r="C369" i="363"/>
  <c r="B369" i="363"/>
  <c r="A369" i="363"/>
  <c r="C368" i="363"/>
  <c r="B368" i="363"/>
  <c r="A368" i="363"/>
  <c r="C367" i="363"/>
  <c r="B367" i="363"/>
  <c r="A367" i="363"/>
  <c r="C366" i="363"/>
  <c r="B366" i="363"/>
  <c r="A366" i="363"/>
  <c r="C365" i="363"/>
  <c r="B365" i="363"/>
  <c r="A365" i="363"/>
  <c r="C364" i="363"/>
  <c r="B364" i="363"/>
  <c r="A364" i="363"/>
  <c r="C363" i="363"/>
  <c r="B363" i="363"/>
  <c r="A363" i="363"/>
  <c r="C362" i="363"/>
  <c r="B362" i="363"/>
  <c r="A362" i="363"/>
  <c r="C361" i="363"/>
  <c r="B361" i="363"/>
  <c r="A361" i="363"/>
  <c r="C360" i="363"/>
  <c r="B360" i="363"/>
  <c r="A360" i="363"/>
  <c r="C359" i="363"/>
  <c r="B359" i="363"/>
  <c r="A359" i="363"/>
  <c r="C358" i="363"/>
  <c r="B358" i="363"/>
  <c r="A358" i="363"/>
  <c r="C357" i="363"/>
  <c r="B357" i="363"/>
  <c r="A357" i="363"/>
  <c r="C356" i="363"/>
  <c r="B356" i="363"/>
  <c r="A356" i="363"/>
  <c r="C355" i="363"/>
  <c r="B355" i="363"/>
  <c r="A355" i="363"/>
  <c r="C354" i="363"/>
  <c r="B354" i="363"/>
  <c r="A354" i="363"/>
  <c r="C353" i="363"/>
  <c r="B353" i="363"/>
  <c r="A353" i="363"/>
  <c r="C352" i="363"/>
  <c r="B352" i="363"/>
  <c r="A352" i="363"/>
  <c r="C351" i="363"/>
  <c r="B351" i="363"/>
  <c r="A351" i="363"/>
  <c r="C350" i="363"/>
  <c r="B350" i="363"/>
  <c r="A350" i="363"/>
  <c r="C349" i="363"/>
  <c r="B349" i="363"/>
  <c r="A349" i="363"/>
  <c r="C348" i="363"/>
  <c r="B348" i="363"/>
  <c r="A348" i="363"/>
  <c r="C347" i="363"/>
  <c r="B347" i="363"/>
  <c r="A347" i="363"/>
  <c r="C346" i="363"/>
  <c r="B346" i="363"/>
  <c r="A346" i="363"/>
  <c r="C345" i="363"/>
  <c r="B345" i="363"/>
  <c r="A345" i="363"/>
  <c r="C344" i="363"/>
  <c r="B344" i="363"/>
  <c r="A344" i="363"/>
  <c r="C343" i="363"/>
  <c r="B343" i="363"/>
  <c r="A343" i="363"/>
  <c r="C342" i="363"/>
  <c r="B342" i="363"/>
  <c r="A342" i="363"/>
  <c r="C341" i="363"/>
  <c r="B341" i="363"/>
  <c r="A341" i="363"/>
  <c r="C340" i="363"/>
  <c r="B340" i="363"/>
  <c r="A340" i="363"/>
  <c r="C339" i="363"/>
  <c r="B339" i="363"/>
  <c r="A339" i="363"/>
  <c r="C338" i="363"/>
  <c r="B338" i="363"/>
  <c r="A338" i="363"/>
  <c r="C337" i="363"/>
  <c r="B337" i="363"/>
  <c r="A337" i="363"/>
  <c r="C336" i="363"/>
  <c r="B336" i="363"/>
  <c r="A336" i="363"/>
  <c r="C335" i="363"/>
  <c r="B335" i="363"/>
  <c r="A335" i="363"/>
  <c r="C334" i="363"/>
  <c r="B334" i="363"/>
  <c r="A334" i="363"/>
  <c r="C333" i="363"/>
  <c r="B333" i="363"/>
  <c r="A333" i="363"/>
  <c r="C332" i="363"/>
  <c r="B332" i="363"/>
  <c r="A332" i="363"/>
  <c r="C331" i="363"/>
  <c r="B331" i="363"/>
  <c r="A331" i="363"/>
  <c r="C330" i="363"/>
  <c r="B330" i="363"/>
  <c r="A330" i="363"/>
  <c r="C329" i="363"/>
  <c r="B329" i="363"/>
  <c r="A329" i="363"/>
  <c r="C328" i="363"/>
  <c r="B328" i="363"/>
  <c r="A328" i="363"/>
  <c r="C327" i="363"/>
  <c r="B327" i="363"/>
  <c r="A327" i="363"/>
  <c r="C326" i="363"/>
  <c r="B326" i="363"/>
  <c r="A326" i="363"/>
  <c r="C325" i="363"/>
  <c r="B325" i="363"/>
  <c r="A325" i="363"/>
  <c r="C324" i="363"/>
  <c r="B324" i="363"/>
  <c r="A324" i="363"/>
  <c r="C323" i="363"/>
  <c r="B323" i="363"/>
  <c r="A323" i="363"/>
  <c r="C322" i="363"/>
  <c r="B322" i="363"/>
  <c r="A322" i="363"/>
  <c r="C321" i="363"/>
  <c r="B321" i="363"/>
  <c r="A321" i="363"/>
  <c r="C320" i="363"/>
  <c r="B320" i="363"/>
  <c r="A320" i="363"/>
  <c r="C319" i="363"/>
  <c r="B319" i="363"/>
  <c r="A319" i="363"/>
  <c r="C318" i="363"/>
  <c r="B318" i="363"/>
  <c r="A318" i="363"/>
  <c r="C317" i="363"/>
  <c r="B317" i="363"/>
  <c r="A317" i="363"/>
  <c r="C316" i="363"/>
  <c r="B316" i="363"/>
  <c r="A316" i="363"/>
  <c r="C315" i="363"/>
  <c r="B315" i="363"/>
  <c r="A315" i="363"/>
  <c r="C314" i="363"/>
  <c r="B314" i="363"/>
  <c r="A314" i="363"/>
  <c r="C313" i="363"/>
  <c r="B313" i="363"/>
  <c r="A313" i="363"/>
  <c r="C312" i="363"/>
  <c r="B312" i="363"/>
  <c r="A312" i="363"/>
  <c r="C311" i="363"/>
  <c r="B311" i="363"/>
  <c r="A311" i="363"/>
  <c r="C310" i="363"/>
  <c r="B310" i="363"/>
  <c r="A310" i="363"/>
  <c r="C309" i="363"/>
  <c r="B309" i="363"/>
  <c r="A309" i="363"/>
  <c r="C308" i="363"/>
  <c r="B308" i="363"/>
  <c r="A308" i="363"/>
  <c r="C307" i="363"/>
  <c r="B307" i="363"/>
  <c r="A307" i="363"/>
  <c r="C306" i="363"/>
  <c r="B306" i="363"/>
  <c r="A306" i="363"/>
  <c r="C305" i="363"/>
  <c r="B305" i="363"/>
  <c r="A305" i="363"/>
  <c r="C304" i="363"/>
  <c r="B304" i="363"/>
  <c r="A304" i="363"/>
  <c r="C303" i="363"/>
  <c r="B303" i="363"/>
  <c r="A303" i="363"/>
  <c r="C302" i="363"/>
  <c r="B302" i="363"/>
  <c r="A302" i="363"/>
  <c r="C301" i="363"/>
  <c r="B301" i="363"/>
  <c r="A301" i="363"/>
  <c r="C300" i="363"/>
  <c r="B300" i="363"/>
  <c r="A300" i="363"/>
  <c r="C299" i="363"/>
  <c r="B299" i="363"/>
  <c r="A299" i="363"/>
  <c r="C298" i="363"/>
  <c r="B298" i="363"/>
  <c r="A298" i="363"/>
  <c r="C297" i="363"/>
  <c r="B297" i="363"/>
  <c r="A297" i="363"/>
  <c r="C296" i="363"/>
  <c r="B296" i="363"/>
  <c r="A296" i="363"/>
  <c r="C295" i="363"/>
  <c r="B295" i="363"/>
  <c r="A295" i="363"/>
  <c r="C294" i="363"/>
  <c r="B294" i="363"/>
  <c r="A294" i="363"/>
  <c r="C293" i="363"/>
  <c r="B293" i="363"/>
  <c r="A293" i="363"/>
  <c r="C292" i="363"/>
  <c r="B292" i="363"/>
  <c r="A292" i="363"/>
  <c r="C291" i="363"/>
  <c r="B291" i="363"/>
  <c r="A291" i="363"/>
  <c r="C290" i="363"/>
  <c r="B290" i="363"/>
  <c r="A290" i="363"/>
  <c r="C289" i="363"/>
  <c r="B289" i="363"/>
  <c r="A289" i="363"/>
  <c r="C288" i="363"/>
  <c r="B288" i="363"/>
  <c r="A288" i="363"/>
  <c r="C287" i="363"/>
  <c r="B287" i="363"/>
  <c r="A287" i="363"/>
  <c r="C286" i="363"/>
  <c r="B286" i="363"/>
  <c r="A286" i="363"/>
  <c r="C285" i="363"/>
  <c r="B285" i="363"/>
  <c r="A285" i="363"/>
  <c r="C284" i="363"/>
  <c r="B284" i="363"/>
  <c r="A284" i="363"/>
  <c r="C283" i="363"/>
  <c r="B283" i="363"/>
  <c r="A283" i="363"/>
  <c r="C282" i="363"/>
  <c r="B282" i="363"/>
  <c r="A282" i="363"/>
  <c r="C281" i="363"/>
  <c r="B281" i="363"/>
  <c r="A281" i="363"/>
  <c r="C280" i="363"/>
  <c r="B280" i="363"/>
  <c r="A280" i="363"/>
  <c r="C279" i="363"/>
  <c r="B279" i="363"/>
  <c r="A279" i="363"/>
  <c r="C278" i="363"/>
  <c r="B278" i="363"/>
  <c r="A278" i="363"/>
  <c r="C277" i="363"/>
  <c r="B277" i="363"/>
  <c r="A277" i="363"/>
  <c r="C276" i="363"/>
  <c r="B276" i="363"/>
  <c r="A276" i="363"/>
  <c r="C275" i="363"/>
  <c r="B275" i="363"/>
  <c r="A275" i="363"/>
  <c r="C274" i="363"/>
  <c r="B274" i="363"/>
  <c r="A274" i="363"/>
  <c r="C273" i="363"/>
  <c r="B273" i="363"/>
  <c r="A273" i="363"/>
  <c r="C272" i="363"/>
  <c r="B272" i="363"/>
  <c r="A272" i="363"/>
  <c r="C271" i="363"/>
  <c r="B271" i="363"/>
  <c r="A271" i="363"/>
  <c r="C270" i="363"/>
  <c r="B270" i="363"/>
  <c r="A270" i="363"/>
  <c r="C269" i="363"/>
  <c r="B269" i="363"/>
  <c r="A269" i="363"/>
  <c r="C268" i="363"/>
  <c r="B268" i="363"/>
  <c r="A268" i="363"/>
  <c r="C267" i="363"/>
  <c r="B267" i="363"/>
  <c r="A267" i="363"/>
  <c r="C266" i="363"/>
  <c r="B266" i="363"/>
  <c r="A266" i="363"/>
  <c r="C265" i="363"/>
  <c r="B265" i="363"/>
  <c r="A265" i="363"/>
  <c r="C264" i="363"/>
  <c r="B264" i="363"/>
  <c r="A264" i="363"/>
  <c r="C263" i="363"/>
  <c r="B263" i="363"/>
  <c r="A263" i="363"/>
  <c r="C262" i="363"/>
  <c r="B262" i="363"/>
  <c r="A262" i="363"/>
  <c r="C261" i="363"/>
  <c r="B261" i="363"/>
  <c r="A261" i="363"/>
  <c r="C260" i="363"/>
  <c r="B260" i="363"/>
  <c r="A260" i="363"/>
  <c r="C259" i="363"/>
  <c r="B259" i="363"/>
  <c r="A259" i="363"/>
  <c r="C258" i="363"/>
  <c r="B258" i="363"/>
  <c r="A258" i="363"/>
  <c r="C257" i="363"/>
  <c r="B257" i="363"/>
  <c r="A257" i="363"/>
  <c r="C256" i="363"/>
  <c r="B256" i="363"/>
  <c r="A256" i="363"/>
  <c r="C255" i="363"/>
  <c r="B255" i="363"/>
  <c r="A255" i="363"/>
  <c r="C254" i="363"/>
  <c r="B254" i="363"/>
  <c r="A254" i="363"/>
  <c r="C253" i="363"/>
  <c r="B253" i="363"/>
  <c r="A253" i="363"/>
  <c r="C252" i="363"/>
  <c r="B252" i="363"/>
  <c r="A252" i="363"/>
  <c r="C251" i="363"/>
  <c r="B251" i="363"/>
  <c r="A251" i="363"/>
  <c r="C250" i="363"/>
  <c r="B250" i="363"/>
  <c r="A250" i="363"/>
  <c r="C249" i="363"/>
  <c r="B249" i="363"/>
  <c r="A249" i="363"/>
  <c r="C248" i="363"/>
  <c r="B248" i="363"/>
  <c r="A248" i="363"/>
  <c r="C247" i="363"/>
  <c r="B247" i="363"/>
  <c r="A247" i="363"/>
  <c r="C246" i="363"/>
  <c r="B246" i="363"/>
  <c r="A246" i="363"/>
  <c r="C245" i="363"/>
  <c r="B245" i="363"/>
  <c r="A245" i="363"/>
  <c r="C244" i="363"/>
  <c r="B244" i="363"/>
  <c r="A244" i="363"/>
  <c r="C243" i="363"/>
  <c r="B243" i="363"/>
  <c r="A243" i="363"/>
  <c r="C242" i="363"/>
  <c r="B242" i="363"/>
  <c r="A242" i="363"/>
  <c r="C241" i="363"/>
  <c r="B241" i="363"/>
  <c r="A241" i="363"/>
  <c r="C240" i="363"/>
  <c r="B240" i="363"/>
  <c r="A240" i="363"/>
  <c r="C239" i="363"/>
  <c r="B239" i="363"/>
  <c r="A239" i="363"/>
  <c r="C238" i="363"/>
  <c r="B238" i="363"/>
  <c r="A238" i="363"/>
  <c r="C237" i="363"/>
  <c r="B237" i="363"/>
  <c r="A237" i="363"/>
  <c r="C236" i="363"/>
  <c r="B236" i="363"/>
  <c r="A236" i="363"/>
  <c r="C235" i="363"/>
  <c r="B235" i="363"/>
  <c r="A235" i="363"/>
  <c r="C234" i="363"/>
  <c r="B234" i="363"/>
  <c r="A234" i="363"/>
  <c r="C233" i="363"/>
  <c r="B233" i="363"/>
  <c r="A233" i="363"/>
  <c r="C232" i="363"/>
  <c r="B232" i="363"/>
  <c r="A232" i="363"/>
  <c r="C231" i="363"/>
  <c r="B231" i="363"/>
  <c r="A231" i="363"/>
  <c r="C230" i="363"/>
  <c r="B230" i="363"/>
  <c r="A230" i="363"/>
  <c r="C229" i="363"/>
  <c r="B229" i="363"/>
  <c r="A229" i="363"/>
  <c r="C228" i="363"/>
  <c r="B228" i="363"/>
  <c r="A228" i="363"/>
  <c r="C227" i="363"/>
  <c r="B227" i="363"/>
  <c r="A227" i="363"/>
  <c r="C226" i="363"/>
  <c r="B226" i="363"/>
  <c r="A226" i="363"/>
  <c r="C225" i="363"/>
  <c r="B225" i="363"/>
  <c r="A225" i="363"/>
  <c r="C224" i="363"/>
  <c r="B224" i="363"/>
  <c r="A224" i="363"/>
  <c r="C223" i="363"/>
  <c r="B223" i="363"/>
  <c r="A223" i="363"/>
  <c r="C222" i="363"/>
  <c r="B222" i="363"/>
  <c r="A222" i="363"/>
  <c r="C221" i="363"/>
  <c r="B221" i="363"/>
  <c r="A221" i="363"/>
  <c r="C220" i="363"/>
  <c r="B220" i="363"/>
  <c r="A220" i="363"/>
  <c r="C219" i="363"/>
  <c r="B219" i="363"/>
  <c r="A219" i="363"/>
  <c r="C218" i="363"/>
  <c r="B218" i="363"/>
  <c r="A218" i="363"/>
  <c r="C217" i="363"/>
  <c r="B217" i="363"/>
  <c r="A217" i="363"/>
  <c r="C216" i="363"/>
  <c r="B216" i="363"/>
  <c r="A216" i="363"/>
  <c r="C215" i="363"/>
  <c r="B215" i="363"/>
  <c r="A215" i="363"/>
  <c r="C214" i="363"/>
  <c r="B214" i="363"/>
  <c r="A214" i="363"/>
  <c r="C213" i="363"/>
  <c r="B213" i="363"/>
  <c r="A213" i="363"/>
  <c r="C212" i="363"/>
  <c r="B212" i="363"/>
  <c r="A212" i="363"/>
  <c r="C211" i="363"/>
  <c r="B211" i="363"/>
  <c r="A211" i="363"/>
  <c r="C210" i="363"/>
  <c r="B210" i="363"/>
  <c r="A210" i="363"/>
  <c r="C209" i="363"/>
  <c r="B209" i="363"/>
  <c r="A209" i="363"/>
  <c r="C208" i="363"/>
  <c r="B208" i="363"/>
  <c r="A208" i="363"/>
  <c r="C207" i="363"/>
  <c r="B207" i="363"/>
  <c r="A207" i="363"/>
  <c r="C206" i="363"/>
  <c r="B206" i="363"/>
  <c r="A206" i="363"/>
  <c r="C205" i="363"/>
  <c r="B205" i="363"/>
  <c r="A205" i="363"/>
  <c r="C204" i="363"/>
  <c r="B204" i="363"/>
  <c r="A204" i="363"/>
  <c r="C203" i="363"/>
  <c r="B203" i="363"/>
  <c r="A203" i="363"/>
  <c r="C202" i="363"/>
  <c r="B202" i="363"/>
  <c r="A202" i="363"/>
  <c r="C201" i="363"/>
  <c r="B201" i="363"/>
  <c r="A201" i="363"/>
  <c r="C200" i="363"/>
  <c r="B200" i="363"/>
  <c r="A200" i="363"/>
  <c r="C199" i="363"/>
  <c r="B199" i="363"/>
  <c r="A199" i="363"/>
  <c r="C198" i="363"/>
  <c r="B198" i="363"/>
  <c r="A198" i="363"/>
  <c r="C197" i="363"/>
  <c r="B197" i="363"/>
  <c r="A197" i="363"/>
  <c r="C196" i="363"/>
  <c r="B196" i="363"/>
  <c r="A196" i="363"/>
  <c r="C195" i="363"/>
  <c r="B195" i="363"/>
  <c r="A195" i="363"/>
  <c r="C194" i="363"/>
  <c r="B194" i="363"/>
  <c r="A194" i="363"/>
  <c r="C193" i="363"/>
  <c r="B193" i="363"/>
  <c r="A193" i="363"/>
  <c r="C192" i="363"/>
  <c r="B192" i="363"/>
  <c r="A192" i="363"/>
  <c r="C191" i="363"/>
  <c r="B191" i="363"/>
  <c r="A191" i="363"/>
  <c r="C190" i="363"/>
  <c r="B190" i="363"/>
  <c r="A190" i="363"/>
  <c r="C189" i="363"/>
  <c r="B189" i="363"/>
  <c r="A189" i="363"/>
  <c r="C188" i="363"/>
  <c r="B188" i="363"/>
  <c r="A188" i="363"/>
  <c r="C187" i="363"/>
  <c r="B187" i="363"/>
  <c r="A187" i="363"/>
  <c r="C186" i="363"/>
  <c r="B186" i="363"/>
  <c r="A186" i="363"/>
  <c r="C185" i="363"/>
  <c r="B185" i="363"/>
  <c r="A185" i="363"/>
  <c r="C184" i="363"/>
  <c r="B184" i="363"/>
  <c r="A184" i="363"/>
  <c r="C183" i="363"/>
  <c r="B183" i="363"/>
  <c r="A183" i="363"/>
  <c r="C182" i="363"/>
  <c r="B182" i="363"/>
  <c r="A182" i="363"/>
  <c r="C181" i="363"/>
  <c r="B181" i="363"/>
  <c r="A181" i="363"/>
  <c r="C180" i="363"/>
  <c r="B180" i="363"/>
  <c r="A180" i="363"/>
  <c r="C179" i="363"/>
  <c r="B179" i="363"/>
  <c r="A179" i="363"/>
  <c r="C178" i="363"/>
  <c r="B178" i="363"/>
  <c r="A178" i="363"/>
  <c r="C177" i="363"/>
  <c r="B177" i="363"/>
  <c r="A177" i="363"/>
  <c r="C176" i="363"/>
  <c r="B176" i="363"/>
  <c r="A176" i="363"/>
  <c r="C175" i="363"/>
  <c r="B175" i="363"/>
  <c r="A175" i="363"/>
  <c r="C174" i="363"/>
  <c r="B174" i="363"/>
  <c r="A174" i="363"/>
  <c r="C173" i="363"/>
  <c r="B173" i="363"/>
  <c r="A173" i="363"/>
  <c r="C172" i="363"/>
  <c r="B172" i="363"/>
  <c r="A172" i="363"/>
  <c r="C171" i="363"/>
  <c r="B171" i="363"/>
  <c r="A171" i="363"/>
  <c r="C170" i="363"/>
  <c r="B170" i="363"/>
  <c r="A170" i="363"/>
  <c r="C169" i="363"/>
  <c r="B169" i="363"/>
  <c r="A169" i="363"/>
  <c r="C168" i="363"/>
  <c r="B168" i="363"/>
  <c r="A168" i="363"/>
  <c r="C167" i="363"/>
  <c r="B167" i="363"/>
  <c r="A167" i="363"/>
  <c r="C166" i="363"/>
  <c r="B166" i="363"/>
  <c r="A166" i="363"/>
  <c r="C165" i="363"/>
  <c r="B165" i="363"/>
  <c r="A165" i="363"/>
  <c r="C164" i="363"/>
  <c r="B164" i="363"/>
  <c r="A164" i="363"/>
  <c r="C163" i="363"/>
  <c r="B163" i="363"/>
  <c r="A163" i="363"/>
  <c r="C162" i="363"/>
  <c r="B162" i="363"/>
  <c r="A162" i="363"/>
  <c r="C161" i="363"/>
  <c r="B161" i="363"/>
  <c r="A161" i="363"/>
  <c r="C160" i="363"/>
  <c r="B160" i="363"/>
  <c r="A160" i="363"/>
  <c r="C159" i="363"/>
  <c r="B159" i="363"/>
  <c r="A159" i="363"/>
  <c r="C158" i="363"/>
  <c r="B158" i="363"/>
  <c r="A158" i="363"/>
  <c r="C157" i="363"/>
  <c r="B157" i="363"/>
  <c r="A157" i="363"/>
  <c r="C156" i="363"/>
  <c r="B156" i="363"/>
  <c r="A156" i="363"/>
  <c r="C155" i="363"/>
  <c r="B155" i="363"/>
  <c r="A155" i="363"/>
  <c r="C154" i="363"/>
  <c r="B154" i="363"/>
  <c r="A154" i="363"/>
  <c r="C153" i="363"/>
  <c r="B153" i="363"/>
  <c r="A153" i="363"/>
  <c r="C152" i="363"/>
  <c r="B152" i="363"/>
  <c r="A152" i="363"/>
  <c r="C151" i="363"/>
  <c r="B151" i="363"/>
  <c r="A151" i="363"/>
  <c r="C150" i="363"/>
  <c r="B150" i="363"/>
  <c r="A150" i="363"/>
  <c r="C149" i="363"/>
  <c r="B149" i="363"/>
  <c r="A149" i="363"/>
  <c r="C148" i="363"/>
  <c r="B148" i="363"/>
  <c r="A148" i="363"/>
  <c r="C147" i="363"/>
  <c r="B147" i="363"/>
  <c r="A147" i="363"/>
  <c r="C146" i="363"/>
  <c r="B146" i="363"/>
  <c r="A146" i="363"/>
  <c r="C145" i="363"/>
  <c r="B145" i="363"/>
  <c r="A145" i="363"/>
  <c r="C144" i="363"/>
  <c r="B144" i="363"/>
  <c r="A144" i="363"/>
  <c r="C143" i="363"/>
  <c r="B143" i="363"/>
  <c r="A143" i="363"/>
  <c r="C142" i="363"/>
  <c r="B142" i="363"/>
  <c r="A142" i="363"/>
  <c r="C141" i="363"/>
  <c r="B141" i="363"/>
  <c r="A141" i="363"/>
  <c r="C140" i="363"/>
  <c r="B140" i="363"/>
  <c r="A140" i="363"/>
  <c r="C139" i="363"/>
  <c r="B139" i="363"/>
  <c r="A139" i="363"/>
  <c r="C138" i="363"/>
  <c r="B138" i="363"/>
  <c r="A138" i="363"/>
  <c r="C137" i="363"/>
  <c r="B137" i="363"/>
  <c r="A137" i="363"/>
  <c r="C136" i="363"/>
  <c r="B136" i="363"/>
  <c r="A136" i="363"/>
  <c r="C135" i="363"/>
  <c r="B135" i="363"/>
  <c r="A135" i="363"/>
  <c r="C134" i="363"/>
  <c r="B134" i="363"/>
  <c r="A134" i="363"/>
  <c r="C133" i="363"/>
  <c r="B133" i="363"/>
  <c r="A133" i="363"/>
  <c r="C132" i="363"/>
  <c r="B132" i="363"/>
  <c r="A132" i="363"/>
  <c r="C131" i="363"/>
  <c r="B131" i="363"/>
  <c r="A131" i="363"/>
  <c r="C130" i="363"/>
  <c r="B130" i="363"/>
  <c r="A130" i="363"/>
  <c r="C129" i="363"/>
  <c r="B129" i="363"/>
  <c r="A129" i="363"/>
  <c r="C128" i="363"/>
  <c r="B128" i="363"/>
  <c r="A128" i="363"/>
  <c r="C127" i="363"/>
  <c r="B127" i="363"/>
  <c r="A127" i="363"/>
  <c r="C126" i="363"/>
  <c r="B126" i="363"/>
  <c r="A126" i="363"/>
  <c r="C125" i="363"/>
  <c r="B125" i="363"/>
  <c r="A125" i="363"/>
  <c r="C124" i="363"/>
  <c r="B124" i="363"/>
  <c r="A124" i="363"/>
  <c r="C123" i="363"/>
  <c r="B123" i="363"/>
  <c r="A123" i="363"/>
  <c r="C122" i="363"/>
  <c r="B122" i="363"/>
  <c r="A122" i="363"/>
  <c r="C121" i="363"/>
  <c r="B121" i="363"/>
  <c r="A121" i="363"/>
  <c r="C120" i="363"/>
  <c r="B120" i="363"/>
  <c r="A120" i="363"/>
  <c r="C119" i="363"/>
  <c r="B119" i="363"/>
  <c r="A119" i="363"/>
  <c r="C118" i="363"/>
  <c r="B118" i="363"/>
  <c r="A118" i="363"/>
  <c r="C117" i="363"/>
  <c r="B117" i="363"/>
  <c r="A117" i="363"/>
  <c r="C116" i="363"/>
  <c r="B116" i="363"/>
  <c r="A116" i="363"/>
  <c r="C115" i="363"/>
  <c r="B115" i="363"/>
  <c r="A115" i="363"/>
  <c r="C114" i="363"/>
  <c r="B114" i="363"/>
  <c r="A114" i="363"/>
  <c r="C113" i="363"/>
  <c r="B113" i="363"/>
  <c r="A113" i="363"/>
  <c r="C112" i="363"/>
  <c r="B112" i="363"/>
  <c r="A112" i="363"/>
  <c r="C111" i="363"/>
  <c r="B111" i="363"/>
  <c r="A111" i="363"/>
  <c r="C110" i="363"/>
  <c r="B110" i="363"/>
  <c r="A110" i="363"/>
  <c r="C109" i="363"/>
  <c r="B109" i="363"/>
  <c r="A109" i="363"/>
  <c r="C108" i="363"/>
  <c r="B108" i="363"/>
  <c r="A108" i="363"/>
  <c r="C107" i="363"/>
  <c r="B107" i="363"/>
  <c r="A107" i="363"/>
  <c r="C106" i="363"/>
  <c r="B106" i="363"/>
  <c r="A106" i="363"/>
  <c r="C105" i="363"/>
  <c r="B105" i="363"/>
  <c r="A105" i="363"/>
  <c r="C104" i="363"/>
  <c r="B104" i="363"/>
  <c r="A104" i="363"/>
  <c r="C103" i="363"/>
  <c r="B103" i="363"/>
  <c r="A103" i="363"/>
  <c r="C102" i="363"/>
  <c r="B102" i="363"/>
  <c r="A102" i="363"/>
  <c r="C101" i="363"/>
  <c r="B101" i="363"/>
  <c r="A101" i="363"/>
  <c r="C100" i="363"/>
  <c r="B100" i="363"/>
  <c r="A100" i="363"/>
  <c r="C99" i="363"/>
  <c r="B99" i="363"/>
  <c r="A99" i="363"/>
  <c r="C98" i="363"/>
  <c r="B98" i="363"/>
  <c r="A98" i="363"/>
  <c r="C97" i="363"/>
  <c r="B97" i="363"/>
  <c r="A97" i="363"/>
  <c r="C96" i="363"/>
  <c r="B96" i="363"/>
  <c r="A96" i="363"/>
  <c r="C95" i="363"/>
  <c r="B95" i="363"/>
  <c r="A95" i="363"/>
  <c r="C94" i="363"/>
  <c r="B94" i="363"/>
  <c r="A94" i="363"/>
  <c r="C93" i="363"/>
  <c r="B93" i="363"/>
  <c r="A93" i="363"/>
  <c r="C92" i="363"/>
  <c r="B92" i="363"/>
  <c r="A92" i="363"/>
  <c r="C91" i="363"/>
  <c r="B91" i="363"/>
  <c r="A91" i="363"/>
  <c r="C90" i="363"/>
  <c r="B90" i="363"/>
  <c r="A90" i="363"/>
  <c r="C89" i="363"/>
  <c r="B89" i="363"/>
  <c r="A89" i="363"/>
  <c r="C88" i="363"/>
  <c r="B88" i="363"/>
  <c r="A88" i="363"/>
  <c r="C87" i="363"/>
  <c r="B87" i="363"/>
  <c r="A87" i="363"/>
  <c r="C86" i="363"/>
  <c r="B86" i="363"/>
  <c r="A86" i="363"/>
  <c r="C85" i="363"/>
  <c r="B85" i="363"/>
  <c r="A85" i="363"/>
  <c r="C84" i="363"/>
  <c r="B84" i="363"/>
  <c r="A84" i="363"/>
  <c r="C83" i="363"/>
  <c r="B83" i="363"/>
  <c r="A83" i="363"/>
  <c r="C82" i="363"/>
  <c r="B82" i="363"/>
  <c r="A82" i="363"/>
  <c r="C81" i="363"/>
  <c r="B81" i="363"/>
  <c r="A81" i="363"/>
  <c r="C80" i="363"/>
  <c r="B80" i="363"/>
  <c r="A80" i="363"/>
  <c r="C79" i="363"/>
  <c r="B79" i="363"/>
  <c r="A79" i="363"/>
  <c r="C78" i="363"/>
  <c r="B78" i="363"/>
  <c r="A78" i="363"/>
  <c r="C77" i="363"/>
  <c r="B77" i="363"/>
  <c r="A77" i="363"/>
  <c r="C76" i="363"/>
  <c r="B76" i="363"/>
  <c r="A76" i="363"/>
  <c r="C75" i="363"/>
  <c r="B75" i="363"/>
  <c r="A75" i="363"/>
  <c r="C74" i="363"/>
  <c r="B74" i="363"/>
  <c r="A74" i="363"/>
  <c r="C73" i="363"/>
  <c r="B73" i="363"/>
  <c r="A73" i="363"/>
  <c r="C72" i="363"/>
  <c r="B72" i="363"/>
  <c r="A72" i="363"/>
  <c r="C71" i="363"/>
  <c r="B71" i="363"/>
  <c r="A71" i="363"/>
  <c r="C70" i="363"/>
  <c r="B70" i="363"/>
  <c r="A70" i="363"/>
  <c r="C69" i="363"/>
  <c r="B69" i="363"/>
  <c r="A69" i="363"/>
  <c r="C68" i="363"/>
  <c r="B68" i="363"/>
  <c r="A68" i="363"/>
  <c r="C67" i="363"/>
  <c r="B67" i="363"/>
  <c r="A67" i="363"/>
  <c r="C66" i="363"/>
  <c r="B66" i="363"/>
  <c r="A66" i="363"/>
  <c r="C65" i="363"/>
  <c r="B65" i="363"/>
  <c r="A65" i="363"/>
  <c r="C64" i="363"/>
  <c r="B64" i="363"/>
  <c r="A64" i="363"/>
  <c r="C63" i="363"/>
  <c r="B63" i="363"/>
  <c r="A63" i="363"/>
  <c r="C62" i="363"/>
  <c r="B62" i="363"/>
  <c r="A62" i="363"/>
  <c r="C61" i="363"/>
  <c r="B61" i="363"/>
  <c r="A61" i="363"/>
  <c r="C60" i="363"/>
  <c r="B60" i="363"/>
  <c r="A60" i="363"/>
  <c r="C59" i="363"/>
  <c r="B59" i="363"/>
  <c r="A59" i="363"/>
  <c r="C58" i="363"/>
  <c r="B58" i="363"/>
  <c r="A58" i="363"/>
  <c r="C57" i="363"/>
  <c r="B57" i="363"/>
  <c r="A57" i="363"/>
  <c r="C56" i="363"/>
  <c r="B56" i="363"/>
  <c r="A56" i="363"/>
  <c r="C55" i="363"/>
  <c r="B55" i="363"/>
  <c r="A55" i="363"/>
  <c r="C54" i="363"/>
  <c r="B54" i="363"/>
  <c r="A54" i="363"/>
  <c r="C53" i="363"/>
  <c r="B53" i="363"/>
  <c r="A53" i="363"/>
  <c r="C52" i="363"/>
  <c r="B52" i="363"/>
  <c r="A52" i="363"/>
  <c r="C51" i="363"/>
  <c r="B51" i="363"/>
  <c r="A51" i="363"/>
  <c r="C50" i="363"/>
  <c r="B50" i="363"/>
  <c r="A50" i="363"/>
  <c r="C49" i="363"/>
  <c r="B49" i="363"/>
  <c r="A49" i="363"/>
  <c r="C48" i="363"/>
  <c r="B48" i="363"/>
  <c r="A48" i="363"/>
  <c r="C47" i="363"/>
  <c r="B47" i="363"/>
  <c r="A47" i="363"/>
  <c r="C46" i="363"/>
  <c r="B46" i="363"/>
  <c r="A46" i="363"/>
  <c r="C45" i="363"/>
  <c r="B45" i="363"/>
  <c r="A45" i="363"/>
  <c r="C44" i="363"/>
  <c r="B44" i="363"/>
  <c r="A44" i="363"/>
  <c r="C43" i="363"/>
  <c r="B43" i="363"/>
  <c r="A43" i="363"/>
  <c r="C42" i="363"/>
  <c r="B42" i="363"/>
  <c r="A42" i="363"/>
  <c r="C41" i="363"/>
  <c r="B41" i="363"/>
  <c r="A41" i="363"/>
  <c r="C40" i="363"/>
  <c r="B40" i="363"/>
  <c r="A40" i="363"/>
  <c r="C39" i="363"/>
  <c r="B39" i="363"/>
  <c r="A39" i="363"/>
  <c r="C38" i="363"/>
  <c r="B38" i="363"/>
  <c r="A38" i="363"/>
  <c r="C37" i="363"/>
  <c r="B37" i="363"/>
  <c r="A37" i="363"/>
  <c r="C36" i="363"/>
  <c r="B36" i="363"/>
  <c r="A36" i="363"/>
  <c r="C35" i="363"/>
  <c r="B35" i="363"/>
  <c r="A35" i="363"/>
  <c r="C34" i="363"/>
  <c r="B34" i="363"/>
  <c r="A34" i="363"/>
  <c r="C33" i="363"/>
  <c r="B33" i="363"/>
  <c r="A33" i="363"/>
  <c r="C32" i="363"/>
  <c r="B32" i="363"/>
  <c r="A32" i="363"/>
  <c r="C31" i="363"/>
  <c r="B31" i="363"/>
  <c r="A31" i="363"/>
  <c r="C30" i="363"/>
  <c r="B30" i="363"/>
  <c r="A30" i="363"/>
  <c r="C29" i="363"/>
  <c r="B29" i="363"/>
  <c r="A29" i="363"/>
  <c r="C28" i="363"/>
  <c r="B28" i="363"/>
  <c r="A28" i="363"/>
  <c r="C27" i="363"/>
  <c r="B27" i="363"/>
  <c r="A27" i="363"/>
  <c r="C26" i="363"/>
  <c r="B26" i="363"/>
  <c r="A26" i="363"/>
  <c r="C25" i="363"/>
  <c r="B25" i="363"/>
  <c r="A25" i="363"/>
  <c r="C24" i="363"/>
  <c r="B24" i="363"/>
  <c r="A24" i="363"/>
  <c r="C23" i="363"/>
  <c r="B23" i="363"/>
  <c r="A23" i="363"/>
  <c r="C22" i="363"/>
  <c r="B22" i="363"/>
  <c r="A22" i="363"/>
  <c r="C21" i="363"/>
  <c r="B21" i="363"/>
  <c r="A21" i="363"/>
  <c r="C20" i="363"/>
  <c r="B20" i="363"/>
  <c r="A20" i="363"/>
  <c r="C19" i="363"/>
  <c r="B19" i="363"/>
  <c r="A19" i="363"/>
  <c r="C18" i="363"/>
  <c r="B18" i="363"/>
  <c r="A18" i="363"/>
  <c r="C17" i="363"/>
  <c r="B17" i="363"/>
  <c r="A17" i="363"/>
  <c r="C16" i="363"/>
  <c r="B16" i="363"/>
  <c r="A16" i="363"/>
  <c r="C15" i="363"/>
  <c r="B15" i="363"/>
  <c r="A15" i="363"/>
  <c r="C14" i="363"/>
  <c r="B14" i="363"/>
  <c r="A14" i="363"/>
  <c r="C13" i="363"/>
  <c r="B13" i="363"/>
  <c r="A13" i="363"/>
  <c r="C12" i="363"/>
  <c r="B12" i="363"/>
  <c r="A12" i="363"/>
  <c r="C11" i="363"/>
  <c r="B11" i="363"/>
  <c r="A11" i="363"/>
  <c r="C10" i="363"/>
  <c r="B10" i="363"/>
  <c r="A10" i="363"/>
  <c r="C9" i="363"/>
  <c r="B9" i="363"/>
  <c r="A9" i="363"/>
  <c r="C8" i="363"/>
  <c r="B8" i="363"/>
  <c r="A8" i="363"/>
  <c r="C7" i="363"/>
  <c r="B7" i="363"/>
  <c r="A7" i="363"/>
  <c r="C6" i="363"/>
  <c r="B6" i="363"/>
  <c r="A6" i="363"/>
  <c r="C5" i="363"/>
  <c r="B5" i="363"/>
  <c r="A5" i="363"/>
  <c r="C4" i="363"/>
  <c r="B4" i="363"/>
  <c r="A4" i="363"/>
  <c r="D17" i="385" l="1"/>
  <c r="D16" i="385"/>
  <c r="D14" i="385" l="1"/>
</calcChain>
</file>

<file path=xl/sharedStrings.xml><?xml version="1.0" encoding="utf-8"?>
<sst xmlns="http://schemas.openxmlformats.org/spreadsheetml/2006/main" count="32097" uniqueCount="3989">
  <si>
    <t>Krankenhaus:</t>
  </si>
  <si>
    <t>+/- Verkürzungen von Verweildauern (Nr. 3)</t>
  </si>
  <si>
    <t>+/- Ergebnisse von Fehlbelegungsprüfungen (Nr. 3)</t>
  </si>
  <si>
    <t>+/- Leistungsverlagerungen (Nr. 3)</t>
  </si>
  <si>
    <t>+/- Ergebnisse des leistungsbezogenen Vergleichs (Nr. 4)</t>
  </si>
  <si>
    <r>
      <t xml:space="preserve">: Summe der </t>
    </r>
    <r>
      <rPr>
        <sz val="12"/>
        <rFont val="Arial"/>
        <family val="2"/>
      </rPr>
      <t xml:space="preserve">Bewertungsrelationen (Anlage E1) </t>
    </r>
  </si>
  <si>
    <t>= krankenhausindividueller Basisentgeltwert mit Ausgleichen</t>
  </si>
  <si>
    <t>Berichtigter Gesamtbetrag des Vorjahres aus lfd. Nr. 3</t>
  </si>
  <si>
    <t>+ Veränderungswert (§ 9 Abs. 1 Nr. 5 BPflV)</t>
  </si>
  <si>
    <t>Basisentgeltwert ohne Ausgleiche und Ausgleichsbeträge aus Berichtigungen</t>
  </si>
  <si>
    <t>+/- Veränderungen von Art und Menge der Leistungen der auf Bundesebene vereinbarten Kataloge (Nr. 1)</t>
  </si>
  <si>
    <t>+/- Veränderungen von Art und Menge der krankenhausindividuell zu vereinbarenden Leistungen (Nr. 2)</t>
  </si>
  <si>
    <t>+/- Umsetzung einer Anpassungsvereinbarung (Nr. 6)</t>
  </si>
  <si>
    <t>Datum:</t>
  </si>
  <si>
    <t>Kostenarten</t>
  </si>
  <si>
    <t>Ärzte</t>
  </si>
  <si>
    <t>Psychologen</t>
  </si>
  <si>
    <t>Weiteres Personal des Krankenhauses</t>
  </si>
  <si>
    <t>Ärztlicher Dienst</t>
  </si>
  <si>
    <t>Pflegedienst</t>
  </si>
  <si>
    <t>Medizinisch-technischer  Dienst</t>
  </si>
  <si>
    <t>Funktionsdienst</t>
  </si>
  <si>
    <t>Klinisches Hauspersonal</t>
  </si>
  <si>
    <t>Wirtschafts- und Versorgungsdienst</t>
  </si>
  <si>
    <t>Technischer Dienst</t>
  </si>
  <si>
    <t>Verwaltungsdienst</t>
  </si>
  <si>
    <t>Sonderdienste</t>
  </si>
  <si>
    <t>Sonstiges Personal</t>
  </si>
  <si>
    <t>Personalkosten insgesamt</t>
  </si>
  <si>
    <t>Medizinischer Bedarf</t>
  </si>
  <si>
    <t>Wasser, Energie, Brennstoffe</t>
  </si>
  <si>
    <t>Instandhaltung</t>
  </si>
  <si>
    <t>Gebrauchsgüter</t>
  </si>
  <si>
    <t>Sonstiges</t>
  </si>
  <si>
    <t>Personalgruppen</t>
  </si>
  <si>
    <t>Durchschn. beschäft. Vollkräfte</t>
  </si>
  <si>
    <t>Belegungsdaten</t>
  </si>
  <si>
    <t xml:space="preserve"> davon: vollstationär</t>
  </si>
  <si>
    <t xml:space="preserve"> davon: teilstationär</t>
  </si>
  <si>
    <t xml:space="preserve"> davon: stationsäquivalent</t>
  </si>
  <si>
    <t>PEPP</t>
  </si>
  <si>
    <t xml:space="preserve">
Vergütungs-klasse</t>
  </si>
  <si>
    <t>Bewertungs-relation/Tag</t>
  </si>
  <si>
    <r>
      <t>Summe der  Bewertungsrelationen</t>
    </r>
    <r>
      <rPr>
        <sz val="11"/>
        <color theme="1"/>
        <rFont val="Arial"/>
        <family val="2"/>
      </rPr>
      <t xml:space="preserve">
</t>
    </r>
    <r>
      <rPr>
        <sz val="11"/>
        <rFont val="Arial"/>
        <family val="2"/>
      </rPr>
      <t xml:space="preserve">(Sp. 4 x Sp. 5) </t>
    </r>
  </si>
  <si>
    <t>Summe</t>
  </si>
  <si>
    <t>ET-Nr.</t>
  </si>
  <si>
    <t>Erlössumme
(Sp. 2 x Sp. 3)</t>
  </si>
  <si>
    <t xml:space="preserve">Entgelt nach 
§ 6 BPflV </t>
  </si>
  <si>
    <t>Fallzahl
(fallbezogene Entgelte)</t>
  </si>
  <si>
    <t>Entgelthöhe 
(in €)</t>
  </si>
  <si>
    <t>Bruttoerlös-
summe ohne
Zu- und Ab-
schläge (in €)
(Sp. 3 x Sp. 4)</t>
  </si>
  <si>
    <t>davon Fälle mit patientenbezogenen Abschlägen</t>
  </si>
  <si>
    <t>davon Fälle mit patientenbezogenen Zuschlägen</t>
  </si>
  <si>
    <t>Nettoerlös-summe inkl.
Zu- und Ab-
schläge (in €)
(Sp. 5 - (Sp. 9) + Sp. 13)</t>
  </si>
  <si>
    <t>Anzahl der
Fälle mit
Abschlägen</t>
  </si>
  <si>
    <t>Anzahl der
Tage mit
Abschlägen</t>
  </si>
  <si>
    <t>Abschlag je Tag (in €)</t>
  </si>
  <si>
    <t>Summe der
Abschläge
(Sp. 7 x Sp. 8)</t>
  </si>
  <si>
    <t>Anzahl der
Fälle mit
Zuschlägen</t>
  </si>
  <si>
    <t>Anzahl der
Tage mit
Zuschlägen</t>
  </si>
  <si>
    <t>Zuschlag je Tag (in €)</t>
  </si>
  <si>
    <t>Summe der Zuschläge
(Sp. 11 x Sp. 12)</t>
  </si>
  <si>
    <t xml:space="preserve">Zusatzentgelt 
nach § 6 BPflV </t>
  </si>
  <si>
    <t xml:space="preserve">OPS-Kode </t>
  </si>
  <si>
    <t>Entgelt-
höhe</t>
  </si>
  <si>
    <r>
      <t>Entgelt nach 
§ 6 BPflV</t>
    </r>
    <r>
      <rPr>
        <vertAlign val="superscript"/>
        <sz val="11"/>
        <color theme="1"/>
        <rFont val="Arial"/>
        <family val="2"/>
      </rPr>
      <t xml:space="preserve"> </t>
    </r>
  </si>
  <si>
    <t>Entgelthöhe</t>
  </si>
  <si>
    <t>Zuschlag nach § 6 Abs. 2 BPflV</t>
  </si>
  <si>
    <t>Zuschlagshöhe</t>
  </si>
  <si>
    <t>Anzahl</t>
  </si>
  <si>
    <t>- Entgelte nach § 6 Absatz 1 BPflV</t>
  </si>
  <si>
    <t>- Entgelte nach § 6 Absatz 2 BPflV</t>
  </si>
  <si>
    <t>- Erlöse aus bewerteten Zusatzentgelten</t>
  </si>
  <si>
    <t>= Veränderter Gesamtbetrag nach § 3 Absatz 3 Satz 12</t>
  </si>
  <si>
    <t>= Verändertes Erlösbudget nach § 3 Absatz 3 Satz 12</t>
  </si>
  <si>
    <t>Ermittlung des Basisentgeltwerts nach § 3 Abs. 5 BPflV</t>
  </si>
  <si>
    <r>
      <t>+/-  Vergütung für praktische Tätigkeit nach § 27 Abs. 4 Psychotherapeutengesetz (Nr. 7</t>
    </r>
    <r>
      <rPr>
        <i/>
        <sz val="12"/>
        <rFont val="Arial"/>
        <family val="2"/>
      </rPr>
      <t>)</t>
    </r>
  </si>
  <si>
    <t>• Vergütung für praktische Tätigkeit nach § 27 Abs. 4 Psychotherapeutengesetz (Nr. 7)</t>
  </si>
  <si>
    <t>+/- Berichtigungen für Vorjahre nach § 3 Abs. 3 Satz 12 BPflV</t>
  </si>
  <si>
    <t>• Umsetzung einer Anpassungsvereinbarung (Nr. 6)</t>
  </si>
  <si>
    <t>Berechnungstage</t>
  </si>
  <si>
    <t>Vereinbarungszeitraum:</t>
  </si>
  <si>
    <t>lfd.Nr.</t>
  </si>
  <si>
    <t>Krankenhaus insgesamt</t>
  </si>
  <si>
    <t>Betrag in Euro</t>
  </si>
  <si>
    <t>Pflegefachpersonen</t>
  </si>
  <si>
    <t>Sozialarbeiter, Sozialpädagogen</t>
  </si>
  <si>
    <t>Bewegungstherapeuten, Physiotherapeuten</t>
  </si>
  <si>
    <t>Sprachheiltherapeuten, Logopäden (nur KJP)</t>
  </si>
  <si>
    <t>Spezialtherapeuten (Ergotherapeuten und künstlerische Therapeuten)</t>
  </si>
  <si>
    <r>
      <t xml:space="preserve">Therapeutisches Personal nach §  18 Abs. 2 Satz 3 BPflV </t>
    </r>
    <r>
      <rPr>
        <b/>
        <vertAlign val="superscript"/>
        <sz val="11"/>
        <rFont val="Arial"/>
        <family val="2"/>
      </rPr>
      <t>1)</t>
    </r>
  </si>
  <si>
    <t>Einzelwerte</t>
  </si>
  <si>
    <t>Anzahl 
der Zusatzentgelte</t>
  </si>
  <si>
    <t>Entgelthöhe 
lt. Zusatzentgeltkatalog</t>
  </si>
  <si>
    <t>Erlössumme
(Sp. 4 x 5)</t>
  </si>
  <si>
    <t>Bezugsgröße 
(z.B. Fall)</t>
  </si>
  <si>
    <r>
      <t xml:space="preserve">Ermittlung der erweiterten Obergrenze nach § 3 Abs. 3 Satz 5 BPflV </t>
    </r>
    <r>
      <rPr>
        <b/>
        <vertAlign val="superscript"/>
        <sz val="12"/>
        <rFont val="Arial"/>
        <family val="2"/>
      </rPr>
      <t>1)</t>
    </r>
  </si>
  <si>
    <t>Fälle gesamt</t>
  </si>
  <si>
    <t>Berechnungstage gesamt</t>
  </si>
  <si>
    <t>Verweildauer gesamt</t>
  </si>
  <si>
    <t xml:space="preserve"> Teilbereich vollstationär</t>
  </si>
  <si>
    <t xml:space="preserve"> Teilbereich: teilstationär</t>
  </si>
  <si>
    <t xml:space="preserve"> Teilbereich: stationsäquivalent</t>
  </si>
  <si>
    <t xml:space="preserve"> Teilbereich: vollstationär</t>
  </si>
  <si>
    <t>• Umsetzung der Personalanforderungen des G-BA (Nr. 5)</t>
  </si>
  <si>
    <r>
      <t>Weiteres Personal des Krankenhauses</t>
    </r>
    <r>
      <rPr>
        <b/>
        <vertAlign val="superscript"/>
        <sz val="11"/>
        <rFont val="Arial"/>
        <family val="2"/>
      </rPr>
      <t xml:space="preserve"> </t>
    </r>
  </si>
  <si>
    <t>Nicht zurechenbare Personalkosten</t>
  </si>
  <si>
    <r>
      <t xml:space="preserve">Personal ohne direktes Beschäftigungsverhältnis beim Krankenhaus </t>
    </r>
    <r>
      <rPr>
        <vertAlign val="superscript"/>
        <sz val="11"/>
        <rFont val="Arial"/>
        <family val="2"/>
      </rPr>
      <t>2)</t>
    </r>
  </si>
  <si>
    <t>Gesamt (Summe Nr. 1  bis 8)</t>
  </si>
  <si>
    <t>Krankenhaus insgesamt Nr. 9+21</t>
  </si>
  <si>
    <t>Gesamt (Summe Nr. 10 bis 20)</t>
  </si>
  <si>
    <r>
      <t xml:space="preserve">Ermittlung eines Gesamtbetrages nach § 3 Abs. 3 Satz 4 BPflV ohne Berücksichtigung einer Obergrenze </t>
    </r>
    <r>
      <rPr>
        <b/>
        <vertAlign val="superscript"/>
        <sz val="12"/>
        <rFont val="Arial"/>
        <family val="2"/>
      </rPr>
      <t>1) 2)</t>
    </r>
  </si>
  <si>
    <r>
      <t xml:space="preserve">+/- Kostenentwicklungen (Nr. 3) </t>
    </r>
    <r>
      <rPr>
        <vertAlign val="superscript"/>
        <sz val="12"/>
        <rFont val="Arial"/>
        <family val="2"/>
      </rPr>
      <t>3)</t>
    </r>
  </si>
  <si>
    <r>
      <t xml:space="preserve">+/- Umsetzung der Personalanforderungen des G-BA (Nr. 5) </t>
    </r>
    <r>
      <rPr>
        <vertAlign val="superscript"/>
        <sz val="12"/>
        <rFont val="Arial"/>
        <family val="2"/>
      </rPr>
      <t>4)</t>
    </r>
  </si>
  <si>
    <r>
      <t xml:space="preserve">+/- Weitere Tatbestände nach § 3 BPflV </t>
    </r>
    <r>
      <rPr>
        <vertAlign val="superscript"/>
        <sz val="12"/>
        <rFont val="Arial"/>
        <family val="2"/>
      </rPr>
      <t>5)</t>
    </r>
  </si>
  <si>
    <r>
      <t>= Gesamtbetrag nach § 3 Abs. 3 Satz 4 BPflV ohne Berücksichtigung einer Obergrenze</t>
    </r>
    <r>
      <rPr>
        <b/>
        <vertAlign val="superscript"/>
        <sz val="12"/>
        <rFont val="Arial"/>
        <family val="2"/>
      </rPr>
      <t xml:space="preserve"> 6)</t>
    </r>
  </si>
  <si>
    <r>
      <t xml:space="preserve">= Erweiterte Obergrenze nach § 3 Abs. 3 Satz 5 BPflV </t>
    </r>
    <r>
      <rPr>
        <b/>
        <vertAlign val="superscript"/>
        <sz val="12"/>
        <rFont val="Arial"/>
        <family val="2"/>
      </rPr>
      <t>6)</t>
    </r>
  </si>
  <si>
    <r>
      <t xml:space="preserve">+/- neue Ausgleiche und Ausgleichsbeträge aus Berichtigungen für Vorjahre </t>
    </r>
    <r>
      <rPr>
        <vertAlign val="superscript"/>
        <sz val="12"/>
        <rFont val="Arial"/>
        <family val="2"/>
      </rPr>
      <t>8)</t>
    </r>
  </si>
  <si>
    <r>
      <t xml:space="preserve">Fallzahl </t>
    </r>
    <r>
      <rPr>
        <vertAlign val="superscript"/>
        <sz val="11"/>
        <color indexed="8"/>
        <rFont val="Arial"/>
        <family val="2"/>
      </rPr>
      <t>1)</t>
    </r>
  </si>
  <si>
    <r>
      <t xml:space="preserve">Berechnungs-tage </t>
    </r>
    <r>
      <rPr>
        <vertAlign val="superscript"/>
        <sz val="11"/>
        <color theme="1"/>
        <rFont val="Arial"/>
        <family val="2"/>
      </rPr>
      <t>2</t>
    </r>
    <r>
      <rPr>
        <vertAlign val="superscript"/>
        <sz val="11"/>
        <color indexed="8"/>
        <rFont val="Arial"/>
        <family val="2"/>
      </rPr>
      <t xml:space="preserve">) </t>
    </r>
  </si>
  <si>
    <r>
      <t xml:space="preserve">Anzahl/ Berechnungs-tage </t>
    </r>
    <r>
      <rPr>
        <vertAlign val="superscript"/>
        <sz val="11"/>
        <color theme="1"/>
        <rFont val="Arial"/>
        <family val="2"/>
      </rPr>
      <t>2</t>
    </r>
    <r>
      <rPr>
        <vertAlign val="superscript"/>
        <sz val="11"/>
        <color indexed="8"/>
        <rFont val="Arial"/>
        <family val="2"/>
      </rPr>
      <t xml:space="preserve">) </t>
    </r>
  </si>
  <si>
    <t>Erlösbudget aus lfd. Nr. 29</t>
  </si>
  <si>
    <t>= Summe mit Bewertungsrelationen bewertete Entgelte einschl. lfd. Nr. 25</t>
  </si>
  <si>
    <t>Haupt-IK des KH:</t>
  </si>
  <si>
    <t>Standort-IDs</t>
  </si>
  <si>
    <t>Gesamtbetrag für das Vorjahr (laufende Kalenderjahr) ohne Ausgleiche</t>
  </si>
  <si>
    <t>Ermittlung des veränderten Erlösbudgets nach § 3 Absatz 3 Satz 12 BPflV</t>
  </si>
  <si>
    <t>Gesamtbetrag für den Vereinbarungszeitraum</t>
  </si>
  <si>
    <t>Nur in Forderung des Krankenhauses für den Vereinbarungszeitraum verpflichtend</t>
  </si>
  <si>
    <r>
      <t xml:space="preserve"> davon: vollstationäre Entlassungstage </t>
    </r>
    <r>
      <rPr>
        <vertAlign val="superscript"/>
        <sz val="11"/>
        <rFont val="Arial"/>
        <family val="2"/>
      </rPr>
      <t>1)</t>
    </r>
  </si>
  <si>
    <t>Wirtschafts- und Verwaltungsbedarf</t>
  </si>
  <si>
    <t>Zentrale Verwaltungs- und Gemeinschaftsdienste</t>
  </si>
  <si>
    <r>
      <t xml:space="preserve">Kosten für Personal ohne direktes Beschäftigungsverhältnis des weiteren Personals </t>
    </r>
    <r>
      <rPr>
        <vertAlign val="superscript"/>
        <sz val="11"/>
        <rFont val="Arial"/>
        <family val="2"/>
      </rPr>
      <t>2)</t>
    </r>
  </si>
  <si>
    <t>Zinsen für Betriebsmittelkredite</t>
  </si>
  <si>
    <r>
      <t xml:space="preserve">Sachkosten insgesamt </t>
    </r>
    <r>
      <rPr>
        <vertAlign val="superscript"/>
        <sz val="11"/>
        <rFont val="Arial"/>
        <family val="2"/>
      </rPr>
      <t>3)</t>
    </r>
  </si>
  <si>
    <t>Steuern, Abgaben, Versicherungen</t>
  </si>
  <si>
    <t>Kosten des therapeutischen Personal insgesamt (Nr. 1 bis 8)</t>
  </si>
  <si>
    <t>Berechnungsschritte</t>
  </si>
  <si>
    <r>
      <t xml:space="preserve">Entgelt-
schlüssel nach 
§ 301 SGB V </t>
    </r>
    <r>
      <rPr>
        <vertAlign val="superscript"/>
        <sz val="11"/>
        <color theme="1"/>
        <rFont val="Arial"/>
        <family val="2"/>
      </rPr>
      <t>3)</t>
    </r>
  </si>
  <si>
    <t>Fallzahl</t>
  </si>
  <si>
    <t>Tage</t>
  </si>
  <si>
    <r>
      <t xml:space="preserve">Anzahl </t>
    </r>
    <r>
      <rPr>
        <vertAlign val="superscript"/>
        <sz val="11"/>
        <color theme="1"/>
        <rFont val="Arial"/>
        <family val="2"/>
      </rPr>
      <t>4)</t>
    </r>
  </si>
  <si>
    <r>
      <t xml:space="preserve">+ Überschreitung von lfd.Nr. 17, soweit aufgrund der Ausnahmetatbestände nach § 3 Abs. 3 erforderlich: </t>
    </r>
    <r>
      <rPr>
        <vertAlign val="superscript"/>
        <sz val="12"/>
        <rFont val="Arial"/>
        <family val="2"/>
      </rPr>
      <t>7)</t>
    </r>
    <r>
      <rPr>
        <sz val="12"/>
        <rFont val="Arial"/>
        <family val="2"/>
      </rPr>
      <t xml:space="preserve">  </t>
    </r>
  </si>
  <si>
    <t>Genesungsbegleiter</t>
  </si>
  <si>
    <t>k.A.</t>
  </si>
  <si>
    <t>Durchschn. Wert 
je VK in Euro</t>
  </si>
  <si>
    <t xml:space="preserve">Summe der  Bewertungs-relationen
(Sp. 2 x Sp. 3) </t>
  </si>
  <si>
    <t>Erlös-
summe
(Sp. 4 x 5)</t>
  </si>
  <si>
    <r>
      <t xml:space="preserve">Entgeltschlüssel nach 
§ 301 SGB V </t>
    </r>
    <r>
      <rPr>
        <vertAlign val="superscript"/>
        <sz val="11"/>
        <color theme="1"/>
        <rFont val="Arial"/>
        <family val="2"/>
      </rPr>
      <t>3)</t>
    </r>
  </si>
  <si>
    <t>• Überschreitung aufgrund zusätzlicher Leistungen, wenn diese Mehrleistungen aus zusätzlichen Kapazitäten aufgrund der Krankenhausplanung oder des Investitionsprogramms des Landes resultieren oder wenn dies aufgrund von Veränderungen der medizinischen Leistungsstruktur oder der Fallzahlen erforderlich ist</t>
  </si>
  <si>
    <t>Planbetten / Planplätze</t>
  </si>
  <si>
    <t>Nutzungsgrad der Planbetten / Planplätze</t>
  </si>
  <si>
    <t>Lebensmittel und bezogene Leistungen</t>
  </si>
  <si>
    <t>Gesamt (Summe Nr. 1 bis 8)</t>
  </si>
  <si>
    <t>Vereinbarung Vorjahr</t>
  </si>
  <si>
    <t>Ermittlung des berichtigten Gesamtbetrages</t>
  </si>
  <si>
    <t>= berichtigter Gesamtbetrag</t>
  </si>
  <si>
    <t>Ist-Daten</t>
  </si>
  <si>
    <t>Sachkosten</t>
  </si>
  <si>
    <t>Einzelblatt:</t>
  </si>
  <si>
    <t xml:space="preserve"> </t>
  </si>
  <si>
    <t>Fachabteilung:</t>
  </si>
  <si>
    <t>Zusatzentgelt-Nr.
(ZP nach Entgeltkatalog)</t>
  </si>
  <si>
    <t>E1 - Aufstellung der mit Bewertungsrelationen bewerteten Entgelte für das Krankenhaus</t>
  </si>
  <si>
    <t xml:space="preserve">E1 - Aufstellung der mit Bewertungsrelationen bewerteten Entgelte für das Krankenhaus </t>
  </si>
  <si>
    <t xml:space="preserve">E1.2 - Aufstellung der ergänzenden Tagesentgelte (ET) </t>
  </si>
  <si>
    <t xml:space="preserve">E2 - Aufstellung der bewerteten Zusatzentgelte für das Krankenhaus </t>
  </si>
  <si>
    <t>E3 - Aufstellung der nach § 6 BPflV krankenhausindividuell verhandelten Entgelte</t>
  </si>
  <si>
    <t>E3.1 - Aufstellung der fallbezogenen Entgelte</t>
  </si>
  <si>
    <t>E3.1.1 - Aufstellung der fallbezogenen Entgelte nach § 6 Abs. 1 BPflV</t>
  </si>
  <si>
    <t>E3.1.2 - Aufstellung der fallbezogenen unbewerteten Entgelte bei stationsäquivalenter Behandlung nach § 115d SGB V</t>
  </si>
  <si>
    <t>E3.1.3 - Aufstellung der fallbezogenen Entgelte nach § 6 Abs. 2 BPFlV</t>
  </si>
  <si>
    <t>E3.1.4 - Aufstellung der fallbezogenen Entgelte nach § 6 Abs. 4 BPFlV</t>
  </si>
  <si>
    <t>E3.2 - Aufstellung der Zusatzentgelte</t>
  </si>
  <si>
    <t>E3.2.1 - Aufstellung der Zusatzentgelte nach § 6 Abs. 1 BPflV</t>
  </si>
  <si>
    <t>E3.2.4 - Aufstellung der Zusatzentgelte nach § 6 Abs. 4 BPflV</t>
  </si>
  <si>
    <t xml:space="preserve">E3 - Aufstellung der nach § 6 BPflV krankenhausindividuell verhandelten Entgelte </t>
  </si>
  <si>
    <t>E3.3 - Aufstellung der tagesbezogenen Entgelte</t>
  </si>
  <si>
    <t>E3.3.1 - Auftstellung der tagesbezogenen Entgelte nach § 6 Abs. 1 BPflV</t>
  </si>
  <si>
    <t>E3.3.2 - Auftstellung der tagesbezogenen unbewerteten Entgelte bei stationsäquivalenter Behandlung nach § 115d SGB V</t>
  </si>
  <si>
    <t>E3.3.3 - Auftstellung der tagesbezogenen Entgelte nach § 6 Abs. 2 BPflV</t>
  </si>
  <si>
    <t>E3.3.4 - Auftstellung der tagesbezogenen Entgelte nach § 6 Abs. 4 BPflV</t>
  </si>
  <si>
    <t>E3.4 - Aufstellung der Zuschläge bei regionalen oder strukturellen Besonderheiten gemäß § 6 Abs. 2 BPflV</t>
  </si>
  <si>
    <t>L1 - Belegungsdaten des Krankenhauses</t>
  </si>
  <si>
    <t>L2 - Belegungsdaten der Fachabteilung</t>
  </si>
  <si>
    <t>K1 - Kostenaufstellung des Krankenhauses</t>
  </si>
  <si>
    <t>Erwachsenenpsychiatrie</t>
  </si>
  <si>
    <t>Psychosomatik</t>
  </si>
  <si>
    <t>Kinder- und Jugendpsychiatrie</t>
  </si>
  <si>
    <t>P1 - Personal des Krankenhauses</t>
  </si>
  <si>
    <t>P2 - Personal der Fachabteilung</t>
  </si>
  <si>
    <t>E1.1 - Aufstellung der tagesbezogenen pauschalierenden Entgelte für die Psychiatrie und Psychosomatik (PEPP)</t>
  </si>
  <si>
    <t>A1 - Angaben zum Krankenhaus</t>
  </si>
  <si>
    <t>B2 - Gesamtbetrag und Basisentgeltwert für die Kalenderjahre ab 2020</t>
  </si>
  <si>
    <t>K2 - Kostenaufstellung der Fachabteilung</t>
  </si>
  <si>
    <t>Variante:</t>
  </si>
  <si>
    <t>Engeltart:</t>
  </si>
  <si>
    <t>Entgeltart:</t>
  </si>
  <si>
    <t>A1</t>
  </si>
  <si>
    <t>E11X</t>
  </si>
  <si>
    <t>E11ÜLVVVJ</t>
  </si>
  <si>
    <t>E11ÜLVVJÜ</t>
  </si>
  <si>
    <t>E11VVJ</t>
  </si>
  <si>
    <t>E11ÜLVJÜ</t>
  </si>
  <si>
    <t>E11VJ</t>
  </si>
  <si>
    <t>E11J</t>
  </si>
  <si>
    <t>E11F</t>
  </si>
  <si>
    <t>E11V</t>
  </si>
  <si>
    <t>E12X</t>
  </si>
  <si>
    <t>E12ÜLVVVJ</t>
  </si>
  <si>
    <t>E12VVJ</t>
  </si>
  <si>
    <t>E12ÜLVVJ</t>
  </si>
  <si>
    <t>E12ÜLVJÜ</t>
  </si>
  <si>
    <t>E12VJ</t>
  </si>
  <si>
    <t>E12J</t>
  </si>
  <si>
    <t>E12F</t>
  </si>
  <si>
    <t>E12V</t>
  </si>
  <si>
    <t>E2X</t>
  </si>
  <si>
    <t>E2VVJ</t>
  </si>
  <si>
    <t>E2VJ</t>
  </si>
  <si>
    <t>E2F</t>
  </si>
  <si>
    <t>E2V</t>
  </si>
  <si>
    <t>E311VVJ</t>
  </si>
  <si>
    <t>E311VJ</t>
  </si>
  <si>
    <t>E311F</t>
  </si>
  <si>
    <t>E311V</t>
  </si>
  <si>
    <t>E312VVJ</t>
  </si>
  <si>
    <t>E312VJ</t>
  </si>
  <si>
    <t>E312F</t>
  </si>
  <si>
    <t>E312V</t>
  </si>
  <si>
    <t>E313VVJ</t>
  </si>
  <si>
    <t>E313VJ</t>
  </si>
  <si>
    <t>E313F</t>
  </si>
  <si>
    <t>E313V</t>
  </si>
  <si>
    <t>E314VVJ</t>
  </si>
  <si>
    <t>E314VJ</t>
  </si>
  <si>
    <t>E314F</t>
  </si>
  <si>
    <t>E314V</t>
  </si>
  <si>
    <t>E321VVJ</t>
  </si>
  <si>
    <t>E321VJ</t>
  </si>
  <si>
    <t>E321F</t>
  </si>
  <si>
    <t>E321V</t>
  </si>
  <si>
    <t>E324VVJ</t>
  </si>
  <si>
    <t>E324VJ</t>
  </si>
  <si>
    <t>E324F</t>
  </si>
  <si>
    <t>E324V</t>
  </si>
  <si>
    <t>E331VVJ</t>
  </si>
  <si>
    <t>E331VJ</t>
  </si>
  <si>
    <t>E331F</t>
  </si>
  <si>
    <t>E331V</t>
  </si>
  <si>
    <t>E332VVJ</t>
  </si>
  <si>
    <t>E332VJ</t>
  </si>
  <si>
    <t>E332F</t>
  </si>
  <si>
    <t>E332V</t>
  </si>
  <si>
    <t>E333VVJ</t>
  </si>
  <si>
    <t>E333VJ</t>
  </si>
  <si>
    <t>E333F</t>
  </si>
  <si>
    <t>E333V</t>
  </si>
  <si>
    <t>E334VVJ</t>
  </si>
  <si>
    <t>E334VJ</t>
  </si>
  <si>
    <t>E334F</t>
  </si>
  <si>
    <t>E334V</t>
  </si>
  <si>
    <t>E34X</t>
  </si>
  <si>
    <t>E34VVJ</t>
  </si>
  <si>
    <t>E34VJ</t>
  </si>
  <si>
    <t>E34F</t>
  </si>
  <si>
    <t>E34V</t>
  </si>
  <si>
    <t>B2X</t>
  </si>
  <si>
    <t>B2F</t>
  </si>
  <si>
    <t>B2V</t>
  </si>
  <si>
    <t>L1X</t>
  </si>
  <si>
    <t>L1VVJ</t>
  </si>
  <si>
    <t>L1VJ</t>
  </si>
  <si>
    <t>L1F</t>
  </si>
  <si>
    <t>L1V</t>
  </si>
  <si>
    <t>L1VJV</t>
  </si>
  <si>
    <t>L2X</t>
  </si>
  <si>
    <t>L2&lt;&lt;ID&gt;&gt;VVJ</t>
  </si>
  <si>
    <t>L2&lt;&lt;ID&gt;&gt;VJ</t>
  </si>
  <si>
    <t>L2&lt;&lt;ID&gt;&gt;F</t>
  </si>
  <si>
    <t>L2&lt;&lt;ID&gt;&gt;V</t>
  </si>
  <si>
    <t>L2&lt;&lt;ID&gt;&gt;VJV</t>
  </si>
  <si>
    <t>K1X</t>
  </si>
  <si>
    <t>K1F</t>
  </si>
  <si>
    <t>K1V</t>
  </si>
  <si>
    <t>K2EF</t>
  </si>
  <si>
    <t>K2EV</t>
  </si>
  <si>
    <t>K2PF</t>
  </si>
  <si>
    <t>K2PV</t>
  </si>
  <si>
    <t>K2KF</t>
  </si>
  <si>
    <t>K2KV</t>
  </si>
  <si>
    <t>P1X</t>
  </si>
  <si>
    <t>P1F</t>
  </si>
  <si>
    <t>P1V</t>
  </si>
  <si>
    <t>P2EF</t>
  </si>
  <si>
    <t>P2EV</t>
  </si>
  <si>
    <t>P2PF</t>
  </si>
  <si>
    <t>P2PV</t>
  </si>
  <si>
    <t>P2KF</t>
  </si>
  <si>
    <t>P2KV</t>
  </si>
  <si>
    <t>E331X</t>
  </si>
  <si>
    <t>E311X</t>
  </si>
  <si>
    <t>E312X</t>
  </si>
  <si>
    <t>E313X</t>
  </si>
  <si>
    <t>E314X</t>
  </si>
  <si>
    <t>E321X</t>
  </si>
  <si>
    <t>E324X</t>
  </si>
  <si>
    <t>E332X</t>
  </si>
  <si>
    <t>E333X</t>
  </si>
  <si>
    <t>E334X</t>
  </si>
  <si>
    <t>K2EX</t>
  </si>
  <si>
    <t>K2PX</t>
  </si>
  <si>
    <t>K2KX</t>
  </si>
  <si>
    <t>P2EX</t>
  </si>
  <si>
    <t>P2PX</t>
  </si>
  <si>
    <t>P2KX</t>
  </si>
  <si>
    <t>E11ÜLVVJ</t>
  </si>
  <si>
    <t>Kurz</t>
  </si>
  <si>
    <t>Kategorie</t>
  </si>
  <si>
    <t>Titel</t>
  </si>
  <si>
    <t>Untertitel</t>
  </si>
  <si>
    <t>Fachabteilung</t>
  </si>
  <si>
    <t>Entgeltart</t>
  </si>
  <si>
    <t>Variante</t>
  </si>
  <si>
    <t>entfällt</t>
  </si>
  <si>
    <t>B2VJV</t>
  </si>
  <si>
    <t>K1VJV</t>
  </si>
  <si>
    <t>K2EVJV</t>
  </si>
  <si>
    <t>K2PVJV</t>
  </si>
  <si>
    <t>K2KVJV</t>
  </si>
  <si>
    <t>P1VJV</t>
  </si>
  <si>
    <t>P2EVJV</t>
  </si>
  <si>
    <t>P2PVJV</t>
  </si>
  <si>
    <t>P2KVJV</t>
  </si>
  <si>
    <t>Ist-Daten nach dem Entgeltkatalog des Kalenderjahres 2018 für Jahresüberlieger 2018/2019 anteilig ab 1.1.2019</t>
  </si>
  <si>
    <t>PEPP 2018; Anlage 1a und Anlage 2a</t>
  </si>
  <si>
    <t>Suchmuster</t>
  </si>
  <si>
    <t>Anlage</t>
  </si>
  <si>
    <t>Bezeichnung</t>
  </si>
  <si>
    <t>Klasse</t>
  </si>
  <si>
    <t>1a</t>
  </si>
  <si>
    <t>Prä-Strukturkategorie</t>
  </si>
  <si>
    <t>P002Z</t>
  </si>
  <si>
    <t>Erhöhter Betreuungsaufwand bei Kindern und Jugendlichen, Einzelbetreuung mit hohem Aufwand</t>
  </si>
  <si>
    <t>P003A</t>
  </si>
  <si>
    <t>Erhöhter Betreuungsaufwand bei Erwachsenen, 1:1-Betreuung, Krisenintervention und komplexer Entlassaufwand mit äußerst hohem Aufwand</t>
  </si>
  <si>
    <t>P003B</t>
  </si>
  <si>
    <t>Erhöhter Betreuungsaufwand bei Erwachsenen, 1:1-Betreuung, Krisenintervention und komplexer Entlassaufwand mit sehr hohem Aufwand</t>
  </si>
  <si>
    <t>P003C</t>
  </si>
  <si>
    <t>Erhöhter Betreuungsaufwand bei Erwachsenen, 1:1-Betreuung, Krisenintervention und komplexer Entlassaufwand mit deutlich erhöhtem Aufwand</t>
  </si>
  <si>
    <t>Strukturkategorie Psychiatrie, vollstationär</t>
  </si>
  <si>
    <t>PA01A</t>
  </si>
  <si>
    <t>Intelligenzstörungen, tief greifende Entwicklungsstörungen, Ticstörungen und andere Störungen mit Beginn in der Kindheit und Jugend, mit komplizierender Konstellation</t>
  </si>
  <si>
    <t>PA01B</t>
  </si>
  <si>
    <t>Intelligenzstörungen, tief greifende Entwicklungsstörungen, Ticstörungen und andere Störungen mit Beginn in der Kindheit und Jugend, ohne komplizierende Konstellation</t>
  </si>
  <si>
    <t>PA02A</t>
  </si>
  <si>
    <t>Psychische und Verhaltensstörungen durch psychotrope Substanzen, mit Heroinkonsum oder intravenösem Gebrauch sonstiger Substanzen oder mit schwerer Begleiterkrankung bei Opiatabhängigkeit oder mit schwerer oder schwerster Pflegebedürftigkeit</t>
  </si>
  <si>
    <t>PA02B</t>
  </si>
  <si>
    <t>Psychische und Verhaltensstörungen durch psychotrope Substanzen, mit komplizierender Konstellation oder mit multiplem Substanzmissbrauch bei Opiat- oder Kokainkonsum oder mit hoher Therapieintensität oder mit Mutter/Vater-Kind-Setting</t>
  </si>
  <si>
    <t>PA02C</t>
  </si>
  <si>
    <t>Psychische und Verhaltensstörungen durch psychotrope Substanzen, Alter &gt; 64 Jahre oder mit Qualifiziertem Entzug ab mehr als 14 Behandlungstagen oder mit komplizierender Konstellation oder mit multiplem Substanzmissbrauch außer bei Opiat- und Kokainkonsum</t>
  </si>
  <si>
    <t>PA02D</t>
  </si>
  <si>
    <t>Psychische und Verhaltensstörungen durch psychotrope Substanzen, Alter &lt; 65 Jahre, ohne komplizierende Konstellation, ohne Heroinkonsum oder intravenösen Gebrauch sonstiger Substanzen, ohne Qualifizierten Entzug ab mehr als 14 Behandlungstagen</t>
  </si>
  <si>
    <t>PA03A</t>
  </si>
  <si>
    <t>Schizophrenie, schizotype und wahnhafte Störungen oder andere psychotische Störungen, Alter &gt; 64 Jahre oder mit komplizierender Konstellation oder mit hoher Therapieintensität oder mit Mutter/Vater-Kind-Setting</t>
  </si>
  <si>
    <t>PA03B</t>
  </si>
  <si>
    <t>Schizophrenie, schizotype und wahnhafte Störungen oder andere psychotische Störungen, Alter &lt; 65 Jahre, ohne komplizierende Konstellation</t>
  </si>
  <si>
    <t>PA04A</t>
  </si>
  <si>
    <t>Affektive, neurotische, Belastungs-, somatoforme und Schlafstörungen, Alter &gt; 84 Jahre oder mit komplizierender Diagnose und Alter &gt; 64 Jahre, oder mit komplizierender Konstellation oder mit hoher Therapieintensität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</si>
  <si>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</si>
  <si>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</si>
  <si>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PA04C</t>
  </si>
  <si>
    <t>Affektive, neurotische, Belastungs-, somatoforme und Schlafstörungen, Alter &lt; 65 Jahre, ohne komplizierende Konstellation, ohne komplizierende Diagnose, ohne erhebliche Pflegebedürftigkeit</t>
  </si>
  <si>
    <t>PA14A</t>
  </si>
  <si>
    <t>Persönlichkeits- und Verhaltensstörungen, Essstörungen und andere Störungen, Alter &gt; 64 Jahre oder mit komplizierender Konstellation oder mit hoher Therapieintensität</t>
  </si>
  <si>
    <t>PA14B</t>
  </si>
  <si>
    <t>Persönlichkeits- und Verhaltensstörungen, Essstörungen und andere Störungen, Alter &lt; 65 Jahre, ohne komplizierende Konstellation</t>
  </si>
  <si>
    <t>PA15A</t>
  </si>
  <si>
    <t>Organische Störungen, amnestisches Syndrom, Alzheimer-Krankheit und sonstige degenerative Krankheiten des Nervensystems, mit komplizierender Konstellation oder mit hoher Therapieintensität oder 1:1-Betreuung mit erhöhtem Aufwand</t>
  </si>
  <si>
    <t>PA15B</t>
  </si>
  <si>
    <t>Organische Störungen, amnestisches Syndrom, Alzheimer-Krankheit und sonstige degenerative Krankheiten des Nervensystems, mit bestimmten Demenzerkrankungen oder mit komplizierender Konstellation oder Alter &gt; 84 Jahre</t>
  </si>
  <si>
    <t>PA15C</t>
  </si>
  <si>
    <t>Organische Störungen, amnestisches Syndrom, Alzheimer-Krankheit und sonstige degenerative Krankheiten des Nervensystems, Alter &lt; 85 Jahre, ohne bestimmte Demenzerkrankungen, ohne komplizierende Konstellation</t>
  </si>
  <si>
    <t>Strukturkategorie Kinder- und Jugendpsychiatrie, vollstationär</t>
  </si>
  <si>
    <t>PK01A</t>
  </si>
  <si>
    <t>PK01B</t>
  </si>
  <si>
    <t>PK02A</t>
  </si>
  <si>
    <t>Psychische und Verhaltensstörungen durch psychotrope Substanzen, Alter &lt; 14 Jahre oder mit komplizierender Konstellation, mit erhöhtem Betreuungsaufwand oder mit Behandlung im besonderen Setting</t>
  </si>
  <si>
    <t>PK02B</t>
  </si>
  <si>
    <t>Psychische und Verhaltensstörungen durch psychotrope Substanzen, Alter &gt; 13 Jahre, ohne komplizierende Konstellation, ohne erhöhten Betreuungsaufwand, ohne Behandlung im besonderen Setting</t>
  </si>
  <si>
    <t>PK03Z</t>
  </si>
  <si>
    <t>Schizophrenie, schizotype und wahnhafte Störungen oder andere psychotische Störungen</t>
  </si>
  <si>
    <t>PK04A</t>
  </si>
  <si>
    <t>Affektive, neurotische, Belastungs-, somatoforme und Schlafstörungen, mit komplizierender Nebendiagnose oder mit erhöhtem Betreuungsaufwand</t>
  </si>
  <si>
    <t>PK04B</t>
  </si>
  <si>
    <t>Affektive, neurotische, Belastungs-, somatoforme und Schlafstörungen, ohne komplizierende Nebendiagnose, ohne erhöhten Betreuungsaufwand</t>
  </si>
  <si>
    <t>PK10Z</t>
  </si>
  <si>
    <t>Ess- und Fütterstörungen</t>
  </si>
  <si>
    <t>PK14A</t>
  </si>
  <si>
    <t>Verhaltensstörungen mit Beginn in der Kindheit und Jugend, Persönlichkeits- und Verhaltensstörungen oder andere Störungen, Alter &lt; 8 Jahre oder mit komplizierender Nebendiagnose oder mit erhöhtem Betreuungsaufwand</t>
  </si>
  <si>
    <t>PK14B</t>
  </si>
  <si>
    <t>Verhaltensstörungen mit Beginn in der Kindheit und Jugend, Persönlichkeits- und Verhaltensstörungen oder andere Störungen, Alter 8-13 Jahre, ohne komplizierende Nebendiagnose, ohne erhöhten Betreuungsaufwand</t>
  </si>
  <si>
    <t>PK14C</t>
  </si>
  <si>
    <t>Verhaltensstörungen mit Beginn in der Kindheit und Jugend, Persönlichkeits- und Verhaltensstörungen oder andere Störungen, Alter &gt; 13 Jahre, ohne komplizierende Nebendiagnose, ohne erhöhten Betreuungsaufwand</t>
  </si>
  <si>
    <t>Strukturkategorie Psychosomatik, vollstationär</t>
  </si>
  <si>
    <t>PP04A</t>
  </si>
  <si>
    <t>Affektive, neurotische, Belastungs-, somatoforme und Schlafstörungen, Alter &gt; 64 Jahre oder mit komplizierender Konstellation oder mit hoher Therapieintensität oder mit Mutter/Vater-Kind-Setting</t>
  </si>
  <si>
    <t>PP04B</t>
  </si>
  <si>
    <t>Affektive, neurotische, Belastungs-, somatoforme und Schlafstörungen, Alter &lt; 65 Jahre, ohne komplizierende Konstellation, ohne hohe Therapieintensität, ohne Mutter/Vater-Kind-Setting</t>
  </si>
  <si>
    <t>PP10A</t>
  </si>
  <si>
    <t>Anorexia nervosa oder Ess- und Fütterstörungen mit komplizierender Konstellation oder mit hoher Therapieintensität</t>
  </si>
  <si>
    <t>PP10B</t>
  </si>
  <si>
    <t>Ess- und Fütterstörungen außer bei Anorexia nervosa, ohne komplizierende Konstellation, ohne hohe Therapieintensität</t>
  </si>
  <si>
    <t>PP14Z</t>
  </si>
  <si>
    <t>Persönlichkeits- und Verhaltensstörungen oder andere Störungen</t>
  </si>
  <si>
    <t>Fehler-PEPP und sonstige PEPP</t>
  </si>
  <si>
    <t>PF01Z</t>
  </si>
  <si>
    <t>Fehlkodierung bei erhöhtem Betreuungsaufwand bei Erwachsenen, 1:1-Betreuung, Kleinstgruppe und Krisenintervention</t>
  </si>
  <si>
    <t>PF02Z</t>
  </si>
  <si>
    <t>Fehlkodierung bei psychosomatisch-psychotherapeutischer Komplexbehandlung bei Erwachsenen</t>
  </si>
  <si>
    <t>PF03Z</t>
  </si>
  <si>
    <t>Fehlkodierung bei Einzel- und Kleinstgruppenbetreuung bei Kindern und Jugendlichen</t>
  </si>
  <si>
    <t>PF04Z</t>
  </si>
  <si>
    <t>Fehlkodierung der Behandlung bei psychischen und psychosomatischen Störungen mit unzulässiger Erfassung mehrerer Therapieeinheitenkodes am gleichen Tag</t>
  </si>
  <si>
    <t>PF96Z</t>
  </si>
  <si>
    <t>Nicht gruppierbar</t>
  </si>
  <si>
    <t>2a</t>
  </si>
  <si>
    <t>Strukturkategorie Psychiatrie, teilstationär</t>
  </si>
  <si>
    <t>TA02Z</t>
  </si>
  <si>
    <t>Psychische und Verhaltensstörungen durch psychotrope Substanzen</t>
  </si>
  <si>
    <t>TA15Z</t>
  </si>
  <si>
    <t>Organische Störungen, amnestisches Syndrom, Alzheimer-Krankheit und sonstige degenerative Krankheiten des Nervensystems</t>
  </si>
  <si>
    <t>TA19Z</t>
  </si>
  <si>
    <t>Psychotische, affektive, neurotische, Belastungs-, somatoforme, Schlaf-, Persönlichkeits- und Verhaltensstörungen oder andere Störungen, Alter &gt; 64 Jahre oder mit komplizierender Diagnose</t>
  </si>
  <si>
    <t>TA20Z</t>
  </si>
  <si>
    <t>Psychotische, affektive, neurotische, Belastungs-, somatoforme, Schlaf-, Persönlichkeits- und Verhaltensstörungen oder andere Störungen, Alter &lt; 65 Jahre, ohne komplizierende Diagnose</t>
  </si>
  <si>
    <t>Strukturkategorie Kinder- und Jugendpsychiatrie, teilstationär</t>
  </si>
  <si>
    <t>TK04Z</t>
  </si>
  <si>
    <t>Affektive, neurotische, Belastungs-, somatoforme und Schlafstörungen ohne komplizierende Nebendiagnose</t>
  </si>
  <si>
    <t>TK14Z</t>
  </si>
  <si>
    <t>Affektive, neurotische, Belastungs-, somatoforme und Schlafstörungen mit komplizierender Nebendiagnose oder Verhaltensstörungen mit Beginn in der Kindheit und Jugend, Persönlichkeits- und Verhaltensstörungen oder andere Störungen</t>
  </si>
  <si>
    <t>Strukturkategorie Psychosomatik, teilstationär</t>
  </si>
  <si>
    <t>TP20Z</t>
  </si>
  <si>
    <t>Psychosomatische oder psychiatrische Störungen</t>
  </si>
  <si>
    <t>BewProTag</t>
  </si>
  <si>
    <t>Klasse2</t>
  </si>
  <si>
    <t>BwJeTag2</t>
  </si>
  <si>
    <t>PEPP 2018; Anlage 5</t>
  </si>
  <si>
    <t>ETD</t>
  </si>
  <si>
    <t>ET</t>
  </si>
  <si>
    <t>ETD2</t>
  </si>
  <si>
    <t>OPS</t>
  </si>
  <si>
    <t>OPSText</t>
  </si>
  <si>
    <t>BewProTag2</t>
  </si>
  <si>
    <t>ET01</t>
  </si>
  <si>
    <t>Erhöhter Betreuungsaufwand bei psychischen und psycho-somatischen Störungen und Verhaltensstörungen bei Erwachsenen</t>
  </si>
  <si>
    <t>9-640.0</t>
  </si>
  <si>
    <t>Erhöhter Betreuungsaufwand bei psychischen und psychosomatischen Störungen und Verhaltensstörungen bei Erwachsenen: 1:1-Betreuung</t>
  </si>
  <si>
    <t>ET01.04</t>
  </si>
  <si>
    <t>9-640.06</t>
  </si>
  <si>
    <t>6 bis unter 12 Stunden pro Tag</t>
  </si>
  <si>
    <t>ET01.05</t>
  </si>
  <si>
    <t>9-640.07</t>
  </si>
  <si>
    <t>12 bis unter 18 Stunden pro Tag</t>
  </si>
  <si>
    <t>ET01.06</t>
  </si>
  <si>
    <t>9-640.08</t>
  </si>
  <si>
    <t>18 oder mehr Stunden pro Tag</t>
  </si>
  <si>
    <t>ET02</t>
  </si>
  <si>
    <t>Intensivbehandlung bei psychischen und psychosomatischen Störungen und Verhaltensstörungen bei erwachsenen Patienten mit mindestens 3 Merkmalen</t>
  </si>
  <si>
    <t>ET02.03</t>
  </si>
  <si>
    <t>9-619</t>
  </si>
  <si>
    <t>Intensivbehandlung bei psychischen und psychosomatischen Störungen und Verhaltensstörungen bei erwachsenen Patienten mit 3 Merkmalen</t>
  </si>
  <si>
    <t>ET02.04</t>
  </si>
  <si>
    <t>9-61a</t>
  </si>
  <si>
    <t>Intensivbehandlung bei psychischen und psychosomatischen Störungen und Verhaltensstörungen bei erwachsenen Patienten mit 4 Merkmalen</t>
  </si>
  <si>
    <t>ET02.05</t>
  </si>
  <si>
    <t>9-61b</t>
  </si>
  <si>
    <t>Intensivbehandlung bei psychischen und psychosomatischen Störungen und Verhaltensstörungen bei erwachsenen Patienten mit 5 oder mehr Merkmalen</t>
  </si>
  <si>
    <t>ET04</t>
  </si>
  <si>
    <t>Intensive Betreuung in einer Kleinstgruppe bei psychischen und/oder psychosomatischen Störungen und/oder Verhaltensstörungen bei Kindern oder Jugendlichen</t>
  </si>
  <si>
    <t>9-693.0</t>
  </si>
  <si>
    <t>ET04.01</t>
  </si>
  <si>
    <t>9-693.03</t>
  </si>
  <si>
    <t>Mehr als 8 bis zu 12 Stunden pro Tag</t>
  </si>
  <si>
    <t>ET04.02</t>
  </si>
  <si>
    <t>9-693.04</t>
  </si>
  <si>
    <t>Mehr als 12 bis zu 18 Stunden pro Tag</t>
  </si>
  <si>
    <t>ET04.03</t>
  </si>
  <si>
    <t>9-693.05</t>
  </si>
  <si>
    <t>Mehr als 18 Stunden pro Tag</t>
  </si>
  <si>
    <t>ET05</t>
  </si>
  <si>
    <t>Einzelbetreuung bei psychischen und/oder psychosomatischen Störungen und/oder Verhaltensstörungen bei Kindern oder Jugendlichen</t>
  </si>
  <si>
    <t>9-693.1</t>
  </si>
  <si>
    <t>ET05.01</t>
  </si>
  <si>
    <t>9-693.13</t>
  </si>
  <si>
    <t>ET05.02</t>
  </si>
  <si>
    <t>9-693.14</t>
  </si>
  <si>
    <t>ET05.03</t>
  </si>
  <si>
    <t>9-693.15</t>
  </si>
  <si>
    <t>PEPP 2018; Anlage 3</t>
  </si>
  <si>
    <t>ZPD</t>
  </si>
  <si>
    <t>Betrag</t>
  </si>
  <si>
    <t>ZP</t>
  </si>
  <si>
    <t>ZPD2</t>
  </si>
  <si>
    <t>OPSKode</t>
  </si>
  <si>
    <t>Betrag2</t>
  </si>
  <si>
    <t>ZP01</t>
  </si>
  <si>
    <t>Gabe von Gemcitabin, parenteral</t>
  </si>
  <si>
    <t>Applikation von Medikamenten, Liste 1: Gemcitabin, parenteral</t>
  </si>
  <si>
    <t>ZP01.10</t>
  </si>
  <si>
    <t>6-001.19</t>
  </si>
  <si>
    <t>19,0 g bis unter 22,0 g</t>
  </si>
  <si>
    <t>ZP01.11</t>
  </si>
  <si>
    <t>6-001.1a</t>
  </si>
  <si>
    <t>22,0 g bis unter 25,0 g</t>
  </si>
  <si>
    <t>ZP01.12</t>
  </si>
  <si>
    <t>6-001.1b</t>
  </si>
  <si>
    <t>25,0 g bis unter 28,0 g</t>
  </si>
  <si>
    <t>ZP01.13</t>
  </si>
  <si>
    <t>6-001.1c</t>
  </si>
  <si>
    <t>28,0 g bis unter 31,0 g</t>
  </si>
  <si>
    <t>ZP01.14</t>
  </si>
  <si>
    <t>6-001.1d</t>
  </si>
  <si>
    <t>31,0 g bis unter 34,0 g</t>
  </si>
  <si>
    <t>ZP01.15</t>
  </si>
  <si>
    <t>6-001.1e</t>
  </si>
  <si>
    <t>34,0 g oder mehr</t>
  </si>
  <si>
    <t>ZP02</t>
  </si>
  <si>
    <t>Gabe von Irinotecan, parenteral</t>
  </si>
  <si>
    <t>Applikation von Medikamenten, Liste 1: Irinotecan, parenteral</t>
  </si>
  <si>
    <t>ZP02.14</t>
  </si>
  <si>
    <t>6-001.3d</t>
  </si>
  <si>
    <t>2.000 mg bis unter 2.200 mg</t>
  </si>
  <si>
    <t>ZP02.15</t>
  </si>
  <si>
    <t>6-001.3e</t>
  </si>
  <si>
    <t>2.200 mg bis unter 2.400 mg</t>
  </si>
  <si>
    <t>ZP02.16</t>
  </si>
  <si>
    <t>6-001.3f</t>
  </si>
  <si>
    <t>2.400 mg bis unter 2.600 mg</t>
  </si>
  <si>
    <t>ZP02.17</t>
  </si>
  <si>
    <t>6-001.3g</t>
  </si>
  <si>
    <t>2.600 mg bis unter 2.800 mg</t>
  </si>
  <si>
    <t>ZP02.18</t>
  </si>
  <si>
    <t>6-001.3h</t>
  </si>
  <si>
    <t>2.800 mg bis unter 3.000 mg</t>
  </si>
  <si>
    <t>ZP02.19</t>
  </si>
  <si>
    <t>6-001.3j</t>
  </si>
  <si>
    <t>3.000 mg oder mehr</t>
  </si>
  <si>
    <t>ZP04</t>
  </si>
  <si>
    <t>Gabe von Prothrombin-komplex, parenteral</t>
  </si>
  <si>
    <t>Transfusion von Plasma und anderen Plasmabestandteilen und gentechnisch hergestellten Plasmaproteinen: Prothrombinkomplex</t>
  </si>
  <si>
    <t>ZP04.02</t>
  </si>
  <si>
    <t>8-812.53</t>
  </si>
  <si>
    <t>3.500 IE bis unter 4.500 IE</t>
  </si>
  <si>
    <t>ZP04.03</t>
  </si>
  <si>
    <t>8-812.54</t>
  </si>
  <si>
    <t>4.500 IE bis unter 5.500 IE</t>
  </si>
  <si>
    <t>ZP04.04</t>
  </si>
  <si>
    <t>8-812.55</t>
  </si>
  <si>
    <t>5.500 IE bis unter 6.500 IE</t>
  </si>
  <si>
    <t>ZP04.05</t>
  </si>
  <si>
    <t>8-812.56</t>
  </si>
  <si>
    <t>6.500 IE bis unter 7.500 IE</t>
  </si>
  <si>
    <t>ZP04.06</t>
  </si>
  <si>
    <t>8-812.57</t>
  </si>
  <si>
    <t>7.500 IE bis unter 8.500 IE</t>
  </si>
  <si>
    <t>ZP04.07</t>
  </si>
  <si>
    <t>8-812.58</t>
  </si>
  <si>
    <t>8.500 IE bis unter 9.500 IE</t>
  </si>
  <si>
    <t>ZP04.08</t>
  </si>
  <si>
    <t>8-812.59</t>
  </si>
  <si>
    <t>9.500 IE bis unter 10.500 IE</t>
  </si>
  <si>
    <t>ZP04.09</t>
  </si>
  <si>
    <t>8-812.5a</t>
  </si>
  <si>
    <t>10.500 IE bis unter 15.500 IE</t>
  </si>
  <si>
    <t>ZP04.10</t>
  </si>
  <si>
    <t>8-812.5b</t>
  </si>
  <si>
    <t>15.500 IE bis unter 20.500 IE</t>
  </si>
  <si>
    <t>ZP04.11</t>
  </si>
  <si>
    <t>8-812.5c</t>
  </si>
  <si>
    <t>20.500 IE bis unter 25.500 IE</t>
  </si>
  <si>
    <t>ZP04.12</t>
  </si>
  <si>
    <t>8-812.5d</t>
  </si>
  <si>
    <t>25.500 IE bis unter 30.500 IE</t>
  </si>
  <si>
    <t>ZP04.13</t>
  </si>
  <si>
    <t>Siehe weitere Differenzierung ZP04.14 - ZP04.23</t>
  </si>
  <si>
    <t>ZP04.14</t>
  </si>
  <si>
    <t>8-812.5f</t>
  </si>
  <si>
    <t>30.500 IE bis unter 40.500 IE</t>
  </si>
  <si>
    <t>ZP04.15</t>
  </si>
  <si>
    <t>8-812.5g</t>
  </si>
  <si>
    <t>40.500 IE bis unter 50.500 IE</t>
  </si>
  <si>
    <t>ZP04.16</t>
  </si>
  <si>
    <t>8-812.5h</t>
  </si>
  <si>
    <t>50.500 IE bis unter 60.500 IE</t>
  </si>
  <si>
    <t>ZP04.17</t>
  </si>
  <si>
    <t>8-812.5j</t>
  </si>
  <si>
    <t>60.500 IE bis unter 80.500 IE</t>
  </si>
  <si>
    <t>ZP04.18</t>
  </si>
  <si>
    <t>8-812.5k</t>
  </si>
  <si>
    <t>80.500 IE bis unter 100.500 IE</t>
  </si>
  <si>
    <t>ZP04.19</t>
  </si>
  <si>
    <t>8-812.5m</t>
  </si>
  <si>
    <t>100.500 IE bis unter 120.500 IE</t>
  </si>
  <si>
    <t>ZP04.20</t>
  </si>
  <si>
    <t>8-812.5n</t>
  </si>
  <si>
    <t>120.500 IE bis unter 140.500 IE</t>
  </si>
  <si>
    <t>ZP04.21</t>
  </si>
  <si>
    <t>8-812.5p</t>
  </si>
  <si>
    <t>140.500 IE bis unter 160.500 IE</t>
  </si>
  <si>
    <t>ZP04.22</t>
  </si>
  <si>
    <t>8-812.5q</t>
  </si>
  <si>
    <t>160.500 IE bis unter 200.500 IE</t>
  </si>
  <si>
    <t>ZP04.23</t>
  </si>
  <si>
    <t>8-812.5r</t>
  </si>
  <si>
    <t>200.500 IE oder mehr</t>
  </si>
  <si>
    <t>ZP05</t>
  </si>
  <si>
    <t>Gabe von Filgrastim, parenteral</t>
  </si>
  <si>
    <t>Applikation von Medikamenten, Liste 2: Filgrastim, parenteral</t>
  </si>
  <si>
    <t>ZP05.01</t>
  </si>
  <si>
    <t>6-002.10</t>
  </si>
  <si>
    <t>70 Mio. IE bis unter 130 Mio. IE</t>
  </si>
  <si>
    <t>ZP05.02</t>
  </si>
  <si>
    <t>6-002.11</t>
  </si>
  <si>
    <t>130 Mio. IE bis unter 190 Mio. IE</t>
  </si>
  <si>
    <t>ZP05.03</t>
  </si>
  <si>
    <t>6-002.12</t>
  </si>
  <si>
    <t>190 Mio. IE bis unter 250 Mio. IE</t>
  </si>
  <si>
    <t>ZP05.04</t>
  </si>
  <si>
    <t>6-002.13</t>
  </si>
  <si>
    <t>250 Mio. IE bis unter 350 Mio. IE</t>
  </si>
  <si>
    <t>ZP05.05</t>
  </si>
  <si>
    <t>6-002.14</t>
  </si>
  <si>
    <t>350 Mio. IE bis unter 450 Mio. IE</t>
  </si>
  <si>
    <t>ZP05.06</t>
  </si>
  <si>
    <t>6-002.15</t>
  </si>
  <si>
    <t>450 Mio. IE bis unter 550 Mio. IE</t>
  </si>
  <si>
    <t>ZP05.07</t>
  </si>
  <si>
    <t>6-002.16</t>
  </si>
  <si>
    <t>550 Mio. IE bis unter 650 Mio. IE</t>
  </si>
  <si>
    <t>ZP05.08</t>
  </si>
  <si>
    <t>6-002.17</t>
  </si>
  <si>
    <t>650 Mio. IE bis unter 750 Mio. IE</t>
  </si>
  <si>
    <t>ZP05.09</t>
  </si>
  <si>
    <t>6-002.18</t>
  </si>
  <si>
    <t>750 Mio. IE bis unter 850 Mio. IE</t>
  </si>
  <si>
    <t>ZP05.10</t>
  </si>
  <si>
    <t>6-002.19</t>
  </si>
  <si>
    <t>850 Mio. IE bis unter 950 Mio. IE</t>
  </si>
  <si>
    <t>ZP05.11</t>
  </si>
  <si>
    <t>6-002.1a</t>
  </si>
  <si>
    <t>950 Mio. IE bis unter 1.050 Mio. IE</t>
  </si>
  <si>
    <t>ZP05.12</t>
  </si>
  <si>
    <t>6-002.1b</t>
  </si>
  <si>
    <t>1.050 Mio. IE bis unter 1.250 Mio. IE</t>
  </si>
  <si>
    <t>ZP05.13</t>
  </si>
  <si>
    <t>6-002.1c</t>
  </si>
  <si>
    <t>1.250 Mio. IE bis unter 1.450 Mio. IE</t>
  </si>
  <si>
    <t>ZP05.14</t>
  </si>
  <si>
    <t>6-002.1d</t>
  </si>
  <si>
    <t>1.450 Mio. IE bis unter 1.650 Mio. IE</t>
  </si>
  <si>
    <t>ZP05.15</t>
  </si>
  <si>
    <t>6-002.1e</t>
  </si>
  <si>
    <t>1.650 Mio. IE bis unter 1.850 Mio. IE</t>
  </si>
  <si>
    <t>ZP05.16</t>
  </si>
  <si>
    <t>6-002.1f</t>
  </si>
  <si>
    <t>1.850 Mio. IE bis unter 2.050 Mio. IE</t>
  </si>
  <si>
    <t>ZP05.17</t>
  </si>
  <si>
    <t>6-002.1g</t>
  </si>
  <si>
    <t>2.050 Mio. IE bis unter 2.250 Mio. IE</t>
  </si>
  <si>
    <t>ZP05.18</t>
  </si>
  <si>
    <t>6-002.1h</t>
  </si>
  <si>
    <t>2.250 Mio. IE bis unter 2.450 Mio. IE</t>
  </si>
  <si>
    <t>ZP05.19</t>
  </si>
  <si>
    <t>6-002.1j</t>
  </si>
  <si>
    <t>2.450 Mio. IE oder mehr</t>
  </si>
  <si>
    <t>ZP06</t>
  </si>
  <si>
    <t>Gabe von Lenograstim, parenteral</t>
  </si>
  <si>
    <t>Applikation von Medikamenten, Liste 2: Lenograstim, parenteral</t>
  </si>
  <si>
    <t>ZP06.01</t>
  </si>
  <si>
    <t>6-002.20</t>
  </si>
  <si>
    <t>75 Mio. IE bis unter 150 Mio. IE</t>
  </si>
  <si>
    <t>ZP06.02</t>
  </si>
  <si>
    <t>6-002.21</t>
  </si>
  <si>
    <t>150 Mio. IE bis unter 225 Mio. IE</t>
  </si>
  <si>
    <t>ZP06.03</t>
  </si>
  <si>
    <t>6-002.22</t>
  </si>
  <si>
    <t>225 Mio. IE bis unter 300 Mio. IE</t>
  </si>
  <si>
    <t>ZP06.04</t>
  </si>
  <si>
    <t>6-002.23</t>
  </si>
  <si>
    <t>300 Mio. IE bis unter 400 Mio. IE</t>
  </si>
  <si>
    <t>ZP06.05</t>
  </si>
  <si>
    <t>6-002.24</t>
  </si>
  <si>
    <t>400 Mio. IE bis unter 500 Mio. IE</t>
  </si>
  <si>
    <t>ZP06.06</t>
  </si>
  <si>
    <t>6-002.25</t>
  </si>
  <si>
    <t>500 Mio. IE bis unter 600 Mio. IE</t>
  </si>
  <si>
    <t>ZP06.07</t>
  </si>
  <si>
    <t>6-002.26</t>
  </si>
  <si>
    <t>600 Mio. IE bis unter 800 Mio. IE</t>
  </si>
  <si>
    <t>ZP06.08</t>
  </si>
  <si>
    <t>6-002.27</t>
  </si>
  <si>
    <t>800 Mio. IE bis unter 1.000 Mio. IE</t>
  </si>
  <si>
    <t>ZP06.09</t>
  </si>
  <si>
    <t>6-002.28</t>
  </si>
  <si>
    <t>1.000 Mio. IE bis unter 1.200 Mio. IE</t>
  </si>
  <si>
    <t>ZP06.10</t>
  </si>
  <si>
    <t>6-002.29</t>
  </si>
  <si>
    <t>1.200 Mio. IE bis unter 1.400 Mio. IE</t>
  </si>
  <si>
    <t>ZP06.11</t>
  </si>
  <si>
    <t>6-002.2a</t>
  </si>
  <si>
    <t>1.400 Mio. IE bis unter 1.600 Mio. IE</t>
  </si>
  <si>
    <t>ZP06.12</t>
  </si>
  <si>
    <t>6-002.2b</t>
  </si>
  <si>
    <t>1.600 Mio. IE bis unter 1.800 Mio. IE</t>
  </si>
  <si>
    <t>ZP06.13</t>
  </si>
  <si>
    <t>6-002.2c</t>
  </si>
  <si>
    <t>1.800 Mio. IE bis unter 2.000 Mio. IE</t>
  </si>
  <si>
    <t>ZP06.14</t>
  </si>
  <si>
    <t>6-002.2d</t>
  </si>
  <si>
    <t>2.000 Mio. IE bis unter 2.200 Mio. IE</t>
  </si>
  <si>
    <t>ZP06.15</t>
  </si>
  <si>
    <t>6-002.2e</t>
  </si>
  <si>
    <t>2.200 Mio. IE bis unter 2.400 Mio. IE</t>
  </si>
  <si>
    <t>ZP06.16</t>
  </si>
  <si>
    <t>6-002.2f</t>
  </si>
  <si>
    <t>2.400 Mio. IE bis unter 2.600 Mio. IE</t>
  </si>
  <si>
    <t>ZP06.17</t>
  </si>
  <si>
    <t>6-002.2g</t>
  </si>
  <si>
    <t>2.600 Mio. IE bis unter 2.800 Mio. IE</t>
  </si>
  <si>
    <t>ZP06.18</t>
  </si>
  <si>
    <t>6-002.2h</t>
  </si>
  <si>
    <t>2.800 Mio. IE bis unter 3.000 Mio. IE</t>
  </si>
  <si>
    <t>ZP06.19</t>
  </si>
  <si>
    <t>6-002.2j</t>
  </si>
  <si>
    <t>3.000 Mio. IE oder mehr</t>
  </si>
  <si>
    <t>ZP07</t>
  </si>
  <si>
    <t>Gabe von Antithrombin III, parenteral</t>
  </si>
  <si>
    <t>Transfusion von Plasmabestandteilen und gentechnisch hergestellten Plasmaproteinen: Antithrombin III</t>
  </si>
  <si>
    <t>ZP07.01</t>
  </si>
  <si>
    <t>8-810.g1</t>
  </si>
  <si>
    <t>2.000 IE bis unter 3.500 IE</t>
  </si>
  <si>
    <t>ZP07.02</t>
  </si>
  <si>
    <t>8-810.g2</t>
  </si>
  <si>
    <t>3.500 IE bis unter 5.000 IE</t>
  </si>
  <si>
    <t>ZP07.03</t>
  </si>
  <si>
    <t>8-810.g3</t>
  </si>
  <si>
    <t>5.000 IE bis unter 7.000 IE</t>
  </si>
  <si>
    <t>ZP07.04</t>
  </si>
  <si>
    <t>8-810.g4</t>
  </si>
  <si>
    <t>7.000 IE bis unter 10.000 IE</t>
  </si>
  <si>
    <t>ZP07.05</t>
  </si>
  <si>
    <t>8-810.g5</t>
  </si>
  <si>
    <t>10.000 IE bis unter 15.000 IE</t>
  </si>
  <si>
    <t>ZP07.06</t>
  </si>
  <si>
    <t>8-810.g6</t>
  </si>
  <si>
    <t>15.000 IE bis unter 20.000 IE</t>
  </si>
  <si>
    <t>ZP07.07</t>
  </si>
  <si>
    <t>8-810.g7</t>
  </si>
  <si>
    <t>20.000 IE bis unter 25.000 IE</t>
  </si>
  <si>
    <t>ZP07.08</t>
  </si>
  <si>
    <t>8-810.g8</t>
  </si>
  <si>
    <t>25.000 IE bis unter 30.000 IE</t>
  </si>
  <si>
    <t>ZP07.09</t>
  </si>
  <si>
    <t>8-810.ga</t>
  </si>
  <si>
    <t>30.000 IE bis unter 40.000 IE</t>
  </si>
  <si>
    <t>ZP07.10</t>
  </si>
  <si>
    <t>8-810.gb</t>
  </si>
  <si>
    <t>40.000 IE bis unter 50.000 IE</t>
  </si>
  <si>
    <t>ZP07.11</t>
  </si>
  <si>
    <t>8-810.gc</t>
  </si>
  <si>
    <t>50.000 IE bis unter 60.000 IE</t>
  </si>
  <si>
    <t>ZP07.12</t>
  </si>
  <si>
    <t>8-810.gd</t>
  </si>
  <si>
    <t>60.000 IE bis unter 70.000 IE</t>
  </si>
  <si>
    <t>ZP07.13</t>
  </si>
  <si>
    <t>8-810.ge</t>
  </si>
  <si>
    <t>70.000 IE bis unter 90.000 IE</t>
  </si>
  <si>
    <t>ZP07.14</t>
  </si>
  <si>
    <t>8-810.gf</t>
  </si>
  <si>
    <t>90.000 IE bis unter 110.000 IE</t>
  </si>
  <si>
    <t>ZP07.15</t>
  </si>
  <si>
    <t>8-810.gg</t>
  </si>
  <si>
    <t>110.000 IE bis unter 130.000 IE</t>
  </si>
  <si>
    <t>ZP07.16</t>
  </si>
  <si>
    <t>8-810.gh</t>
  </si>
  <si>
    <t>130.000 IE bis unter 150.000 IE</t>
  </si>
  <si>
    <t>ZP07.17</t>
  </si>
  <si>
    <t>8-810.gj</t>
  </si>
  <si>
    <t>150.000 IE oder mehr</t>
  </si>
  <si>
    <t>ZP08</t>
  </si>
  <si>
    <t>Gabe von Aldesleukin, parenteral</t>
  </si>
  <si>
    <t>Applikation von Medikamenten, Liste 1: Aldesleukin, parenteral</t>
  </si>
  <si>
    <t>ZP08.01</t>
  </si>
  <si>
    <t>6-001.80</t>
  </si>
  <si>
    <t>45 Mio. IE bis unter 65 Mio. IE</t>
  </si>
  <si>
    <t>ZP08.02</t>
  </si>
  <si>
    <t>6-001.81</t>
  </si>
  <si>
    <t>65 Mio. IE bis unter 85 Mio. IE</t>
  </si>
  <si>
    <t>ZP08.03</t>
  </si>
  <si>
    <t>6-001.82</t>
  </si>
  <si>
    <t>85 Mio. IE bis unter 105 Mio. IE</t>
  </si>
  <si>
    <t>ZP08.04</t>
  </si>
  <si>
    <t>6-001.83</t>
  </si>
  <si>
    <t>105 Mio. IE bis unter 125 Mio. IE</t>
  </si>
  <si>
    <t>ZP08.05</t>
  </si>
  <si>
    <t>6-001.84</t>
  </si>
  <si>
    <t>125 Mio. IE bis unter 145 Mio. IE</t>
  </si>
  <si>
    <t>ZP08.06</t>
  </si>
  <si>
    <t>6-001.85</t>
  </si>
  <si>
    <t>145 Mio. IE bis unter 165 Mio. IE</t>
  </si>
  <si>
    <t>ZP08.07</t>
  </si>
  <si>
    <t>6-001.86</t>
  </si>
  <si>
    <t>165 Mio. IE bis unter 185 Mio. IE</t>
  </si>
  <si>
    <t>ZP08.08</t>
  </si>
  <si>
    <t>6-001.87</t>
  </si>
  <si>
    <t>185 Mio. IE bis unter 205 Mio. IE</t>
  </si>
  <si>
    <t>ZP08.09</t>
  </si>
  <si>
    <t>6-001.88</t>
  </si>
  <si>
    <t>205 Mio. IE bis unter 245 Mio. IE</t>
  </si>
  <si>
    <t>ZP08.10</t>
  </si>
  <si>
    <t>6-001.89</t>
  </si>
  <si>
    <t>245 Mio. IE bis unter 285 Mio. IE</t>
  </si>
  <si>
    <t>ZP08.11</t>
  </si>
  <si>
    <t>6-001.8a</t>
  </si>
  <si>
    <t>285 Mio. IE bis unter 325 Mio. IE</t>
  </si>
  <si>
    <t>ZP08.12</t>
  </si>
  <si>
    <t>6-001.8b</t>
  </si>
  <si>
    <t>325 Mio. IE bis unter 365 Mio. IE</t>
  </si>
  <si>
    <t>ZP08.13</t>
  </si>
  <si>
    <t>6-001.8c</t>
  </si>
  <si>
    <t>365 Mio. IE bis unter 405 Mio. IE</t>
  </si>
  <si>
    <t>ZP08.14</t>
  </si>
  <si>
    <t>6-001.8d</t>
  </si>
  <si>
    <t>405 Mio. IE bis unter 445 Mio. IE</t>
  </si>
  <si>
    <t>ZP08.15</t>
  </si>
  <si>
    <t>6-001.8e</t>
  </si>
  <si>
    <t>445 Mio. IE bis unter 485 Mio. IE</t>
  </si>
  <si>
    <t>ZP08.16</t>
  </si>
  <si>
    <t>6-001.8f</t>
  </si>
  <si>
    <t>485 Mio. IE bis unter 525 Mio. IE</t>
  </si>
  <si>
    <t>ZP08.17</t>
  </si>
  <si>
    <t>6-001.8g</t>
  </si>
  <si>
    <t>525 Mio. IE bis unter 565 Mio. IE</t>
  </si>
  <si>
    <t>ZP08.18</t>
  </si>
  <si>
    <t>6-001.8h</t>
  </si>
  <si>
    <t>565 Mio. IE bis unter 625 Mio. IE</t>
  </si>
  <si>
    <t>ZP08.19</t>
  </si>
  <si>
    <t>6-001.8j</t>
  </si>
  <si>
    <t>625 Mio. IE bis unter 685 Mio. IE</t>
  </si>
  <si>
    <t>ZP08.20</t>
  </si>
  <si>
    <t>6-001.8k</t>
  </si>
  <si>
    <t>685 Mio. IE bis unter 745 Mio. IE</t>
  </si>
  <si>
    <t>ZP08.21</t>
  </si>
  <si>
    <t>6-001.8m</t>
  </si>
  <si>
    <t>745 Mio. IE bis unter 805 Mio. IE</t>
  </si>
  <si>
    <t>ZP08.22</t>
  </si>
  <si>
    <t>6-001.8n</t>
  </si>
  <si>
    <t>805 Mio. IE oder mehr</t>
  </si>
  <si>
    <t>ZP10</t>
  </si>
  <si>
    <t>Gabe von Cetuximab, parenteral</t>
  </si>
  <si>
    <t>Applikation von Medikamenten, Liste 1: Cetuximab, parenteral</t>
  </si>
  <si>
    <t>ZP10.01</t>
  </si>
  <si>
    <t>6-001.a0</t>
  </si>
  <si>
    <t>250 mg bis unter 350 mg</t>
  </si>
  <si>
    <t>ZP10.02</t>
  </si>
  <si>
    <t>6-001.a1</t>
  </si>
  <si>
    <t>350 mg bis unter 450 mg</t>
  </si>
  <si>
    <t>ZP10.03</t>
  </si>
  <si>
    <t>6-001.a2</t>
  </si>
  <si>
    <t>450 mg bis unter 550 mg</t>
  </si>
  <si>
    <t>ZP10.04</t>
  </si>
  <si>
    <t>6-001.a3</t>
  </si>
  <si>
    <t>550 mg bis unter 650 mg</t>
  </si>
  <si>
    <t>ZP10.05</t>
  </si>
  <si>
    <t>6-001.a4</t>
  </si>
  <si>
    <t>650 mg bis unter 750 mg</t>
  </si>
  <si>
    <t>ZP10.06</t>
  </si>
  <si>
    <t>6-001.a5</t>
  </si>
  <si>
    <t>750 mg bis unter 850 mg</t>
  </si>
  <si>
    <t>ZP10.07</t>
  </si>
  <si>
    <t>6-001.a6</t>
  </si>
  <si>
    <t>850 mg bis unter 1.050 mg</t>
  </si>
  <si>
    <t>ZP10.08</t>
  </si>
  <si>
    <t>6-001.a7</t>
  </si>
  <si>
    <t>1.050 mg bis unter 1.250 mg</t>
  </si>
  <si>
    <t>ZP10.09</t>
  </si>
  <si>
    <t>6-001.a8</t>
  </si>
  <si>
    <t>1.250 mg bis unter 1.450 mg</t>
  </si>
  <si>
    <t>ZP10.10</t>
  </si>
  <si>
    <t>6-001.a9</t>
  </si>
  <si>
    <t>1.450 mg bis unter 1.650 mg</t>
  </si>
  <si>
    <t>ZP10.11</t>
  </si>
  <si>
    <t>6-001.aa</t>
  </si>
  <si>
    <t>1.650 mg bis unter 1.850 mg</t>
  </si>
  <si>
    <t>ZP10.12</t>
  </si>
  <si>
    <t>6-001.ab</t>
  </si>
  <si>
    <t>1.850 mg bis unter 2.150 mg</t>
  </si>
  <si>
    <t>ZP10.13</t>
  </si>
  <si>
    <t>6-001.ac</t>
  </si>
  <si>
    <t>2.150 mg bis unter 2.450 mg</t>
  </si>
  <si>
    <t>ZP10.14</t>
  </si>
  <si>
    <t>6-001.ad</t>
  </si>
  <si>
    <t>2.450 mg bis unter 2.750 mg</t>
  </si>
  <si>
    <t>ZP10.15</t>
  </si>
  <si>
    <t>6-001.ae</t>
  </si>
  <si>
    <t>2.750 mg bis unter 3.050 mg</t>
  </si>
  <si>
    <t>ZP10.16</t>
  </si>
  <si>
    <t>6-001.af</t>
  </si>
  <si>
    <t>3.050 mg bis unter 3.350 mg</t>
  </si>
  <si>
    <t>ZP10.17</t>
  </si>
  <si>
    <t>Siehe weitere Differenzierung ZP10.18 - ZP10.20</t>
  </si>
  <si>
    <t>ZP10.18</t>
  </si>
  <si>
    <t>6-001.ah</t>
  </si>
  <si>
    <t>3.350 mg bis unter 3.950 mg</t>
  </si>
  <si>
    <t>ZP10.19</t>
  </si>
  <si>
    <t>6-001.aj</t>
  </si>
  <si>
    <t>3.950 mg bis unter 4.550 mg</t>
  </si>
  <si>
    <t>ZP10.20</t>
  </si>
  <si>
    <t>6-001.ak</t>
  </si>
  <si>
    <t>4.550 mg oder mehr</t>
  </si>
  <si>
    <t>ZP11</t>
  </si>
  <si>
    <t>Gabe von Human-Immunglobulin, spezifisch gegen Hepatitis-B-surface-Antigen, parenteral</t>
  </si>
  <si>
    <t>Transfusion von Plasmabestandteilen und gentechnisch hergestellten Plasmaproteinen: Human-Immunglobulin, spezifisch gegen Hepatitis-B-surface-Antigen (HBsAg)</t>
  </si>
  <si>
    <t>ZP11.01</t>
  </si>
  <si>
    <t>8-810.q0</t>
  </si>
  <si>
    <t>2.000 IE bis unter 4.000 IE</t>
  </si>
  <si>
    <t>ZP11.02</t>
  </si>
  <si>
    <t>8-810.q1</t>
  </si>
  <si>
    <t>4.000 IE bis unter 6.000 IE</t>
  </si>
  <si>
    <t>ZP11.03</t>
  </si>
  <si>
    <t>8-810.q2</t>
  </si>
  <si>
    <t>6.000 IE bis unter 8.000 IE</t>
  </si>
  <si>
    <t>ZP11.04</t>
  </si>
  <si>
    <t>8-810.q3</t>
  </si>
  <si>
    <t>8.000 IE bis unter 10.000 IE</t>
  </si>
  <si>
    <t>ZP11.05</t>
  </si>
  <si>
    <t>8-810.q4</t>
  </si>
  <si>
    <t>10.000 IE bis unter 12.000 IE</t>
  </si>
  <si>
    <t>ZP11.06</t>
  </si>
  <si>
    <t>8-810.q5</t>
  </si>
  <si>
    <t>12.000 IE bis unter 14.000 IE</t>
  </si>
  <si>
    <t>ZP11.07</t>
  </si>
  <si>
    <t>8-810.q6</t>
  </si>
  <si>
    <t>14.000 IE bis unter 16.000 IE</t>
  </si>
  <si>
    <t>ZP11.08</t>
  </si>
  <si>
    <t>8-810.q7</t>
  </si>
  <si>
    <t>16.000 IE bis unter 18.000 IE</t>
  </si>
  <si>
    <t>ZP11.09</t>
  </si>
  <si>
    <t>8-810.q8</t>
  </si>
  <si>
    <t>18.000 IE bis unter 20.000 IE</t>
  </si>
  <si>
    <t>ZP11.10</t>
  </si>
  <si>
    <t>8-810.q9</t>
  </si>
  <si>
    <t>20.000 IE bis unter 22.000 IE</t>
  </si>
  <si>
    <t>ZP11.11</t>
  </si>
  <si>
    <t>8-810.qa</t>
  </si>
  <si>
    <t>22.000 IE bis unter 24.000 IE</t>
  </si>
  <si>
    <t>ZP11.12</t>
  </si>
  <si>
    <t>8-810.qb</t>
  </si>
  <si>
    <t>24.000 IE bis unter 28.000 IE</t>
  </si>
  <si>
    <t>ZP11.13</t>
  </si>
  <si>
    <t>8-810.qc</t>
  </si>
  <si>
    <t>28.000 IE bis unter 32.000 IE</t>
  </si>
  <si>
    <t>ZP11.14</t>
  </si>
  <si>
    <t>8-810.qd</t>
  </si>
  <si>
    <t>32.000 IE bis unter 36.000 IE</t>
  </si>
  <si>
    <t>ZP11.15</t>
  </si>
  <si>
    <t>8-810.qe</t>
  </si>
  <si>
    <t>36.000 IE bis unter 40.000 IE</t>
  </si>
  <si>
    <t>ZP11.16</t>
  </si>
  <si>
    <t>8-810.qf</t>
  </si>
  <si>
    <t>40.000 IE bis unter 46.000 IE</t>
  </si>
  <si>
    <t>ZP11.17</t>
  </si>
  <si>
    <t>8-810.qg</t>
  </si>
  <si>
    <t>46.000 IE bis unter 52.000 IE</t>
  </si>
  <si>
    <t>ZP11.18</t>
  </si>
  <si>
    <t>8-810.qh</t>
  </si>
  <si>
    <t>52.000 IE bis unter 58.000 IE</t>
  </si>
  <si>
    <t>ZP11.19</t>
  </si>
  <si>
    <t>8-810.qj</t>
  </si>
  <si>
    <t>58.000 IE bis unter 64.000 IE</t>
  </si>
  <si>
    <t>ZP11.20</t>
  </si>
  <si>
    <t>8-810.qk</t>
  </si>
  <si>
    <t>64.000 IE oder mehr</t>
  </si>
  <si>
    <t>ZP12</t>
  </si>
  <si>
    <t>Gabe von Liposomalem Doxorubicin, parenteral</t>
  </si>
  <si>
    <t>Applikation von Medikamenten, Liste 1: Liposomales Doxorubicin, parenteral</t>
  </si>
  <si>
    <t>ZP12.01</t>
  </si>
  <si>
    <t>6-001.b0</t>
  </si>
  <si>
    <t>10 mg bis unter 20 mg</t>
  </si>
  <si>
    <t>ZP12.02</t>
  </si>
  <si>
    <t>6-001.b1</t>
  </si>
  <si>
    <t>20 mg bis unter 30 mg</t>
  </si>
  <si>
    <t>ZP12.03</t>
  </si>
  <si>
    <t>6-001.b2</t>
  </si>
  <si>
    <t>30 mg bis unter 40 mg</t>
  </si>
  <si>
    <t>ZP12.04</t>
  </si>
  <si>
    <t>6-001.b3</t>
  </si>
  <si>
    <t>40 mg bis unter 50 mg</t>
  </si>
  <si>
    <t>ZP12.05</t>
  </si>
  <si>
    <t>6-001.b4</t>
  </si>
  <si>
    <t>50 mg bis unter 60 mg</t>
  </si>
  <si>
    <t>ZP12.06</t>
  </si>
  <si>
    <t>6-001.b5</t>
  </si>
  <si>
    <t>60 mg bis unter 70 mg</t>
  </si>
  <si>
    <t>ZP12.07</t>
  </si>
  <si>
    <t>6-001.b6</t>
  </si>
  <si>
    <t>70 mg bis unter 80 mg</t>
  </si>
  <si>
    <t>ZP12.08</t>
  </si>
  <si>
    <t>6-001.b7</t>
  </si>
  <si>
    <t>80 mg bis unter 90 mg</t>
  </si>
  <si>
    <t>ZP12.09</t>
  </si>
  <si>
    <t>6-001.b8</t>
  </si>
  <si>
    <t>90 mg bis unter 100 mg</t>
  </si>
  <si>
    <t>ZP12.10</t>
  </si>
  <si>
    <t>6-001.b9</t>
  </si>
  <si>
    <t>100 mg bis unter 110 mg</t>
  </si>
  <si>
    <t>ZP12.11</t>
  </si>
  <si>
    <t>6-001.ba</t>
  </si>
  <si>
    <t>110 mg bis unter 120 mg</t>
  </si>
  <si>
    <t>ZP12.12</t>
  </si>
  <si>
    <t>6-001.bb</t>
  </si>
  <si>
    <t>120 mg bis unter 140 mg</t>
  </si>
  <si>
    <t>ZP12.13</t>
  </si>
  <si>
    <t>6-001.bc</t>
  </si>
  <si>
    <t>140 mg bis unter 160 mg</t>
  </si>
  <si>
    <t>ZP12.14</t>
  </si>
  <si>
    <t>6-001.bd</t>
  </si>
  <si>
    <t>160 mg bis unter 180 mg</t>
  </si>
  <si>
    <t>ZP12.15</t>
  </si>
  <si>
    <t>6-001.be</t>
  </si>
  <si>
    <t>180 mg bis unter 200 mg</t>
  </si>
  <si>
    <t>ZP12.16</t>
  </si>
  <si>
    <t>6-001.bf</t>
  </si>
  <si>
    <t>200 mg bis unter 220 mg</t>
  </si>
  <si>
    <t>ZP12.17</t>
  </si>
  <si>
    <t>6-001.bg</t>
  </si>
  <si>
    <t>220 mg bis unter 240 mg</t>
  </si>
  <si>
    <t>ZP12.18</t>
  </si>
  <si>
    <t>6-001.bh</t>
  </si>
  <si>
    <t>240 mg bis unter 260 mg</t>
  </si>
  <si>
    <t>ZP12.19</t>
  </si>
  <si>
    <t>6-001.bj</t>
  </si>
  <si>
    <t>260 mg bis unter 280 mg</t>
  </si>
  <si>
    <t>ZP12.20</t>
  </si>
  <si>
    <t>6-001.bk</t>
  </si>
  <si>
    <t>280 mg bis unter 300 mg</t>
  </si>
  <si>
    <t>ZP12.21</t>
  </si>
  <si>
    <t>6-001.bm</t>
  </si>
  <si>
    <t>300 mg bis unter 320 mg</t>
  </si>
  <si>
    <t>ZP12.22</t>
  </si>
  <si>
    <t>6-001.bn</t>
  </si>
  <si>
    <t>320 mg oder mehr</t>
  </si>
  <si>
    <t>ZP14</t>
  </si>
  <si>
    <t>LDL-Apherese</t>
  </si>
  <si>
    <t>8-822</t>
  </si>
  <si>
    <t>ZP15</t>
  </si>
  <si>
    <t>Gabe von Paclitaxel, parenteral</t>
  </si>
  <si>
    <t>Applikation von Medikamenten, Liste 1: Paclitaxel, parenteral</t>
  </si>
  <si>
    <t>ZP15.08</t>
  </si>
  <si>
    <t>6-001.f7</t>
  </si>
  <si>
    <t>1.320 mg bis unter 1.500 mg</t>
  </si>
  <si>
    <t>ZP15.09</t>
  </si>
  <si>
    <t>6-001.f8</t>
  </si>
  <si>
    <t>1.500 mg bis unter 1.680 mg</t>
  </si>
  <si>
    <t>ZP15.10</t>
  </si>
  <si>
    <t>6-001.f9</t>
  </si>
  <si>
    <t>1.680 mg bis unter 1.860 mg</t>
  </si>
  <si>
    <t>ZP15.11</t>
  </si>
  <si>
    <t>6-001.fa</t>
  </si>
  <si>
    <t>1.860 mg bis unter 2.040 mg</t>
  </si>
  <si>
    <t>ZP15.12</t>
  </si>
  <si>
    <t>6-001.fb</t>
  </si>
  <si>
    <t>2.040 mg bis unter 2.220 mg</t>
  </si>
  <si>
    <t>ZP15.13</t>
  </si>
  <si>
    <t>6-001.fc</t>
  </si>
  <si>
    <t>2.220 mg bis unter 2.400 mg</t>
  </si>
  <si>
    <t>ZP15.14</t>
  </si>
  <si>
    <t>6-001.fd</t>
  </si>
  <si>
    <t>2.400 mg oder mehr</t>
  </si>
  <si>
    <t>ZP16</t>
  </si>
  <si>
    <t>Gabe von Human-Immunglobulin, spezifisch gegen Zytomegalie-Virus, parenteral</t>
  </si>
  <si>
    <t>Transfusion von Plasmabestandteilen und gentechnisch hergestellten Plasmaproteinen: Human-Immunglobulin, spezifisch gegen Zytomegalie-Virus (CMV)</t>
  </si>
  <si>
    <t>ZP16.01</t>
  </si>
  <si>
    <t>8-810.s0</t>
  </si>
  <si>
    <t>1,0 g bis unter 2,0 g</t>
  </si>
  <si>
    <t>ZP16.02</t>
  </si>
  <si>
    <t>8-810.s1</t>
  </si>
  <si>
    <t>2,0 g bis unter 3,0 g</t>
  </si>
  <si>
    <t>ZP16.03</t>
  </si>
  <si>
    <t>8-810.s2</t>
  </si>
  <si>
    <t>3,0 g bis unter 5,0 g</t>
  </si>
  <si>
    <t>ZP16.04</t>
  </si>
  <si>
    <t>8-810.s3</t>
  </si>
  <si>
    <t>5,0 g bis unter 7,5 g</t>
  </si>
  <si>
    <t>ZP16.05</t>
  </si>
  <si>
    <t>8-810.s4</t>
  </si>
  <si>
    <t>7,5 g bis unter 10,0 g</t>
  </si>
  <si>
    <t>ZP16.06</t>
  </si>
  <si>
    <t>8-810.s5</t>
  </si>
  <si>
    <t>10,0 g bis unter 12,5 g</t>
  </si>
  <si>
    <t>ZP16.07</t>
  </si>
  <si>
    <t>8-810.s6</t>
  </si>
  <si>
    <t>12,5 g bis unter 15,0 g</t>
  </si>
  <si>
    <t>ZP16.08</t>
  </si>
  <si>
    <t>8-810.s7</t>
  </si>
  <si>
    <t>15,0 g bis unter 20,0 g</t>
  </si>
  <si>
    <t>ZP16.09</t>
  </si>
  <si>
    <t>8-810.s8</t>
  </si>
  <si>
    <t>20,0 g bis unter 25,0 g</t>
  </si>
  <si>
    <t>ZP16.10</t>
  </si>
  <si>
    <t>8-810.s9</t>
  </si>
  <si>
    <t>25,0 g bis unter 30,0 g</t>
  </si>
  <si>
    <t>ZP16.11</t>
  </si>
  <si>
    <t>8-810.sa</t>
  </si>
  <si>
    <t>30,0 g bis unter 35,0 g</t>
  </si>
  <si>
    <t>ZP16.12</t>
  </si>
  <si>
    <t>8-810.sb</t>
  </si>
  <si>
    <t>35,0 g bis unter 40,0 g</t>
  </si>
  <si>
    <t>ZP16.13</t>
  </si>
  <si>
    <t>8-810.sc</t>
  </si>
  <si>
    <t>40,0 g bis unter 45,0 g</t>
  </si>
  <si>
    <t>ZP16.14</t>
  </si>
  <si>
    <t>8-810.sd</t>
  </si>
  <si>
    <t>45,0 g bis unter 50,0 g</t>
  </si>
  <si>
    <t>ZP16.15</t>
  </si>
  <si>
    <t>8-810.se</t>
  </si>
  <si>
    <t>50,0 g oder mehr</t>
  </si>
  <si>
    <t>ZP18</t>
  </si>
  <si>
    <t>Gabe von Human-Immunglobulin, spezifisch gegen Varicella-Zoster-Virus, parenteral</t>
  </si>
  <si>
    <t>Transfusion von Plasmabestandteilen und gentechnisch hergestellten Plasmaproteinen: Human-Immunglobulin, spezifisch gegen Varicella-Zoster-Virus (VZV)</t>
  </si>
  <si>
    <t>ZP18.01</t>
  </si>
  <si>
    <t>8-810.t0</t>
  </si>
  <si>
    <t>250 IE bis unter 500 IE</t>
  </si>
  <si>
    <t>ZP18.02</t>
  </si>
  <si>
    <t>8-810.t1</t>
  </si>
  <si>
    <t>500 IE bis unter 750 IE</t>
  </si>
  <si>
    <t>ZP18.03</t>
  </si>
  <si>
    <t>8-810.t2</t>
  </si>
  <si>
    <t>750 IE bis unter 1.000 IE</t>
  </si>
  <si>
    <t>ZP18.04</t>
  </si>
  <si>
    <t>8-810.t3</t>
  </si>
  <si>
    <t>1.000 IE bis unter 1.500 IE</t>
  </si>
  <si>
    <t>ZP18.05</t>
  </si>
  <si>
    <t>8-810.t4</t>
  </si>
  <si>
    <t>1.500 IE bis unter 2.000 IE</t>
  </si>
  <si>
    <t>ZP18.06</t>
  </si>
  <si>
    <t>8-810.t5</t>
  </si>
  <si>
    <t>2.000 IE bis unter 2.500 IE</t>
  </si>
  <si>
    <t>ZP18.07</t>
  </si>
  <si>
    <t>8-810.t6</t>
  </si>
  <si>
    <t>2.500 IE bis unter 3.000 IE</t>
  </si>
  <si>
    <t>ZP18.08</t>
  </si>
  <si>
    <t>8-810.t7</t>
  </si>
  <si>
    <t>3.000 IE bis unter 3.500 IE</t>
  </si>
  <si>
    <t>ZP18.09</t>
  </si>
  <si>
    <t>8-810.t8</t>
  </si>
  <si>
    <t>3.500 IE bis unter 4.000 IE</t>
  </si>
  <si>
    <t>ZP18.10</t>
  </si>
  <si>
    <t>8-810.t9</t>
  </si>
  <si>
    <t>4.000 IE bis unter 5.000 IE</t>
  </si>
  <si>
    <t>ZP18.11</t>
  </si>
  <si>
    <t>8-810.ta</t>
  </si>
  <si>
    <t>5.000 IE bis unter 6.000 IE</t>
  </si>
  <si>
    <t>ZP18.12</t>
  </si>
  <si>
    <t>8-810.tb</t>
  </si>
  <si>
    <t>6.000 IE bis unter 7.000 IE</t>
  </si>
  <si>
    <t>ZP18.13</t>
  </si>
  <si>
    <t>8-810.tc</t>
  </si>
  <si>
    <t>7.000 IE bis unter 8.000 IE</t>
  </si>
  <si>
    <t>ZP18.14</t>
  </si>
  <si>
    <t>8-810.td</t>
  </si>
  <si>
    <t>8.000 IE oder mehr</t>
  </si>
  <si>
    <t>ZP20</t>
  </si>
  <si>
    <t>Gabe von C1-Esteraseinhibitor, parenteral</t>
  </si>
  <si>
    <t>Transfusion von Plasmabestandteilen und gentechnisch hergestellten Plasmaproteinen: C1-Esteraseinhibitor</t>
  </si>
  <si>
    <t>ZP20.01</t>
  </si>
  <si>
    <t>8-810.h3</t>
  </si>
  <si>
    <t>500 Einheiten bis unter 1.000 Einheiten</t>
  </si>
  <si>
    <t>ZP20.02</t>
  </si>
  <si>
    <t>8-810.h4</t>
  </si>
  <si>
    <t>1.000 Einheiten bis unter 1.500 Einheiten</t>
  </si>
  <si>
    <t>ZP20.03</t>
  </si>
  <si>
    <t>8-810.h5</t>
  </si>
  <si>
    <t>1.500 Einheiten bis unter 2.000 Einheiten</t>
  </si>
  <si>
    <t>ZP20.04</t>
  </si>
  <si>
    <t>8-810.h6</t>
  </si>
  <si>
    <t>2.000 Einheiten bis unter 2.500 Einheiten</t>
  </si>
  <si>
    <t>ZP20.05</t>
  </si>
  <si>
    <t>8-810.h7</t>
  </si>
  <si>
    <t>2.500 Einheiten bis unter 3.000 Einheiten</t>
  </si>
  <si>
    <t>ZP20.06</t>
  </si>
  <si>
    <t>8-810.h8</t>
  </si>
  <si>
    <t>3.000 Einheiten bis unter 4.000 Einheiten</t>
  </si>
  <si>
    <t>ZP20.07</t>
  </si>
  <si>
    <t>8-810.h9</t>
  </si>
  <si>
    <t>4.000 Einheiten bis unter 5.000 Einheiten</t>
  </si>
  <si>
    <t>ZP20.08</t>
  </si>
  <si>
    <t>8-810.ha</t>
  </si>
  <si>
    <t>5.000 Einheiten bis unter 6.000 Einheiten</t>
  </si>
  <si>
    <t>ZP20.09</t>
  </si>
  <si>
    <t>8-810.hb</t>
  </si>
  <si>
    <t>6.000 Einheiten bis unter 7.000 Einheiten</t>
  </si>
  <si>
    <t>ZP20.10</t>
  </si>
  <si>
    <t>8-810.hc</t>
  </si>
  <si>
    <t>7.000 Einheiten bis unter 9.000 Einheiten</t>
  </si>
  <si>
    <t>ZP20.11</t>
  </si>
  <si>
    <t>8-810.hd</t>
  </si>
  <si>
    <t>9.000 Einheiten bis unter 11.000 Einheiten</t>
  </si>
  <si>
    <t>ZP20.12</t>
  </si>
  <si>
    <t>8-810.he</t>
  </si>
  <si>
    <t>11.000 oder mehr Einheiten</t>
  </si>
  <si>
    <t>ZP21</t>
  </si>
  <si>
    <t>Gabe von Pegfilgrastim, parenteral</t>
  </si>
  <si>
    <t>Applikation von Medikamenten, Liste 2: Pegfilgrastim, parenteral</t>
  </si>
  <si>
    <t>ZP21.01</t>
  </si>
  <si>
    <t>6-002.70</t>
  </si>
  <si>
    <t>1 mg bis unter 3 mg</t>
  </si>
  <si>
    <t>ZP21.02</t>
  </si>
  <si>
    <t>6-002.71</t>
  </si>
  <si>
    <t>3 mg bis unter 6 mg</t>
  </si>
  <si>
    <t>ZP21.03</t>
  </si>
  <si>
    <t>6-002.72</t>
  </si>
  <si>
    <t>6 mg bis unter 12 mg</t>
  </si>
  <si>
    <t>ZP21.04</t>
  </si>
  <si>
    <t>6-002.73</t>
  </si>
  <si>
    <t>12 mg bis unter 18 mg</t>
  </si>
  <si>
    <t>ZP21.05</t>
  </si>
  <si>
    <t>6-002.74</t>
  </si>
  <si>
    <t>18 mg bis unter 24 mg</t>
  </si>
  <si>
    <t>ZP21.06</t>
  </si>
  <si>
    <t>6-002.75</t>
  </si>
  <si>
    <t>24 mg bis unter 30 mg</t>
  </si>
  <si>
    <t>ZP21.07</t>
  </si>
  <si>
    <t>6-002.76</t>
  </si>
  <si>
    <t>30 mg oder mehr</t>
  </si>
  <si>
    <t>ZP22</t>
  </si>
  <si>
    <t>Gabe von Pegyliertem liposomalen Doxorubicin, parenteral</t>
  </si>
  <si>
    <t>Applikation von Medikamenten, Liste 2: Pegyliertes liposomales Doxorubicin, parenteral</t>
  </si>
  <si>
    <t>ZP22.01</t>
  </si>
  <si>
    <t>6-002.80</t>
  </si>
  <si>
    <t>ZP22.02</t>
  </si>
  <si>
    <t>6-002.81</t>
  </si>
  <si>
    <t>ZP22.03</t>
  </si>
  <si>
    <t>6-002.82</t>
  </si>
  <si>
    <t>ZP22.04</t>
  </si>
  <si>
    <t>6-002.83</t>
  </si>
  <si>
    <t>ZP22.05</t>
  </si>
  <si>
    <t>6-002.84</t>
  </si>
  <si>
    <t>ZP22.06</t>
  </si>
  <si>
    <t>6-002.85</t>
  </si>
  <si>
    <t>ZP22.07</t>
  </si>
  <si>
    <t>6-002.86</t>
  </si>
  <si>
    <t>ZP22.08</t>
  </si>
  <si>
    <t>6-002.87</t>
  </si>
  <si>
    <t>ZP22.09</t>
  </si>
  <si>
    <t>6-002.88</t>
  </si>
  <si>
    <t>ZP22.10</t>
  </si>
  <si>
    <t>6-002.89</t>
  </si>
  <si>
    <t>ZP22.11</t>
  </si>
  <si>
    <t>6-002.8a</t>
  </si>
  <si>
    <t>ZP22.12</t>
  </si>
  <si>
    <t>6-002.8b</t>
  </si>
  <si>
    <t>ZP22.13</t>
  </si>
  <si>
    <t>6-002.8c</t>
  </si>
  <si>
    <t>ZP22.14</t>
  </si>
  <si>
    <t>6-002.8d</t>
  </si>
  <si>
    <t>ZP22.15</t>
  </si>
  <si>
    <t>6-002.8e</t>
  </si>
  <si>
    <t>ZP22.16</t>
  </si>
  <si>
    <t>6-002.8f</t>
  </si>
  <si>
    <t>ZP22.17</t>
  </si>
  <si>
    <t>6-002.8g</t>
  </si>
  <si>
    <t>ZP22.18</t>
  </si>
  <si>
    <t>6-002.8h</t>
  </si>
  <si>
    <t>240 mg oder mehr</t>
  </si>
  <si>
    <t>ZP23</t>
  </si>
  <si>
    <t>Gabe von Bevacizumab, parenteral</t>
  </si>
  <si>
    <t>Applikation von Medikamenten, Liste 2: Bevacizumab, parenteral</t>
  </si>
  <si>
    <t>ZP23.01</t>
  </si>
  <si>
    <t>6-002.90</t>
  </si>
  <si>
    <t>150 mg bis unter 250 mg</t>
  </si>
  <si>
    <t>ZP23.02</t>
  </si>
  <si>
    <t>6-002.91</t>
  </si>
  <si>
    <t>ZP23.03</t>
  </si>
  <si>
    <t>6-002.92</t>
  </si>
  <si>
    <t>ZP23.04</t>
  </si>
  <si>
    <t>6-002.93</t>
  </si>
  <si>
    <t>ZP23.05</t>
  </si>
  <si>
    <t>6-002.94</t>
  </si>
  <si>
    <t>ZP23.06</t>
  </si>
  <si>
    <t>6-002.95</t>
  </si>
  <si>
    <t>ZP23.07</t>
  </si>
  <si>
    <t>6-002.96</t>
  </si>
  <si>
    <t>ZP23.08</t>
  </si>
  <si>
    <t>6-002.97</t>
  </si>
  <si>
    <t>850 mg bis unter 950 mg</t>
  </si>
  <si>
    <t>ZP23.09</t>
  </si>
  <si>
    <t>6-002.98</t>
  </si>
  <si>
    <t>950 mg bis unter 1.150 mg</t>
  </si>
  <si>
    <t>ZP23.10</t>
  </si>
  <si>
    <t>6-002.99</t>
  </si>
  <si>
    <t>1.150 mg bis unter 1.350 mg</t>
  </si>
  <si>
    <t>ZP23.11</t>
  </si>
  <si>
    <t>6-002.9a</t>
  </si>
  <si>
    <t>1.350 mg bis unter 1.550 mg</t>
  </si>
  <si>
    <t>ZP23.12</t>
  </si>
  <si>
    <t>6-002.9b</t>
  </si>
  <si>
    <t>1.550 mg bis unter 1.750 mg</t>
  </si>
  <si>
    <t>ZP23.13</t>
  </si>
  <si>
    <t>6-002.9c</t>
  </si>
  <si>
    <t>1.750 mg bis unter 1.950 mg</t>
  </si>
  <si>
    <t>ZP23.14</t>
  </si>
  <si>
    <t>6-002.9d</t>
  </si>
  <si>
    <t>1.950 mg bis unter 2.350 mg</t>
  </si>
  <si>
    <t>ZP23.15</t>
  </si>
  <si>
    <t>6-002.9e</t>
  </si>
  <si>
    <t>2.350 mg bis unter 2.750 mg</t>
  </si>
  <si>
    <t>ZP23.16</t>
  </si>
  <si>
    <t>Siehe weitere Differenzierung ZP23.17 - ZP23.20</t>
  </si>
  <si>
    <t>ZP23.17</t>
  </si>
  <si>
    <t>6-002.9g</t>
  </si>
  <si>
    <t>2.750 mg bis unter 3.350 mg</t>
  </si>
  <si>
    <t>ZP23.18</t>
  </si>
  <si>
    <t>6-002.9h</t>
  </si>
  <si>
    <t>ZP23.19</t>
  </si>
  <si>
    <t>6-002.9j</t>
  </si>
  <si>
    <t>ZP23.20</t>
  </si>
  <si>
    <t>6-002.9k</t>
  </si>
  <si>
    <t>ZP24</t>
  </si>
  <si>
    <t>Gabe von Liposomalem Cytarabin, intrathekal</t>
  </si>
  <si>
    <t>Applikation von Medikamenten, Liste 2: Liposomales Cytarabin, intrathekal</t>
  </si>
  <si>
    <t>ZP24.01</t>
  </si>
  <si>
    <t>6-002.a0</t>
  </si>
  <si>
    <t>25 mg bis unter 50 mg</t>
  </si>
  <si>
    <t>ZP24.02</t>
  </si>
  <si>
    <t>6-002.a1</t>
  </si>
  <si>
    <t>50 mg bis unter 100 mg</t>
  </si>
  <si>
    <t>ZP24.03</t>
  </si>
  <si>
    <t>6-002.a2</t>
  </si>
  <si>
    <t>100 mg bis unter 150 mg</t>
  </si>
  <si>
    <t>ZP24.04</t>
  </si>
  <si>
    <t>6-002.a3</t>
  </si>
  <si>
    <t>150 mg bis unter 200 mg</t>
  </si>
  <si>
    <t>ZP24.05</t>
  </si>
  <si>
    <t>6-002.a4</t>
  </si>
  <si>
    <t>200 mg oder mehr</t>
  </si>
  <si>
    <t>ZP26</t>
  </si>
  <si>
    <t>Gabe von Temozolomid, oral</t>
  </si>
  <si>
    <t>Applikation von Medikamenten, Liste 2: Temozolomid, oral</t>
  </si>
  <si>
    <t>ZP26.01</t>
  </si>
  <si>
    <t>6-002.e0</t>
  </si>
  <si>
    <t>200 mg bis unter 350 mg</t>
  </si>
  <si>
    <t>ZP26.02</t>
  </si>
  <si>
    <t>6-002.e1</t>
  </si>
  <si>
    <t>350 mg bis unter 500 mg</t>
  </si>
  <si>
    <t>ZP26.03</t>
  </si>
  <si>
    <t>6-002.e2</t>
  </si>
  <si>
    <t>500 mg bis unter 750 mg</t>
  </si>
  <si>
    <t>ZP26.04</t>
  </si>
  <si>
    <t>6-002.e3</t>
  </si>
  <si>
    <t>750 mg bis unter 1.000 mg</t>
  </si>
  <si>
    <t>ZP26.05</t>
  </si>
  <si>
    <t>6-002.e4</t>
  </si>
  <si>
    <t>1.000 mg bis unter 1.250 mg</t>
  </si>
  <si>
    <t>ZP26.06</t>
  </si>
  <si>
    <t>6-002.e5</t>
  </si>
  <si>
    <t>1.250 mg bis unter 1.500 mg</t>
  </si>
  <si>
    <t>ZP26.07</t>
  </si>
  <si>
    <t>6-002.e6</t>
  </si>
  <si>
    <t>1.500 mg bis unter 1.750 mg</t>
  </si>
  <si>
    <t>ZP26.08</t>
  </si>
  <si>
    <t>6-002.e7</t>
  </si>
  <si>
    <t>1.750 mg bis unter 2.000 mg</t>
  </si>
  <si>
    <t>ZP26.09</t>
  </si>
  <si>
    <t>6-002.e8</t>
  </si>
  <si>
    <t>2.000 mg bis unter 2.250 mg</t>
  </si>
  <si>
    <t>ZP26.10</t>
  </si>
  <si>
    <t>6-002.e9</t>
  </si>
  <si>
    <t>2.250 mg bis unter 2.500 mg</t>
  </si>
  <si>
    <t>ZP26.11</t>
  </si>
  <si>
    <t>6-002.ea</t>
  </si>
  <si>
    <t>2.500 mg bis unter 2.750 mg</t>
  </si>
  <si>
    <t>ZP26.12</t>
  </si>
  <si>
    <t>6-002.eb</t>
  </si>
  <si>
    <t>2.750 mg bis unter 3.000 mg</t>
  </si>
  <si>
    <t>ZP26.13</t>
  </si>
  <si>
    <t>6-002.ec</t>
  </si>
  <si>
    <t>3.000 mg bis unter 3.500 mg</t>
  </si>
  <si>
    <t>ZP26.14</t>
  </si>
  <si>
    <t>6-002.ed</t>
  </si>
  <si>
    <t>3.500 mg bis unter 4.000 mg</t>
  </si>
  <si>
    <t>ZP26.15</t>
  </si>
  <si>
    <t>6-002.ee</t>
  </si>
  <si>
    <t>4.000 mg bis unter 4.500 mg</t>
  </si>
  <si>
    <t>ZP26.16</t>
  </si>
  <si>
    <t>6-002.ef</t>
  </si>
  <si>
    <t>4.500 mg bis unter 5.000 mg</t>
  </si>
  <si>
    <t>ZP26.17</t>
  </si>
  <si>
    <t>6-002.eg</t>
  </si>
  <si>
    <t>5.000 mg bis unter 5.500 mg</t>
  </si>
  <si>
    <t>ZP26.18</t>
  </si>
  <si>
    <t>6-002.eh</t>
  </si>
  <si>
    <t>5.500 mg bis unter 6.000 mg</t>
  </si>
  <si>
    <t>ZP26.19</t>
  </si>
  <si>
    <t>6-002.ej</t>
  </si>
  <si>
    <t>6.000 mg bis unter 7.000 mg</t>
  </si>
  <si>
    <t>ZP26.20</t>
  </si>
  <si>
    <t>6-002.ek</t>
  </si>
  <si>
    <t>7.000 mg oder mehr</t>
  </si>
  <si>
    <t>ZP28</t>
  </si>
  <si>
    <t>Gabe von Docetaxel, parenteral</t>
  </si>
  <si>
    <t>Applikation von Medikamenten, Liste 2: Docetaxel, parenteral</t>
  </si>
  <si>
    <t>ZP28.13</t>
  </si>
  <si>
    <t>6-002.hc</t>
  </si>
  <si>
    <t>720 mg bis unter 840 mg</t>
  </si>
  <si>
    <t>ZP28.14</t>
  </si>
  <si>
    <t>6-002.hd</t>
  </si>
  <si>
    <t>840 mg bis unter 960 mg</t>
  </si>
  <si>
    <t>ZP28.15</t>
  </si>
  <si>
    <t>6-002.he</t>
  </si>
  <si>
    <t>960 mg bis unter 1.080 mg</t>
  </si>
  <si>
    <t>ZP28.16</t>
  </si>
  <si>
    <t>6-002.hf</t>
  </si>
  <si>
    <t>1.080 mg oder mehr</t>
  </si>
  <si>
    <t>ZP32</t>
  </si>
  <si>
    <t>Gabe von Human-Immunglobulin, polyvalent, parenteral</t>
  </si>
  <si>
    <t>Transfusion von Plasmabestandteilen und gentechnisch hergestellten Plasmaproteinen: Human-Immunglobulin, polyvalent</t>
  </si>
  <si>
    <t>ZP32.01</t>
  </si>
  <si>
    <t>8-810.w0</t>
  </si>
  <si>
    <t>2,5 g bis unter 5 g</t>
  </si>
  <si>
    <t>ZP32.02</t>
  </si>
  <si>
    <t>8-810.w1</t>
  </si>
  <si>
    <t>5 g bis unter 10 g</t>
  </si>
  <si>
    <t>ZP32.03</t>
  </si>
  <si>
    <t>8-810.w2</t>
  </si>
  <si>
    <t>10 g bis unter 15 g</t>
  </si>
  <si>
    <t>ZP32.04</t>
  </si>
  <si>
    <t>8-810.w3</t>
  </si>
  <si>
    <t>15 g bis unter 25 g</t>
  </si>
  <si>
    <t>ZP32.05</t>
  </si>
  <si>
    <t>8-810.w4</t>
  </si>
  <si>
    <t>25 g bis unter 35 g</t>
  </si>
  <si>
    <t>ZP32.06</t>
  </si>
  <si>
    <t>8-810.w5</t>
  </si>
  <si>
    <t>35 g bis unter 45 g</t>
  </si>
  <si>
    <t>ZP32.07</t>
  </si>
  <si>
    <t>8-810.w6</t>
  </si>
  <si>
    <t>45 g bis unter 55 g</t>
  </si>
  <si>
    <t>ZP32.08</t>
  </si>
  <si>
    <t>8-810.w7</t>
  </si>
  <si>
    <t>55 g bis unter 65 g</t>
  </si>
  <si>
    <t>ZP32.09</t>
  </si>
  <si>
    <t>8-810.w8</t>
  </si>
  <si>
    <t>65 g bis unter 75 g</t>
  </si>
  <si>
    <t>ZP32.10</t>
  </si>
  <si>
    <t>8-810.w9</t>
  </si>
  <si>
    <t>75 g bis unter 85 g</t>
  </si>
  <si>
    <t>ZP32.11</t>
  </si>
  <si>
    <t>8-810.wa</t>
  </si>
  <si>
    <t>85 g bis unter 105 g</t>
  </si>
  <si>
    <t>ZP32.12</t>
  </si>
  <si>
    <t>8-810.wb</t>
  </si>
  <si>
    <t>105 g bis unter 125 g</t>
  </si>
  <si>
    <t>ZP32.13</t>
  </si>
  <si>
    <t>8-810.wc</t>
  </si>
  <si>
    <t>125 g bis unter 145 g</t>
  </si>
  <si>
    <t>ZP32.14</t>
  </si>
  <si>
    <t>8-810.wd</t>
  </si>
  <si>
    <t>145 g bis unter 165 g</t>
  </si>
  <si>
    <t>ZP32.15</t>
  </si>
  <si>
    <t>8-810.we</t>
  </si>
  <si>
    <t>165 g bis unter 185 g</t>
  </si>
  <si>
    <t>ZP32.16</t>
  </si>
  <si>
    <t>8-810.wf</t>
  </si>
  <si>
    <t>185 g bis unter 205 g</t>
  </si>
  <si>
    <t>ZP32.17</t>
  </si>
  <si>
    <t>8-810.wg</t>
  </si>
  <si>
    <t>205 g bis unter 225 g</t>
  </si>
  <si>
    <t>ZP32.18</t>
  </si>
  <si>
    <t>8-810.wh</t>
  </si>
  <si>
    <t>225 g bis unter 245 g</t>
  </si>
  <si>
    <t>ZP32.19</t>
  </si>
  <si>
    <t>8-810.wj</t>
  </si>
  <si>
    <t>245 g bis unter 285 g</t>
  </si>
  <si>
    <t>ZP32.20</t>
  </si>
  <si>
    <t>8-810.wk</t>
  </si>
  <si>
    <t>285 g bis unter 325 g</t>
  </si>
  <si>
    <t>ZP32.21</t>
  </si>
  <si>
    <t>8-810.wm</t>
  </si>
  <si>
    <t>325 g bis unter 365 g</t>
  </si>
  <si>
    <t>ZP32.22</t>
  </si>
  <si>
    <t>8-810.wn</t>
  </si>
  <si>
    <t>365 g bis unter 445 g</t>
  </si>
  <si>
    <t>ZP32.23</t>
  </si>
  <si>
    <t>8-810.wp</t>
  </si>
  <si>
    <t>445 g bis unter 525 g</t>
  </si>
  <si>
    <t>ZP32.24</t>
  </si>
  <si>
    <t>8-810.wq</t>
  </si>
  <si>
    <t>525 g bis unter 605 g</t>
  </si>
  <si>
    <t>ZP32.25</t>
  </si>
  <si>
    <t>8-810.wr</t>
  </si>
  <si>
    <t>605 g bis unter 685 g</t>
  </si>
  <si>
    <t>ZP32.26</t>
  </si>
  <si>
    <t>8-810.ws</t>
  </si>
  <si>
    <t>685 g bis unter 765 g</t>
  </si>
  <si>
    <t>ZP32.27</t>
  </si>
  <si>
    <t>8-810.wt</t>
  </si>
  <si>
    <t>765 g bis unter 845 g</t>
  </si>
  <si>
    <t>ZP32.28</t>
  </si>
  <si>
    <t>8-810.wu</t>
  </si>
  <si>
    <t>845 g oder mehr</t>
  </si>
  <si>
    <t xml:space="preserve">ZP34 </t>
  </si>
  <si>
    <t>Gabe von Palifermin, parenteral</t>
  </si>
  <si>
    <t>Applikation von Medikamenten, Liste 3: Palifermin, parenteral</t>
  </si>
  <si>
    <t>ZP34.01</t>
  </si>
  <si>
    <t>6-003.20</t>
  </si>
  <si>
    <t>1,25 mg bis unter 2,5 mg</t>
  </si>
  <si>
    <t>ZP34.02</t>
  </si>
  <si>
    <t>6-003.21</t>
  </si>
  <si>
    <t>2,5 mg bis unter 3,75 mg</t>
  </si>
  <si>
    <t>ZP34.03</t>
  </si>
  <si>
    <t>6-003.22</t>
  </si>
  <si>
    <t>3,75 mg bis unter 5,0 mg</t>
  </si>
  <si>
    <t>ZP34.04</t>
  </si>
  <si>
    <t>6-003.23</t>
  </si>
  <si>
    <t>5,0 mg bis unter 10,0 mg</t>
  </si>
  <si>
    <t>ZP34.05</t>
  </si>
  <si>
    <t>6-003.24</t>
  </si>
  <si>
    <t>10,0 mg bis unter 15,0 mg</t>
  </si>
  <si>
    <t>ZP34.06</t>
  </si>
  <si>
    <t>6-003.25</t>
  </si>
  <si>
    <t>15,0 mg bis unter 20,0 mg</t>
  </si>
  <si>
    <t>ZP34.07</t>
  </si>
  <si>
    <t>6-003.26</t>
  </si>
  <si>
    <t>20,0 mg bis unter 25,0 mg</t>
  </si>
  <si>
    <t>ZP34.08</t>
  </si>
  <si>
    <t>6-003.27</t>
  </si>
  <si>
    <t>25,0 mg bis unter 30,0 mg</t>
  </si>
  <si>
    <t>ZP34.09</t>
  </si>
  <si>
    <t>6-003.28</t>
  </si>
  <si>
    <t>30,0 mg bis unter 35,0 mg</t>
  </si>
  <si>
    <t>ZP34.10</t>
  </si>
  <si>
    <t>6-003.29</t>
  </si>
  <si>
    <t>35,0 mg bis unter 40,0 mg</t>
  </si>
  <si>
    <t>ZP34.11</t>
  </si>
  <si>
    <t>6-003.2a</t>
  </si>
  <si>
    <t>40,0 mg bis unter 50,0 mg</t>
  </si>
  <si>
    <t>ZP34.12</t>
  </si>
  <si>
    <t>6-003.2b</t>
  </si>
  <si>
    <t>50,0 mg oder mehr</t>
  </si>
  <si>
    <t>ZP35</t>
  </si>
  <si>
    <t>Gabe von Carmustin-Implantaten, intrathekal</t>
  </si>
  <si>
    <t>Applikation von Medikamenten, Liste 3: Carmustin-Implantat, intrathekal</t>
  </si>
  <si>
    <t>ZP35.01</t>
  </si>
  <si>
    <t>6-003.30</t>
  </si>
  <si>
    <t>4 Implantate bis unter 7 Implantate</t>
  </si>
  <si>
    <t>ZP35.02</t>
  </si>
  <si>
    <t>6-003.31</t>
  </si>
  <si>
    <t>7 Implantate bis unter 10 Implantate</t>
  </si>
  <si>
    <t>ZP35.03</t>
  </si>
  <si>
    <t>6-003.32</t>
  </si>
  <si>
    <t>10 oder mehr Implantate</t>
  </si>
  <si>
    <t>ZP36</t>
  </si>
  <si>
    <t>Gabe von Natalizumab, parenteral</t>
  </si>
  <si>
    <t>Applikation von Medikamenten, Liste 3: Natalizumab, parenteral</t>
  </si>
  <si>
    <t>ZP36.01</t>
  </si>
  <si>
    <t>6-003.f0</t>
  </si>
  <si>
    <t>300 mg bis unter 600 mg</t>
  </si>
  <si>
    <t>ZP36.02</t>
  </si>
  <si>
    <t>6-003.f1</t>
  </si>
  <si>
    <t>600 mg bis unter 900 mg</t>
  </si>
  <si>
    <t>ZP36.03</t>
  </si>
  <si>
    <t>6-003.f2</t>
  </si>
  <si>
    <t>900 mg oder mehr</t>
  </si>
  <si>
    <t>ZP37</t>
  </si>
  <si>
    <t>Gabe von Palivizumab, parenteral</t>
  </si>
  <si>
    <t>Applikation von Medikamenten, Liste 4: Palivizumab, parenteral</t>
  </si>
  <si>
    <t>ZP37.01</t>
  </si>
  <si>
    <t>6-004.00</t>
  </si>
  <si>
    <t>15 mg bis unter 30 mg</t>
  </si>
  <si>
    <t>ZP37.02</t>
  </si>
  <si>
    <t>6-004.01</t>
  </si>
  <si>
    <t>30 mg bis unter 45 mg</t>
  </si>
  <si>
    <t>ZP37.03</t>
  </si>
  <si>
    <t>6-004.02</t>
  </si>
  <si>
    <t>45 mg bis unter 60 mg</t>
  </si>
  <si>
    <t>ZP37.04</t>
  </si>
  <si>
    <t>6-004.03</t>
  </si>
  <si>
    <t>60 mg bis unter 75 mg</t>
  </si>
  <si>
    <t>ZP37.05</t>
  </si>
  <si>
    <t>6-004.04</t>
  </si>
  <si>
    <t>75 mg bis unter 90 mg</t>
  </si>
  <si>
    <t>ZP37.06</t>
  </si>
  <si>
    <t>6-004.05</t>
  </si>
  <si>
    <t>90 mg bis unter 120 mg</t>
  </si>
  <si>
    <t>ZP37.07</t>
  </si>
  <si>
    <t>6-004.06</t>
  </si>
  <si>
    <t>120 mg bis unter 150 mg</t>
  </si>
  <si>
    <t>ZP37.08</t>
  </si>
  <si>
    <t>6-004.07</t>
  </si>
  <si>
    <t>150 mg bis unter 180 mg</t>
  </si>
  <si>
    <t>ZP37.09</t>
  </si>
  <si>
    <t>6-004.08</t>
  </si>
  <si>
    <t>180 mg bis unter 240 mg</t>
  </si>
  <si>
    <t>ZP37.10</t>
  </si>
  <si>
    <t>6-004.09</t>
  </si>
  <si>
    <t>240 mg bis unter 300 mg</t>
  </si>
  <si>
    <t>ZP37.11</t>
  </si>
  <si>
    <t>6-004.0a</t>
  </si>
  <si>
    <t>300 mg bis unter 360 mg</t>
  </si>
  <si>
    <t>ZP37.12</t>
  </si>
  <si>
    <t>6-004.0b</t>
  </si>
  <si>
    <t>360 mg bis unter 420 mg</t>
  </si>
  <si>
    <t>ZP37.13</t>
  </si>
  <si>
    <t>6-004.0c</t>
  </si>
  <si>
    <t>420 mg bis unter 480 mg</t>
  </si>
  <si>
    <t>ZP37.14</t>
  </si>
  <si>
    <t>6-004.0d</t>
  </si>
  <si>
    <t>480 mg bis unter 540 mg</t>
  </si>
  <si>
    <t>ZP37.15</t>
  </si>
  <si>
    <t>6-004.0e</t>
  </si>
  <si>
    <t>540 mg bis unter 600 mg</t>
  </si>
  <si>
    <t>ZP37.16</t>
  </si>
  <si>
    <t>6-004.0f</t>
  </si>
  <si>
    <t>600 mg oder mehr</t>
  </si>
  <si>
    <t>ZP38</t>
  </si>
  <si>
    <t>Gabe von Erythrozytenkonzentraten</t>
  </si>
  <si>
    <t>Transfusion von Vollblut, Erythrozytenkonzentrat und Thrombozytenkonzentrat: Erythrozytenkonzentrat</t>
  </si>
  <si>
    <t>ZP38.01</t>
  </si>
  <si>
    <t>8-800.c1</t>
  </si>
  <si>
    <t>6 TE bis unter 11 TE</t>
  </si>
  <si>
    <t>ZP38.02</t>
  </si>
  <si>
    <t>8-800.c2</t>
  </si>
  <si>
    <t>11 TE bis unter 16 TE</t>
  </si>
  <si>
    <t>ZP38.03</t>
  </si>
  <si>
    <t>8-800.c3</t>
  </si>
  <si>
    <t>16 TE bis unter 24 TE</t>
  </si>
  <si>
    <t>ZP38.04</t>
  </si>
  <si>
    <t>8-800.c4</t>
  </si>
  <si>
    <t>24 TE bis unter 32 TE</t>
  </si>
  <si>
    <t>ZP38.05</t>
  </si>
  <si>
    <t>8-800.c5</t>
  </si>
  <si>
    <t>32 TE bis unter 40 TE</t>
  </si>
  <si>
    <t>ZP38.06</t>
  </si>
  <si>
    <t>8-800.c6</t>
  </si>
  <si>
    <t>40 TE bis unter 48 TE</t>
  </si>
  <si>
    <t>ZP38.07</t>
  </si>
  <si>
    <t>8-800.c7</t>
  </si>
  <si>
    <t>48 TE bis unter 56 TE</t>
  </si>
  <si>
    <t>ZP38.08</t>
  </si>
  <si>
    <t>8-800.c8</t>
  </si>
  <si>
    <t>56 TE bis unter 64 TE</t>
  </si>
  <si>
    <t>ZP38.09</t>
  </si>
  <si>
    <t>8-800.c9</t>
  </si>
  <si>
    <t>64 TE bis unter 72 TE</t>
  </si>
  <si>
    <t>ZP38.10</t>
  </si>
  <si>
    <t>8-800.ca</t>
  </si>
  <si>
    <t>72 TE bis unter 80 TE</t>
  </si>
  <si>
    <t>ZP38.11</t>
  </si>
  <si>
    <t>8-800.cb</t>
  </si>
  <si>
    <t>80 TE bis unter 88 TE</t>
  </si>
  <si>
    <t>ZP38.12</t>
  </si>
  <si>
    <t>8-800.cc</t>
  </si>
  <si>
    <t>88 TE bis unter 104 TE</t>
  </si>
  <si>
    <t>ZP38.13</t>
  </si>
  <si>
    <t>8-800.cd</t>
  </si>
  <si>
    <t>104 TE bis unter 120 TE</t>
  </si>
  <si>
    <t>ZP38.14</t>
  </si>
  <si>
    <t>8-800.ce</t>
  </si>
  <si>
    <t>120 TE bis unter 136 TE</t>
  </si>
  <si>
    <t>ZP38.15</t>
  </si>
  <si>
    <t>8-800.cf</t>
  </si>
  <si>
    <t>136 TE bis unter 152 TE</t>
  </si>
  <si>
    <t>ZP38.16</t>
  </si>
  <si>
    <t>8-800.cg</t>
  </si>
  <si>
    <t>152 TE bis unter 168 TE</t>
  </si>
  <si>
    <t>ZP38.17</t>
  </si>
  <si>
    <t>8-800.ch</t>
  </si>
  <si>
    <t>168 TE bis unter 184 TE</t>
  </si>
  <si>
    <t>ZP38.18</t>
  </si>
  <si>
    <t>8-800.cj</t>
  </si>
  <si>
    <t>184 TE bis unter 200 TE</t>
  </si>
  <si>
    <t>ZP38.19</t>
  </si>
  <si>
    <t>8-800.ck</t>
  </si>
  <si>
    <t>200 TE bis unter 216 TE</t>
  </si>
  <si>
    <t>ZP38.20</t>
  </si>
  <si>
    <t>8-800.cm</t>
  </si>
  <si>
    <t>216 TE bis unter 232 TE</t>
  </si>
  <si>
    <t>ZP38.21</t>
  </si>
  <si>
    <t>8-800.cn</t>
  </si>
  <si>
    <t>232 TE bis unter 248 TE</t>
  </si>
  <si>
    <t>ZP38.22</t>
  </si>
  <si>
    <t>8-800.cp</t>
  </si>
  <si>
    <t>248 TE bis unter 264 TE</t>
  </si>
  <si>
    <t>ZP38.23</t>
  </si>
  <si>
    <t>8-800.cq</t>
  </si>
  <si>
    <t>264 TE bis unter 280 TE</t>
  </si>
  <si>
    <t>ZP38.24</t>
  </si>
  <si>
    <t>8-800.cr</t>
  </si>
  <si>
    <t>280 TE oder mehr</t>
  </si>
  <si>
    <t>ZP39</t>
  </si>
  <si>
    <t>Gabe von patienten-bezogenen Thrombozyten-konzentraten</t>
  </si>
  <si>
    <t>Transfusion von Vollblut, Erythrozytenkonzentrat und Thrombozytenkonzentrat: Patientenbezogene Thrombozytenkonzentrate</t>
  </si>
  <si>
    <t>ZP39.01</t>
  </si>
  <si>
    <t>8-800.60</t>
  </si>
  <si>
    <t>1 patientenbezogenes Thrombozytenkonzentrat</t>
  </si>
  <si>
    <t>ZP39.02</t>
  </si>
  <si>
    <t>8-800.61</t>
  </si>
  <si>
    <t>2 patientenbezogene Thrombozytenkonzentrate</t>
  </si>
  <si>
    <t>ZP39.03</t>
  </si>
  <si>
    <t>8-800.62</t>
  </si>
  <si>
    <t>3 bis unter 5 patientenbezogene Thrombozytenkonzentrate</t>
  </si>
  <si>
    <t>ZP39.04</t>
  </si>
  <si>
    <t>8-800.63</t>
  </si>
  <si>
    <t>5 bis unter 7 patientenbezogene Thrombozytenkonzentrate</t>
  </si>
  <si>
    <t>ZP39.05</t>
  </si>
  <si>
    <t>8-800.64</t>
  </si>
  <si>
    <t>7 bis unter 9 patientenbezogene Thrombozytenkonzentrate</t>
  </si>
  <si>
    <t>ZP39.06</t>
  </si>
  <si>
    <t>8-800.65</t>
  </si>
  <si>
    <t>9 bis unter 11 patientenbezogene Thrombozytenkonzentrate</t>
  </si>
  <si>
    <t>ZP39.07</t>
  </si>
  <si>
    <t>8-800.66</t>
  </si>
  <si>
    <t>11 bis unter 13 patientenbezogene Thrombozytenkonzentrate</t>
  </si>
  <si>
    <t>ZP39.08</t>
  </si>
  <si>
    <t>8-800.67</t>
  </si>
  <si>
    <t>13 bis unter 15 patientenbezogene Thrombozytenkonzentrate</t>
  </si>
  <si>
    <t>ZP39.09</t>
  </si>
  <si>
    <t>8-800.68</t>
  </si>
  <si>
    <t>15 bis unter 17 patientenbezogene Thrombozytenkonzentrate</t>
  </si>
  <si>
    <t>ZP39.10</t>
  </si>
  <si>
    <t>8-800.69</t>
  </si>
  <si>
    <t>17 bis unter 19 patientenbezogene Thrombozytenkonzentrate</t>
  </si>
  <si>
    <t>ZP39.11</t>
  </si>
  <si>
    <t>8-800.6a</t>
  </si>
  <si>
    <t>19 bis unter 23 patientenbezogene Thrombozytenkonzentrate</t>
  </si>
  <si>
    <t>ZP39.12</t>
  </si>
  <si>
    <t>8-800.6b</t>
  </si>
  <si>
    <t>23 bis unter 27 patientenbezogene Thrombozytenkonzentrate</t>
  </si>
  <si>
    <t>ZP39.13</t>
  </si>
  <si>
    <t>8-800.6c</t>
  </si>
  <si>
    <t>27 bis unter 31 patientenbezogene Thrombozytenkonzentrate</t>
  </si>
  <si>
    <t>ZP39.14</t>
  </si>
  <si>
    <t>8-800.6d</t>
  </si>
  <si>
    <t>31 bis unter 35 patientenbezogene Thrombozytenkonzentrate</t>
  </si>
  <si>
    <t>ZP39.15</t>
  </si>
  <si>
    <t>8-800.6e</t>
  </si>
  <si>
    <t>35 bis unter 39 patientenbezogene Thrombozytenkonzentrate</t>
  </si>
  <si>
    <t>ZP39.16</t>
  </si>
  <si>
    <t>8-800.6g</t>
  </si>
  <si>
    <t>39 bis unter 43 patientenbezogene Thrombozytenkonzentrate</t>
  </si>
  <si>
    <t>ZP39.17</t>
  </si>
  <si>
    <t>8-800.6h</t>
  </si>
  <si>
    <t>43 bis unter 47 patientenbezogene Thrombozytenkonzentrate</t>
  </si>
  <si>
    <t>ZP39.18</t>
  </si>
  <si>
    <t>8-800.6j</t>
  </si>
  <si>
    <t>47 bis unter 51 patientenbezogene Thrombozytenkonzentrate</t>
  </si>
  <si>
    <t>ZP39.19</t>
  </si>
  <si>
    <t>8-800.6k</t>
  </si>
  <si>
    <t>51 bis unter 55 patientenbezogene Thrombozytenkonzentrate</t>
  </si>
  <si>
    <t>ZP39.20</t>
  </si>
  <si>
    <t>8-800.6m</t>
  </si>
  <si>
    <t>55 bis unter 59 patientenbezogene Thrombozytenkonzentrate</t>
  </si>
  <si>
    <t>ZP39.21</t>
  </si>
  <si>
    <t>8-800.6n</t>
  </si>
  <si>
    <t>59 bis unter 63 patientenbezogene Thrombozytenkonzentrate</t>
  </si>
  <si>
    <t>ZP39.22</t>
  </si>
  <si>
    <t>8-800.6p</t>
  </si>
  <si>
    <t>63 bis unter 67 patientenbezogene Thrombozytenkonzentrate</t>
  </si>
  <si>
    <t>ZP39.23</t>
  </si>
  <si>
    <t>8-800.6q</t>
  </si>
  <si>
    <t>67 bis unter 71 patientenbezogene Thrombozytenkonzentrate</t>
  </si>
  <si>
    <t>ZP39.24</t>
  </si>
  <si>
    <t>Siehe weitere Differenzierung ZP39.25 - ZP39.30</t>
  </si>
  <si>
    <t>ZP39.25</t>
  </si>
  <si>
    <t>8-800.6s</t>
  </si>
  <si>
    <t>71 bis unter 79 patientenbezogene Thrombozytenkonzentrate</t>
  </si>
  <si>
    <t>ZP39.26</t>
  </si>
  <si>
    <t>8-800.6t</t>
  </si>
  <si>
    <t>79 bis unter 87 patientenbezogene Thrombozytenkonzentrate</t>
  </si>
  <si>
    <t>ZP39.27</t>
  </si>
  <si>
    <t>8-800.6u</t>
  </si>
  <si>
    <t>87 bis unter 95 patientenbezogene Thrombozytenkonzentrate</t>
  </si>
  <si>
    <t>ZP39.28</t>
  </si>
  <si>
    <t>8-800.6v</t>
  </si>
  <si>
    <t>95 bis unter 103 patientenbezogene Thrombozytenkonzentrate</t>
  </si>
  <si>
    <t>ZP39.29</t>
  </si>
  <si>
    <t>8-800.6w</t>
  </si>
  <si>
    <t>103 bis unter 111 patientenbezogene Thrombozytenkonzentrate</t>
  </si>
  <si>
    <t>ZP39.30</t>
  </si>
  <si>
    <t>8-800.6z</t>
  </si>
  <si>
    <t>111 oder mehr patientenbezogene Thrombozytenkonzentrate</t>
  </si>
  <si>
    <t>ZP41</t>
  </si>
  <si>
    <t>Gabe von Liposomalem Amphotericin B, parenteral</t>
  </si>
  <si>
    <t>Applikation von Medikamenten, Liste 2: Liposomales Amphotericin B, parenteral</t>
  </si>
  <si>
    <t>ZP41.01</t>
  </si>
  <si>
    <t>6-002.q0</t>
  </si>
  <si>
    <t>100 mg bis unter 175 mg</t>
  </si>
  <si>
    <t>ZP41.02</t>
  </si>
  <si>
    <t>6-002.q1</t>
  </si>
  <si>
    <t>175 mg bis unter 250 mg</t>
  </si>
  <si>
    <t>ZP41.03</t>
  </si>
  <si>
    <t>6-002.q2</t>
  </si>
  <si>
    <t>ZP41.04</t>
  </si>
  <si>
    <t>6-002.q3</t>
  </si>
  <si>
    <t>ZP41.05</t>
  </si>
  <si>
    <t>6-002.q4</t>
  </si>
  <si>
    <t>ZP41.06</t>
  </si>
  <si>
    <t>6-002.q5</t>
  </si>
  <si>
    <t>ZP41.07</t>
  </si>
  <si>
    <t>6-002.q6</t>
  </si>
  <si>
    <t>ZP41.08</t>
  </si>
  <si>
    <t>6-002.q7</t>
  </si>
  <si>
    <t>ZP41.09</t>
  </si>
  <si>
    <t>6-002.q8</t>
  </si>
  <si>
    <t>ZP41.10</t>
  </si>
  <si>
    <t>6-002.q9</t>
  </si>
  <si>
    <t>ZP41.11</t>
  </si>
  <si>
    <t>6-002.qa</t>
  </si>
  <si>
    <t>ZP41.12</t>
  </si>
  <si>
    <t>6-002.qb</t>
  </si>
  <si>
    <t>ZP41.13</t>
  </si>
  <si>
    <t>6-002.qc</t>
  </si>
  <si>
    <t>ZP41.14</t>
  </si>
  <si>
    <t>6-002.qd</t>
  </si>
  <si>
    <t>ZP41.15</t>
  </si>
  <si>
    <t>6-002.qe</t>
  </si>
  <si>
    <t>1.950 mg bis unter 2.150 mg</t>
  </si>
  <si>
    <t>ZP41.16</t>
  </si>
  <si>
    <t>6-002.qf</t>
  </si>
  <si>
    <t>2.150 mg bis unter 3.150 mg</t>
  </si>
  <si>
    <t>ZP41.17</t>
  </si>
  <si>
    <t>6-002.qg</t>
  </si>
  <si>
    <t>3.150 mg bis unter 4.150 mg</t>
  </si>
  <si>
    <t>ZP41.18</t>
  </si>
  <si>
    <t>6-002.qh</t>
  </si>
  <si>
    <t>4.150 mg bis unter 5.150 mg</t>
  </si>
  <si>
    <t>ZP41.19</t>
  </si>
  <si>
    <t>6-002.qj</t>
  </si>
  <si>
    <t>5.150 mg bis unter 6.150 mg</t>
  </si>
  <si>
    <t>ZP41.20</t>
  </si>
  <si>
    <t>6-002.qk</t>
  </si>
  <si>
    <t>6.150 mg bis unter 8.650 mg</t>
  </si>
  <si>
    <t>ZP41.21</t>
  </si>
  <si>
    <t>6-002.qm</t>
  </si>
  <si>
    <t>8.650 mg bis unter 11.150 mg</t>
  </si>
  <si>
    <t>ZP41.22</t>
  </si>
  <si>
    <t>6-002.qn</t>
  </si>
  <si>
    <t>11.150 mg bis unter 13.650 mg</t>
  </si>
  <si>
    <t>ZP41.23</t>
  </si>
  <si>
    <t>6-002.qp</t>
  </si>
  <si>
    <t>13.650 mg bis unter 18.650 mg</t>
  </si>
  <si>
    <t>ZP41.24</t>
  </si>
  <si>
    <t>6-002.qq</t>
  </si>
  <si>
    <t>18.650 mg bis unter 23.650 mg</t>
  </si>
  <si>
    <t>ZP41.25</t>
  </si>
  <si>
    <t>6-002.qr</t>
  </si>
  <si>
    <t>23.650 mg bis unter 28.650 mg</t>
  </si>
  <si>
    <t>ZP41.26</t>
  </si>
  <si>
    <t>6-002.qs</t>
  </si>
  <si>
    <t>28.650 mg bis unter 33.650 mg</t>
  </si>
  <si>
    <t>ZP41.27</t>
  </si>
  <si>
    <t>6-002.qt</t>
  </si>
  <si>
    <t>33.650 mg bis unter 38.650 mg</t>
  </si>
  <si>
    <t>ZP41.28</t>
  </si>
  <si>
    <t>6-002.qu</t>
  </si>
  <si>
    <t>38.650 mg bis unter 43.650 mg</t>
  </si>
  <si>
    <t>ZP41.29</t>
  </si>
  <si>
    <t>6-002.qv</t>
  </si>
  <si>
    <t>43.650 mg oder mehr</t>
  </si>
  <si>
    <t>ZP44</t>
  </si>
  <si>
    <t>Gabe von Itraconazol, parenteral</t>
  </si>
  <si>
    <t>Applikation von Medikamenten, Liste 2: Itraconazol, parenteral</t>
  </si>
  <si>
    <t>ZP44.01</t>
  </si>
  <si>
    <t>6-002.c0</t>
  </si>
  <si>
    <t>400 mg bis unter 800 mg</t>
  </si>
  <si>
    <t>ZP44.02</t>
  </si>
  <si>
    <t>6-002.c1</t>
  </si>
  <si>
    <t>800 mg bis unter 1.200 mg</t>
  </si>
  <si>
    <t>ZP44.03</t>
  </si>
  <si>
    <t>6-002.c2</t>
  </si>
  <si>
    <t>1.200 mg bis unter 1.600 mg</t>
  </si>
  <si>
    <t>ZP44.04</t>
  </si>
  <si>
    <t>6-002.c3</t>
  </si>
  <si>
    <t>1.600 mg bis unter 2.000 mg</t>
  </si>
  <si>
    <t>ZP44.05</t>
  </si>
  <si>
    <t>6-002.c4</t>
  </si>
  <si>
    <t>2.000 mg bis unter 2.400 mg</t>
  </si>
  <si>
    <t>ZP44.06</t>
  </si>
  <si>
    <t>6-002.c5</t>
  </si>
  <si>
    <t>2.400 mg bis unter 2.800 mg</t>
  </si>
  <si>
    <t>ZP44.07</t>
  </si>
  <si>
    <t>6-002.c6</t>
  </si>
  <si>
    <t>2.800 mg bis unter 3.200 mg</t>
  </si>
  <si>
    <t>ZP44.08</t>
  </si>
  <si>
    <t>6-002.c7</t>
  </si>
  <si>
    <t>3.200 mg bis unter 3.600 mg</t>
  </si>
  <si>
    <t>ZP44.09</t>
  </si>
  <si>
    <t>6-002.c8</t>
  </si>
  <si>
    <t>3.600 mg bis unter 4.000 mg</t>
  </si>
  <si>
    <t>ZP44.10</t>
  </si>
  <si>
    <t>6-002.c9</t>
  </si>
  <si>
    <t>4.000 mg bis unter 4.800 mg</t>
  </si>
  <si>
    <t>ZP44.11</t>
  </si>
  <si>
    <t>6-002.ca</t>
  </si>
  <si>
    <t>4.800 mg bis unter 5.600 mg</t>
  </si>
  <si>
    <t>ZP44.12</t>
  </si>
  <si>
    <t>6-002.cb</t>
  </si>
  <si>
    <t>5.600 mg bis unter 6.400 mg</t>
  </si>
  <si>
    <t>ZP44.13</t>
  </si>
  <si>
    <t>6-002.cc</t>
  </si>
  <si>
    <t>6.400 mg bis unter 7.200 mg</t>
  </si>
  <si>
    <t>ZP44.14</t>
  </si>
  <si>
    <t>6-002.cd</t>
  </si>
  <si>
    <t>7.200 mg bis unter 8.000 mg</t>
  </si>
  <si>
    <t>ZP44.15</t>
  </si>
  <si>
    <t>6-002.ce</t>
  </si>
  <si>
    <t>8.000 mg bis unter 8.800 mg</t>
  </si>
  <si>
    <t>ZP44.16</t>
  </si>
  <si>
    <t>6-002.cg</t>
  </si>
  <si>
    <t>8.800 mg bis unter 10.400 mg</t>
  </si>
  <si>
    <t>ZP44.17</t>
  </si>
  <si>
    <t>6-002.ch</t>
  </si>
  <si>
    <t>10.400 mg bis unter 12.000 mg</t>
  </si>
  <si>
    <t>ZP44.18</t>
  </si>
  <si>
    <t>6-002.cj</t>
  </si>
  <si>
    <t>12.000 mg bis unter 13.600 mg</t>
  </si>
  <si>
    <t>ZP44.19</t>
  </si>
  <si>
    <t>6-002.ck</t>
  </si>
  <si>
    <t>13.600 mg bis unter 16.800 mg</t>
  </si>
  <si>
    <t>ZP44.20</t>
  </si>
  <si>
    <t>6-002.cm</t>
  </si>
  <si>
    <t>16.800 mg bis unter 20.000 mg</t>
  </si>
  <si>
    <t>ZP44.21</t>
  </si>
  <si>
    <t>6-002.cn</t>
  </si>
  <si>
    <t>20.000 mg bis unter 23.200 mg</t>
  </si>
  <si>
    <t>ZP44.22</t>
  </si>
  <si>
    <t>6-002.cp</t>
  </si>
  <si>
    <t>23.200 mg oder mehr</t>
  </si>
  <si>
    <t>ZP46</t>
  </si>
  <si>
    <t>Gabe von Anidulafungin, parenteral</t>
  </si>
  <si>
    <t>Applikation von Medikamenten, Liste 3: Anidulafungin, parenteral</t>
  </si>
  <si>
    <t>ZP46.01</t>
  </si>
  <si>
    <t>6-003.k0</t>
  </si>
  <si>
    <t>75 mg bis unter 125 mg</t>
  </si>
  <si>
    <t>ZP46.02</t>
  </si>
  <si>
    <t>6-003.k1</t>
  </si>
  <si>
    <t>125 mg bis unter 200 mg</t>
  </si>
  <si>
    <t>ZP46.03</t>
  </si>
  <si>
    <t>6-003.k2</t>
  </si>
  <si>
    <t>200 mg bis unter 300 mg</t>
  </si>
  <si>
    <t>ZP46.04</t>
  </si>
  <si>
    <t>6-003.k3</t>
  </si>
  <si>
    <t>300 mg bis unter 400 mg</t>
  </si>
  <si>
    <t>ZP46.05</t>
  </si>
  <si>
    <t>6-003.k4</t>
  </si>
  <si>
    <t>400 mg bis unter 500 mg</t>
  </si>
  <si>
    <t>ZP46.06</t>
  </si>
  <si>
    <t>6-003.k5</t>
  </si>
  <si>
    <t>500 mg bis unter 600 mg</t>
  </si>
  <si>
    <t>ZP46.07</t>
  </si>
  <si>
    <t>6-003.k6</t>
  </si>
  <si>
    <t>600 mg bis unter 700 mg</t>
  </si>
  <si>
    <t>ZP46.08</t>
  </si>
  <si>
    <t>6-003.k7</t>
  </si>
  <si>
    <t>700 mg bis unter 800 mg</t>
  </si>
  <si>
    <t>ZP46.09</t>
  </si>
  <si>
    <t>6-003.k8</t>
  </si>
  <si>
    <t>800 mg bis unter 900 mg</t>
  </si>
  <si>
    <t>ZP46.10</t>
  </si>
  <si>
    <t>6-003.k9</t>
  </si>
  <si>
    <t>900 mg bis unter 1.000 mg</t>
  </si>
  <si>
    <t>ZP46.11</t>
  </si>
  <si>
    <t>6-003.ka</t>
  </si>
  <si>
    <t>1.000 mg bis unter 1.200 mg</t>
  </si>
  <si>
    <t>ZP46.12</t>
  </si>
  <si>
    <t>6-003.kb</t>
  </si>
  <si>
    <t>1.200 mg bis unter 1.400 mg</t>
  </si>
  <si>
    <t>ZP46.13</t>
  </si>
  <si>
    <t>6-003.kc</t>
  </si>
  <si>
    <t>1.400 mg bis unter 1.600 mg</t>
  </si>
  <si>
    <t>ZP46.14</t>
  </si>
  <si>
    <t>6-003.kd</t>
  </si>
  <si>
    <t>1.600 mg bis unter 1.800 mg</t>
  </si>
  <si>
    <t>ZP46.15</t>
  </si>
  <si>
    <t>6-003.ke</t>
  </si>
  <si>
    <t>1.800 mg bis unter 2.000 mg</t>
  </si>
  <si>
    <t>ZP46.16</t>
  </si>
  <si>
    <t>6-003.kf</t>
  </si>
  <si>
    <t>ZP46.17</t>
  </si>
  <si>
    <t>6-003.kg</t>
  </si>
  <si>
    <t>ZP46.18</t>
  </si>
  <si>
    <t>6-003.kh</t>
  </si>
  <si>
    <t>ZP46.19</t>
  </si>
  <si>
    <t>6-003.kj</t>
  </si>
  <si>
    <t>3.200 mg bis unter 4.000 mg</t>
  </si>
  <si>
    <t>ZP46.20</t>
  </si>
  <si>
    <t>6-003.kk</t>
  </si>
  <si>
    <t>ZP46.21</t>
  </si>
  <si>
    <t>6-003.km</t>
  </si>
  <si>
    <t>ZP46.22</t>
  </si>
  <si>
    <t>6-003.kn</t>
  </si>
  <si>
    <t>ZP46.23</t>
  </si>
  <si>
    <t>6-003.kp</t>
  </si>
  <si>
    <t>6.400 mg bis unter 8.000 mg</t>
  </si>
  <si>
    <t>ZP46.24</t>
  </si>
  <si>
    <t>6-003.kq</t>
  </si>
  <si>
    <t>8.000 mg bis unter 9.600 mg</t>
  </si>
  <si>
    <t>ZP46.25</t>
  </si>
  <si>
    <t>6-003.kr</t>
  </si>
  <si>
    <t>9.600 mg bis unter 11.200 mg</t>
  </si>
  <si>
    <t>ZP46.26</t>
  </si>
  <si>
    <t>6-003.ks</t>
  </si>
  <si>
    <t>11.200 mg bis unter 12.800 mg</t>
  </si>
  <si>
    <t>ZP46.27</t>
  </si>
  <si>
    <t>6-003.kt</t>
  </si>
  <si>
    <t>12.800 mg oder mehr</t>
  </si>
  <si>
    <t>ZP47</t>
  </si>
  <si>
    <t>Gabe von Panitumumab, parenteral</t>
  </si>
  <si>
    <t>Applikation von Medikamenten, Liste 4: Panitumumab, parenteral</t>
  </si>
  <si>
    <t>ZP47.01</t>
  </si>
  <si>
    <t>6-004.70</t>
  </si>
  <si>
    <t>180 mg bis unter 300 mg</t>
  </si>
  <si>
    <t>ZP47.02</t>
  </si>
  <si>
    <t>6-004.71</t>
  </si>
  <si>
    <t>300 mg bis unter 420 mg</t>
  </si>
  <si>
    <t>ZP47.03</t>
  </si>
  <si>
    <t>6-004.72</t>
  </si>
  <si>
    <t>420 mg bis unter 540 mg</t>
  </si>
  <si>
    <t>ZP47.04</t>
  </si>
  <si>
    <t>6-004.73</t>
  </si>
  <si>
    <t>540 mg bis unter 660 mg</t>
  </si>
  <si>
    <t>ZP47.05</t>
  </si>
  <si>
    <t>6-004.74</t>
  </si>
  <si>
    <t>660 mg bis unter 780 mg</t>
  </si>
  <si>
    <t>ZP47.06</t>
  </si>
  <si>
    <t>6-004.75</t>
  </si>
  <si>
    <t>780 mg bis unter 900 mg</t>
  </si>
  <si>
    <t>ZP47.07</t>
  </si>
  <si>
    <t>6-004.76</t>
  </si>
  <si>
    <t>900 mg bis unter 1.020 mg</t>
  </si>
  <si>
    <t>ZP47.08</t>
  </si>
  <si>
    <t>6-004.77</t>
  </si>
  <si>
    <t>1.020 mg bis unter 1.260 mg</t>
  </si>
  <si>
    <t>ZP47.09</t>
  </si>
  <si>
    <t>6-004.78</t>
  </si>
  <si>
    <t>1.260 mg bis unter 1.500 mg</t>
  </si>
  <si>
    <t>ZP47.10</t>
  </si>
  <si>
    <t>6-004.79</t>
  </si>
  <si>
    <t>1.500 mg bis unter 1.740 mg</t>
  </si>
  <si>
    <t>ZP47.11</t>
  </si>
  <si>
    <t>6-004.7a</t>
  </si>
  <si>
    <t>1.740 mg bis unter 1.980 mg</t>
  </si>
  <si>
    <t>ZP47.12</t>
  </si>
  <si>
    <t>6-004.7b</t>
  </si>
  <si>
    <t>1.980 mg bis unter 2.220 mg</t>
  </si>
  <si>
    <t>ZP47.13</t>
  </si>
  <si>
    <t>6-004.7c</t>
  </si>
  <si>
    <t>2.220 mg bis unter 2.460 mg</t>
  </si>
  <si>
    <t>ZP47.14</t>
  </si>
  <si>
    <t>6-004.7d</t>
  </si>
  <si>
    <t>2.460 mg oder mehr</t>
  </si>
  <si>
    <t>ZP48</t>
  </si>
  <si>
    <t>Gabe von Trabectedin, parenteral</t>
  </si>
  <si>
    <t>Applikation von Medikamenten, Liste 4: Trabectedin, parenteral</t>
  </si>
  <si>
    <t>ZP48.01</t>
  </si>
  <si>
    <t>6-004.a0</t>
  </si>
  <si>
    <t>0,25 mg bis unter 0,50 mg</t>
  </si>
  <si>
    <t>ZP48.02</t>
  </si>
  <si>
    <t>6-004.a1</t>
  </si>
  <si>
    <t>0,50 mg bis unter 0,75 mg</t>
  </si>
  <si>
    <t>ZP48.03</t>
  </si>
  <si>
    <t>6-004.a2</t>
  </si>
  <si>
    <t>0,75 mg bis unter 1,00 mg</t>
  </si>
  <si>
    <t>ZP48.04</t>
  </si>
  <si>
    <t>6-004.a3</t>
  </si>
  <si>
    <t>1,00 mg bis unter 1,25 mg</t>
  </si>
  <si>
    <t>ZP48.05</t>
  </si>
  <si>
    <t>6-004.a4</t>
  </si>
  <si>
    <t>1,25 mg bis unter 1,50 mg</t>
  </si>
  <si>
    <t>ZP48.06</t>
  </si>
  <si>
    <t>6-004.a5</t>
  </si>
  <si>
    <t>1,50 mg bis unter 1,75 mg</t>
  </si>
  <si>
    <t>ZP48.07</t>
  </si>
  <si>
    <t>6-004.a6</t>
  </si>
  <si>
    <t>1,75 mg bis unter 2,00 mg</t>
  </si>
  <si>
    <t>ZP48.08</t>
  </si>
  <si>
    <t>6-004.a7</t>
  </si>
  <si>
    <t>2,00 mg bis unter 2,25 mg</t>
  </si>
  <si>
    <t>ZP48.09</t>
  </si>
  <si>
    <t>6-004.a8</t>
  </si>
  <si>
    <t>2,25 mg bis unter 2,50 mg</t>
  </si>
  <si>
    <t>ZP48.10</t>
  </si>
  <si>
    <t>6-004.a9</t>
  </si>
  <si>
    <t>2,50 mg bis unter 2,75 mg</t>
  </si>
  <si>
    <t>ZP48.11</t>
  </si>
  <si>
    <t>6-004.aa</t>
  </si>
  <si>
    <t>2,75 mg bis unter 3,00 mg</t>
  </si>
  <si>
    <t>ZP48.12</t>
  </si>
  <si>
    <t>6-004.ab</t>
  </si>
  <si>
    <t>3,00 mg bis unter 3,25 mg</t>
  </si>
  <si>
    <t>ZP48.13</t>
  </si>
  <si>
    <t>6-004.ac</t>
  </si>
  <si>
    <t>3,25 mg bis unter 3,50 mg</t>
  </si>
  <si>
    <t>ZP48.14</t>
  </si>
  <si>
    <t>6-004.ad</t>
  </si>
  <si>
    <t>3,50 mg bis unter 4,00 mg</t>
  </si>
  <si>
    <t>ZP48.15</t>
  </si>
  <si>
    <t>6-004.ae</t>
  </si>
  <si>
    <t>4,00 mg bis unter 4,50 mg</t>
  </si>
  <si>
    <t>ZP48.16</t>
  </si>
  <si>
    <t>6-004.af</t>
  </si>
  <si>
    <t>4,50 mg bis unter 5,00 mg</t>
  </si>
  <si>
    <t>ZP48.17</t>
  </si>
  <si>
    <t>6-004.ag</t>
  </si>
  <si>
    <t>5,00 mg bis unter 5,50 mg</t>
  </si>
  <si>
    <t>ZP48.18</t>
  </si>
  <si>
    <t>6-004.ah</t>
  </si>
  <si>
    <t>5,50 mg bis unter 6,00 mg</t>
  </si>
  <si>
    <t>ZP48.19</t>
  </si>
  <si>
    <t>6-004.aj</t>
  </si>
  <si>
    <t>6,00 mg oder mehr</t>
  </si>
  <si>
    <t>ZP50</t>
  </si>
  <si>
    <t>Gabe von Azacytidin, parenteral</t>
  </si>
  <si>
    <t>Applikation von Medikamenten, Liste 5: Azacytidin, parenteral</t>
  </si>
  <si>
    <t>ZP50.01</t>
  </si>
  <si>
    <t>6-005.00</t>
  </si>
  <si>
    <t>150 mg bis unter 225 mg</t>
  </si>
  <si>
    <t>ZP50.02</t>
  </si>
  <si>
    <t>6-005.01</t>
  </si>
  <si>
    <t>225 mg bis unter 300 mg</t>
  </si>
  <si>
    <t>ZP50.03</t>
  </si>
  <si>
    <t>6-005.02</t>
  </si>
  <si>
    <t>300 mg bis unter 375 mg</t>
  </si>
  <si>
    <t>ZP50.04</t>
  </si>
  <si>
    <t>6-005.03</t>
  </si>
  <si>
    <t>375 mg bis unter 450 mg</t>
  </si>
  <si>
    <t>ZP50.05</t>
  </si>
  <si>
    <t>6-005.04</t>
  </si>
  <si>
    <t>450 mg bis unter 600 mg</t>
  </si>
  <si>
    <t>ZP50.06</t>
  </si>
  <si>
    <t>6-005.05</t>
  </si>
  <si>
    <t>600 mg bis unter 750 mg</t>
  </si>
  <si>
    <t>ZP50.07</t>
  </si>
  <si>
    <t>6-005.06</t>
  </si>
  <si>
    <t>750 mg bis unter 900 mg</t>
  </si>
  <si>
    <t>ZP50.08</t>
  </si>
  <si>
    <t>6-005.07</t>
  </si>
  <si>
    <t>900 mg bis unter 1.200 mg</t>
  </si>
  <si>
    <t>ZP50.09</t>
  </si>
  <si>
    <t>6-005.08</t>
  </si>
  <si>
    <t>1.200 mg bis unter 1.500 mg</t>
  </si>
  <si>
    <t>ZP50.10</t>
  </si>
  <si>
    <t>6-005.09</t>
  </si>
  <si>
    <t>1.500 mg bis unter 1.800 mg</t>
  </si>
  <si>
    <t>ZP50.11</t>
  </si>
  <si>
    <t>6-005.0a</t>
  </si>
  <si>
    <t>1.800 mg bis unter 2.100 mg</t>
  </si>
  <si>
    <t>ZP50.12</t>
  </si>
  <si>
    <t>6-005.0b</t>
  </si>
  <si>
    <t>2.100 mg bis unter 2.400 mg</t>
  </si>
  <si>
    <t>ZP50.13</t>
  </si>
  <si>
    <t>6-005.0c</t>
  </si>
  <si>
    <t>2.400 mg bis unter 2.700 mg</t>
  </si>
  <si>
    <t>ZP50.14</t>
  </si>
  <si>
    <t>6-005.0d</t>
  </si>
  <si>
    <t>2.700 mg bis unter 3.000 mg</t>
  </si>
  <si>
    <t>ZP50.15</t>
  </si>
  <si>
    <t>6-005.0e</t>
  </si>
  <si>
    <t>ZP51</t>
  </si>
  <si>
    <t>Gabe von Micafungin, parenteral</t>
  </si>
  <si>
    <t>Applikation von Medikamenten, Liste 4: Micafungin, parenteral</t>
  </si>
  <si>
    <t>ZP51.01</t>
  </si>
  <si>
    <t>6-004.50</t>
  </si>
  <si>
    <t>75 mg bis unter 150 mg</t>
  </si>
  <si>
    <t>ZP51.02</t>
  </si>
  <si>
    <t>6-004.51</t>
  </si>
  <si>
    <t>ZP51.03</t>
  </si>
  <si>
    <t>6-004.52</t>
  </si>
  <si>
    <t>ZP51.04</t>
  </si>
  <si>
    <t>6-004.53</t>
  </si>
  <si>
    <t>ZP51.05</t>
  </si>
  <si>
    <t>6-004.54</t>
  </si>
  <si>
    <t>ZP51.06</t>
  </si>
  <si>
    <t>6-004.55</t>
  </si>
  <si>
    <t>ZP51.07</t>
  </si>
  <si>
    <t>6-004.56</t>
  </si>
  <si>
    <t>ZP51.08</t>
  </si>
  <si>
    <t>6-004.57</t>
  </si>
  <si>
    <t>ZP51.09</t>
  </si>
  <si>
    <t>6-004.58</t>
  </si>
  <si>
    <t>ZP51.10</t>
  </si>
  <si>
    <t>6-004.59</t>
  </si>
  <si>
    <t>ZP51.11</t>
  </si>
  <si>
    <t>6-004.5a</t>
  </si>
  <si>
    <t>ZP51.12</t>
  </si>
  <si>
    <t>6-004.5b</t>
  </si>
  <si>
    <t>ZP51.13</t>
  </si>
  <si>
    <t>6-004.5c</t>
  </si>
  <si>
    <t>1.550 mg bis unter 1.950 mg</t>
  </si>
  <si>
    <t>ZP51.14</t>
  </si>
  <si>
    <t>6-004.5d</t>
  </si>
  <si>
    <t>ZP51.15</t>
  </si>
  <si>
    <t>6-004.5e</t>
  </si>
  <si>
    <t>ZP51.16</t>
  </si>
  <si>
    <t>6-004.5f</t>
  </si>
  <si>
    <t>2.750 mg bis unter 3.150 mg</t>
  </si>
  <si>
    <t>ZP51.17</t>
  </si>
  <si>
    <t>6-004.5g</t>
  </si>
  <si>
    <t>3.150 mg bis unter 3.950 mg</t>
  </si>
  <si>
    <t>ZP51.18</t>
  </si>
  <si>
    <t>6-004.5h</t>
  </si>
  <si>
    <t>3.950 mg bis unter 4.750 mg</t>
  </si>
  <si>
    <t>ZP51.19</t>
  </si>
  <si>
    <t>6-004.5j</t>
  </si>
  <si>
    <t>4.750 mg bis unter 5.550 mg</t>
  </si>
  <si>
    <t>ZP51.20</t>
  </si>
  <si>
    <t>6-004.5k</t>
  </si>
  <si>
    <t>5.550 mg bis unter 6.350 mg</t>
  </si>
  <si>
    <t>ZP51.21</t>
  </si>
  <si>
    <t>6-004.5m</t>
  </si>
  <si>
    <t>6.350 mg bis unter 7.950 mg</t>
  </si>
  <si>
    <t>ZP51.22</t>
  </si>
  <si>
    <t>6-004.5n</t>
  </si>
  <si>
    <t>7.950 mg bis unter 9.550 mg</t>
  </si>
  <si>
    <t>ZP51.23</t>
  </si>
  <si>
    <t>6-004.5p</t>
  </si>
  <si>
    <t>9.550 mg bis unter 11.150 mg</t>
  </si>
  <si>
    <t>ZP51.24</t>
  </si>
  <si>
    <t>6-004.5q</t>
  </si>
  <si>
    <t>11.150 mg bis unter 12.750 mg</t>
  </si>
  <si>
    <t>ZP51.25</t>
  </si>
  <si>
    <t>6-004.5r</t>
  </si>
  <si>
    <t>12.750 mg bis unter 14.350 mg</t>
  </si>
  <si>
    <t>ZP51.26</t>
  </si>
  <si>
    <t>6-004.5s</t>
  </si>
  <si>
    <t>14.350 mg bis unter 15.950 mg</t>
  </si>
  <si>
    <t>ZP51.27</t>
  </si>
  <si>
    <t>6-004.5t</t>
  </si>
  <si>
    <t>15.950 mg bis unter 17.550 mg</t>
  </si>
  <si>
    <t>ZP51.28</t>
  </si>
  <si>
    <t>6-004.5u</t>
  </si>
  <si>
    <t>17.550 mg oder mehr</t>
  </si>
  <si>
    <t>ZP53</t>
  </si>
  <si>
    <t>Gabe von Topotecan, parenteral</t>
  </si>
  <si>
    <t>Applikation von Medikamenten, Liste 2: Topotecan, parenteral</t>
  </si>
  <si>
    <t>ZP53.01</t>
  </si>
  <si>
    <t>6-002.4c</t>
  </si>
  <si>
    <t>30,0 mg bis unter 40,0 mg</t>
  </si>
  <si>
    <t>ZP53.02</t>
  </si>
  <si>
    <t>6-002.4d</t>
  </si>
  <si>
    <t>ZP53.03</t>
  </si>
  <si>
    <t>6-002.4e</t>
  </si>
  <si>
    <t>50,0 mg bis unter 60,0 mg</t>
  </si>
  <si>
    <t>ZP53.04</t>
  </si>
  <si>
    <t>6-002.4f</t>
  </si>
  <si>
    <t>60,0 mg bis unter 70,0 mg</t>
  </si>
  <si>
    <t>ZP53.05</t>
  </si>
  <si>
    <t>6-002.4g</t>
  </si>
  <si>
    <t>70,0 mg oder mehr</t>
  </si>
  <si>
    <t>ZP54</t>
  </si>
  <si>
    <t>Gabe von Vinflunin, parenteral</t>
  </si>
  <si>
    <t>Applikation von Medikamenten, Liste 5: Vinflunin, parenteral</t>
  </si>
  <si>
    <t>ZP54.01</t>
  </si>
  <si>
    <t>6-005.b0</t>
  </si>
  <si>
    <t>100 mg bis unter 200 mg</t>
  </si>
  <si>
    <t>ZP54.02</t>
  </si>
  <si>
    <t>6-005.b1</t>
  </si>
  <si>
    <t>ZP54.03</t>
  </si>
  <si>
    <t>6-005.b2</t>
  </si>
  <si>
    <t>ZP54.04</t>
  </si>
  <si>
    <t>6-005.b3</t>
  </si>
  <si>
    <t>ZP54.05</t>
  </si>
  <si>
    <t>6-005.b4</t>
  </si>
  <si>
    <t>ZP54.06</t>
  </si>
  <si>
    <t>6-005.b5</t>
  </si>
  <si>
    <t>ZP54.07</t>
  </si>
  <si>
    <t>6-005.b6</t>
  </si>
  <si>
    <t>ZP54.08</t>
  </si>
  <si>
    <t>6-005.b7</t>
  </si>
  <si>
    <t>ZP54.09</t>
  </si>
  <si>
    <t>6-005.b8</t>
  </si>
  <si>
    <t>ZP54.10</t>
  </si>
  <si>
    <t>6-005.b9</t>
  </si>
  <si>
    <t>ZP54.11</t>
  </si>
  <si>
    <t>6-005.ba</t>
  </si>
  <si>
    <t>ZP54.12</t>
  </si>
  <si>
    <t>6-005.bb</t>
  </si>
  <si>
    <t>ZP54.13</t>
  </si>
  <si>
    <t>6-005.bc</t>
  </si>
  <si>
    <t>ZP54.14</t>
  </si>
  <si>
    <t>6-005.bd</t>
  </si>
  <si>
    <t>ZP54.15</t>
  </si>
  <si>
    <t>6-005.be</t>
  </si>
  <si>
    <t>ZP54.16</t>
  </si>
  <si>
    <t>6-005.bf</t>
  </si>
  <si>
    <t>ZP54.17</t>
  </si>
  <si>
    <t>6-005.bg</t>
  </si>
  <si>
    <t>ZP54.18</t>
  </si>
  <si>
    <t>6-005.bh</t>
  </si>
  <si>
    <t>ZP54.19</t>
  </si>
  <si>
    <t>6-005.bj</t>
  </si>
  <si>
    <t>2.800 mg oder mehr</t>
  </si>
  <si>
    <t>ZP55</t>
  </si>
  <si>
    <t>Gabe von Clofarabin, parenteral</t>
  </si>
  <si>
    <t>Applikation von Medikamenten, Liste 3: Clofarabin, parenteral</t>
  </si>
  <si>
    <t>ZP55.01</t>
  </si>
  <si>
    <t>6-003.j0</t>
  </si>
  <si>
    <t>ZP55.02</t>
  </si>
  <si>
    <t>6-003.j1</t>
  </si>
  <si>
    <t>ZP55.03</t>
  </si>
  <si>
    <t>6-003.j2</t>
  </si>
  <si>
    <t>ZP55.04</t>
  </si>
  <si>
    <t>6-003.j3</t>
  </si>
  <si>
    <t>ZP55.05</t>
  </si>
  <si>
    <t>6-003.j4</t>
  </si>
  <si>
    <t>ZP55.06</t>
  </si>
  <si>
    <t>6-003.j5</t>
  </si>
  <si>
    <t>ZP55.07</t>
  </si>
  <si>
    <t>6-003.j6</t>
  </si>
  <si>
    <t>ZP55.08</t>
  </si>
  <si>
    <t>6-003.j7</t>
  </si>
  <si>
    <t>80 mg bis unter 100 mg</t>
  </si>
  <si>
    <t>ZP55.09</t>
  </si>
  <si>
    <t>6-003.j8</t>
  </si>
  <si>
    <t>100 mg bis unter 120 mg</t>
  </si>
  <si>
    <t>ZP55.10</t>
  </si>
  <si>
    <t>6-003.j9</t>
  </si>
  <si>
    <t>ZP55.11</t>
  </si>
  <si>
    <t>6-003.ja</t>
  </si>
  <si>
    <t>ZP55.12</t>
  </si>
  <si>
    <t>6-003.jb</t>
  </si>
  <si>
    <t>ZP55.13</t>
  </si>
  <si>
    <t>6-003.jc</t>
  </si>
  <si>
    <t>ZP55.14</t>
  </si>
  <si>
    <t>6-003.jd</t>
  </si>
  <si>
    <t>ZP55.15</t>
  </si>
  <si>
    <t>6-003.je</t>
  </si>
  <si>
    <t>ZP55.16</t>
  </si>
  <si>
    <t>6-003.jf</t>
  </si>
  <si>
    <t>ZP55.17</t>
  </si>
  <si>
    <t>6-003.jg</t>
  </si>
  <si>
    <t>ZP55.18</t>
  </si>
  <si>
    <t>6-003.jh</t>
  </si>
  <si>
    <t>280 mg bis unter 320 mg</t>
  </si>
  <si>
    <t>ZP55.19</t>
  </si>
  <si>
    <t>6-003.jj</t>
  </si>
  <si>
    <t>320 mg bis unter 360 mg</t>
  </si>
  <si>
    <t>ZP55.20</t>
  </si>
  <si>
    <t>6-003.jk</t>
  </si>
  <si>
    <t>360 mg bis unter 440 mg</t>
  </si>
  <si>
    <t>ZP55.21</t>
  </si>
  <si>
    <t>6-003.jm</t>
  </si>
  <si>
    <t>440 mg bis unter 520 mg</t>
  </si>
  <si>
    <t>ZP55.22</t>
  </si>
  <si>
    <t>6-003.jn</t>
  </si>
  <si>
    <t>520 mg bis unter 600 mg</t>
  </si>
  <si>
    <t>ZP55.23</t>
  </si>
  <si>
    <t>6-003.jp</t>
  </si>
  <si>
    <t>600 mg bis unter 760 mg</t>
  </si>
  <si>
    <t>ZP55.24</t>
  </si>
  <si>
    <t>6-003.jq</t>
  </si>
  <si>
    <t>760 mg bis unter 920 mg</t>
  </si>
  <si>
    <t>ZP55.25</t>
  </si>
  <si>
    <t>6-003.jr</t>
  </si>
  <si>
    <t>920 mg bis unter 1.080 mg</t>
  </si>
  <si>
    <t>ZP55.26</t>
  </si>
  <si>
    <t>6-003.js</t>
  </si>
  <si>
    <t>1.080 mg bis unter 1.320 mg</t>
  </si>
  <si>
    <t>ZP55.27</t>
  </si>
  <si>
    <t>6-003.jt</t>
  </si>
  <si>
    <t>1.320 mg bis unter 1.560 mg</t>
  </si>
  <si>
    <t>ZP55.28</t>
  </si>
  <si>
    <t>6-003.ju</t>
  </si>
  <si>
    <t>1.560 mg bis unter 1.800 mg</t>
  </si>
  <si>
    <t>ZP55.29</t>
  </si>
  <si>
    <t>6-003.jv</t>
  </si>
  <si>
    <t>1.800 mg oder mehr</t>
  </si>
  <si>
    <t>ZP56</t>
  </si>
  <si>
    <t>Gabe von Plerixafor, parenteral</t>
  </si>
  <si>
    <t>Applikation von Medikamenten, Liste 5: Plerixafor, parenteral</t>
  </si>
  <si>
    <t>ZP56.01</t>
  </si>
  <si>
    <t>6-005.e0</t>
  </si>
  <si>
    <t>2,5 mg bis unter 5,0 mg</t>
  </si>
  <si>
    <t>ZP56.02</t>
  </si>
  <si>
    <t>6-005.e1</t>
  </si>
  <si>
    <t>ZP56.03</t>
  </si>
  <si>
    <t>6-005.e2</t>
  </si>
  <si>
    <t>ZP56.04</t>
  </si>
  <si>
    <t>6-005.e3</t>
  </si>
  <si>
    <t>ZP56.05</t>
  </si>
  <si>
    <t>6-005.e4</t>
  </si>
  <si>
    <t>ZP56.06</t>
  </si>
  <si>
    <t>6-005.e5</t>
  </si>
  <si>
    <t>ZP56.07</t>
  </si>
  <si>
    <t>6-005.e6</t>
  </si>
  <si>
    <t>ZP56.08</t>
  </si>
  <si>
    <t>6-005.e7</t>
  </si>
  <si>
    <t>ZP56.09</t>
  </si>
  <si>
    <t>6-005.e8</t>
  </si>
  <si>
    <t>40,0 mg bis unter 45,0 mg</t>
  </si>
  <si>
    <t>ZP56.10</t>
  </si>
  <si>
    <t>6-005.e9</t>
  </si>
  <si>
    <t>45,0 mg bis unter 50,0 mg</t>
  </si>
  <si>
    <t>ZP56.11</t>
  </si>
  <si>
    <t>6-005.ea</t>
  </si>
  <si>
    <t>ZP56.12</t>
  </si>
  <si>
    <t>6-005.eb</t>
  </si>
  <si>
    <t>ZP56.13</t>
  </si>
  <si>
    <t>6-005.ec</t>
  </si>
  <si>
    <t>70,0 mg bis unter 80,0 mg</t>
  </si>
  <si>
    <t>ZP56.14</t>
  </si>
  <si>
    <t>6-005.ed</t>
  </si>
  <si>
    <t>80,0 mg bis unter 100,0 mg</t>
  </si>
  <si>
    <t>ZP56.15</t>
  </si>
  <si>
    <t>6-005.ee</t>
  </si>
  <si>
    <t>100,0 mg bis unter 120,0 mg</t>
  </si>
  <si>
    <t>ZP56.16</t>
  </si>
  <si>
    <t>6-005.ef</t>
  </si>
  <si>
    <t>120,0 mg bis unter 140,0 mg</t>
  </si>
  <si>
    <t>ZP56.17</t>
  </si>
  <si>
    <t>6-005.eg</t>
  </si>
  <si>
    <t>140,0 mg bis unter 160,0 mg</t>
  </si>
  <si>
    <t>ZP56.18</t>
  </si>
  <si>
    <t>6-005.eh</t>
  </si>
  <si>
    <t>160,0 mg bis unter 180,0 mg</t>
  </si>
  <si>
    <t>ZP56.19</t>
  </si>
  <si>
    <t>6-005.ej</t>
  </si>
  <si>
    <t>180,0 mg bis unter 200,0 mg</t>
  </si>
  <si>
    <t>ZP56.20</t>
  </si>
  <si>
    <t>6-005.ek</t>
  </si>
  <si>
    <t>200,0 mg bis unter 220,0 mg</t>
  </si>
  <si>
    <t>ZP56.21</t>
  </si>
  <si>
    <t>6-005.em</t>
  </si>
  <si>
    <t>220,0 mg bis unter 240,0 mg</t>
  </si>
  <si>
    <t>ZP56.22</t>
  </si>
  <si>
    <t>6-005.en</t>
  </si>
  <si>
    <t>240,0 mg oder mehr</t>
  </si>
  <si>
    <t>ZP57</t>
  </si>
  <si>
    <t>Gabe von Romiplostim, parenteral</t>
  </si>
  <si>
    <t>Applikation von Medikamenten, Liste 5: Romiplostim, parenteral</t>
  </si>
  <si>
    <t>ZP57.01</t>
  </si>
  <si>
    <t>6-005.90</t>
  </si>
  <si>
    <t>100 µg bis unter 200 µg</t>
  </si>
  <si>
    <t>ZP57.02</t>
  </si>
  <si>
    <t>6-005.91</t>
  </si>
  <si>
    <t>200 µg bis unter 300 µg</t>
  </si>
  <si>
    <t>ZP57.03</t>
  </si>
  <si>
    <t>6-005.92</t>
  </si>
  <si>
    <t>300 µg bis unter 400 µg</t>
  </si>
  <si>
    <t>ZP57.04</t>
  </si>
  <si>
    <t>6-005.93</t>
  </si>
  <si>
    <t>400 µg bis unter 500 µg</t>
  </si>
  <si>
    <t>ZP57.05</t>
  </si>
  <si>
    <t>6-005.94</t>
  </si>
  <si>
    <t>500 µg bis unter 600 µg</t>
  </si>
  <si>
    <t>ZP57.06</t>
  </si>
  <si>
    <t>6-005.95</t>
  </si>
  <si>
    <t>600 µg bis unter 700 µg</t>
  </si>
  <si>
    <t>ZP57.07</t>
  </si>
  <si>
    <t>6-005.96</t>
  </si>
  <si>
    <t>700 µg bis unter 800 µg</t>
  </si>
  <si>
    <t>ZP57.08</t>
  </si>
  <si>
    <t>6-005.97</t>
  </si>
  <si>
    <t>800 µg bis unter 900 µg</t>
  </si>
  <si>
    <t>ZP57.09</t>
  </si>
  <si>
    <t>6-005.98</t>
  </si>
  <si>
    <t>900 µg bis unter 1.000 µg</t>
  </si>
  <si>
    <t>ZP57.10</t>
  </si>
  <si>
    <t>6-005.99</t>
  </si>
  <si>
    <t>1.000 µg bis unter 1.200 µg</t>
  </si>
  <si>
    <t>ZP57.11</t>
  </si>
  <si>
    <t>6-005.9a</t>
  </si>
  <si>
    <t>1.200 µg bis unter 1.400 µg</t>
  </si>
  <si>
    <t>ZP57.12</t>
  </si>
  <si>
    <t>6-005.9b</t>
  </si>
  <si>
    <t>1.400 µg bis unter 1.600 µg</t>
  </si>
  <si>
    <t>ZP57.13</t>
  </si>
  <si>
    <t>6-005.9c</t>
  </si>
  <si>
    <t>1.600 µg bis unter 1.800 µg</t>
  </si>
  <si>
    <t>ZP57.14</t>
  </si>
  <si>
    <t>6-005.9d</t>
  </si>
  <si>
    <t>1.800 µg bis unter 2.000 µg</t>
  </si>
  <si>
    <t>ZP57.15</t>
  </si>
  <si>
    <t>6-005.9e</t>
  </si>
  <si>
    <t>2.000 µg bis unter 2.400 µg</t>
  </si>
  <si>
    <t>ZP57.16</t>
  </si>
  <si>
    <t>6-005.9f</t>
  </si>
  <si>
    <t>2.400 µg bis unter 2.800 µg</t>
  </si>
  <si>
    <t>ZP57.17</t>
  </si>
  <si>
    <t>6-005.9g</t>
  </si>
  <si>
    <t>2.800 µg bis unter 3.200 µg</t>
  </si>
  <si>
    <t>ZP57.18</t>
  </si>
  <si>
    <t>6-005.9h</t>
  </si>
  <si>
    <t>3.200 µg bis unter 3.600 µg</t>
  </si>
  <si>
    <t>ZP57.19</t>
  </si>
  <si>
    <t>6-005.9j</t>
  </si>
  <si>
    <t>3.600 µg bis unter 4.000 µg</t>
  </si>
  <si>
    <t>ZP57.20</t>
  </si>
  <si>
    <t>6-005.9k</t>
  </si>
  <si>
    <t>4.000 µg bis unter 4.400 µg</t>
  </si>
  <si>
    <t>ZP57.21</t>
  </si>
  <si>
    <t>6-005.9m</t>
  </si>
  <si>
    <t>4.400 µg bis unter 4.800 µg</t>
  </si>
  <si>
    <t>ZP57.22</t>
  </si>
  <si>
    <t>6-005.9n</t>
  </si>
  <si>
    <t>4.800 µg bis unter 5.200 µg</t>
  </si>
  <si>
    <t>ZP57.23</t>
  </si>
  <si>
    <t>6-005.9p</t>
  </si>
  <si>
    <t>5.200 µg bis unter 5.600 µg</t>
  </si>
  <si>
    <t>ZP57.24</t>
  </si>
  <si>
    <t>6-005.9q</t>
  </si>
  <si>
    <t>5.600 µg oder mehr</t>
  </si>
  <si>
    <t>ZP58</t>
  </si>
  <si>
    <t>Gabe von Thrombozyten-konzentraten</t>
  </si>
  <si>
    <t>Transfusion von Vollblut, Erythrozytenkonzentrat und Thrombozytenkonzentrat: Thrombozytenkonzentrat</t>
  </si>
  <si>
    <t>ZP58.01</t>
  </si>
  <si>
    <t>8-800.g1</t>
  </si>
  <si>
    <t>2 Thrombozytenkonzentrate</t>
  </si>
  <si>
    <t>ZP58.02</t>
  </si>
  <si>
    <t>8-800.g2</t>
  </si>
  <si>
    <t>3 Thrombozytenkonzentrate</t>
  </si>
  <si>
    <t>ZP58.03</t>
  </si>
  <si>
    <t>8-800.g3</t>
  </si>
  <si>
    <t>4 Thrombozytenkonzentrate</t>
  </si>
  <si>
    <t>ZP58.04</t>
  </si>
  <si>
    <t>8-800.g4</t>
  </si>
  <si>
    <t>5 Thrombozytenkonzentrate</t>
  </si>
  <si>
    <t>ZP58.05</t>
  </si>
  <si>
    <t>8-800.g5</t>
  </si>
  <si>
    <t>6 bis unter 8 Thrombozytenkonzentrate</t>
  </si>
  <si>
    <t>ZP58.06</t>
  </si>
  <si>
    <t>8-800.g6</t>
  </si>
  <si>
    <t>8 bis unter 10 Thrombozytenkonzentrate</t>
  </si>
  <si>
    <t>ZP58.07</t>
  </si>
  <si>
    <t>8-800.g7</t>
  </si>
  <si>
    <t>10 bis unter 12 Thrombozytenkonzentrate</t>
  </si>
  <si>
    <t>ZP58.08</t>
  </si>
  <si>
    <t>8-800.g8</t>
  </si>
  <si>
    <t>12 bis unter 14 Thrombozytenkonzentrate</t>
  </si>
  <si>
    <t>ZP58.09</t>
  </si>
  <si>
    <t>8-800.g9</t>
  </si>
  <si>
    <t>14 bis unter 16 Thrombozytenkonzentrate</t>
  </si>
  <si>
    <t>ZP58.10</t>
  </si>
  <si>
    <t>8-800.ga</t>
  </si>
  <si>
    <t>16 bis unter 18 Thrombozytenkonzentrate</t>
  </si>
  <si>
    <t>ZP58.11</t>
  </si>
  <si>
    <t>8-800.gb</t>
  </si>
  <si>
    <t>18 bis unter 20 Thrombozytenkonzentrate</t>
  </si>
  <si>
    <t>ZP58.12</t>
  </si>
  <si>
    <t>8-800.gc</t>
  </si>
  <si>
    <t>20 bis unter 24 Thrombozytenkonzentrate</t>
  </si>
  <si>
    <t>ZP58.13</t>
  </si>
  <si>
    <t>8-800.gd</t>
  </si>
  <si>
    <t>24 bis unter 28 Thrombozytenkonzentrate</t>
  </si>
  <si>
    <t>ZP58.14</t>
  </si>
  <si>
    <t>8-800.ge</t>
  </si>
  <si>
    <t>28 bis unter 32 Thrombozytenkonzentrate</t>
  </si>
  <si>
    <t>ZP58.15</t>
  </si>
  <si>
    <t>8-800.gf</t>
  </si>
  <si>
    <t>32 bis unter 36 Thrombozytenkonzentrate</t>
  </si>
  <si>
    <t>ZP58.16</t>
  </si>
  <si>
    <t>8-800.gg</t>
  </si>
  <si>
    <t>36 bis unter 40 Thrombozytenkonzentrate</t>
  </si>
  <si>
    <t>ZP58.17</t>
  </si>
  <si>
    <t>8-800.gh</t>
  </si>
  <si>
    <t>40 bis unter 46 Thrombozytenkonzentrate</t>
  </si>
  <si>
    <t>ZP58.18</t>
  </si>
  <si>
    <t>8-800.gj</t>
  </si>
  <si>
    <t>46 bis unter 52 Thrombozytenkonzentrate</t>
  </si>
  <si>
    <t>ZP58.19</t>
  </si>
  <si>
    <t>8-800.gk</t>
  </si>
  <si>
    <t>52 bis unter 58 Thrombozytenkonzentrate</t>
  </si>
  <si>
    <t>ZP58.20</t>
  </si>
  <si>
    <t>8-800.gm</t>
  </si>
  <si>
    <t>58 bis unter 64 Thrombozytenkonzentrate</t>
  </si>
  <si>
    <t>ZP58.21</t>
  </si>
  <si>
    <t>8-800.gn</t>
  </si>
  <si>
    <t>64 bis unter 70 Thrombozytenkonzentrate</t>
  </si>
  <si>
    <t>ZP58.22</t>
  </si>
  <si>
    <t>8-800.gp</t>
  </si>
  <si>
    <t>70 bis unter 78 Thrombozytenkonzentrate</t>
  </si>
  <si>
    <t>ZP58.23</t>
  </si>
  <si>
    <t>8-800.gq</t>
  </si>
  <si>
    <t>78 bis unter 86 Thrombozytenkonzentrate</t>
  </si>
  <si>
    <t>ZP58.24</t>
  </si>
  <si>
    <t>8-800.gr</t>
  </si>
  <si>
    <t>86 bis unter 94 Thrombozytenkonzentrate</t>
  </si>
  <si>
    <t>ZP58.25</t>
  </si>
  <si>
    <t>8-800.gs</t>
  </si>
  <si>
    <t>94 bis unter 102 Thrombozytenkonzentrate</t>
  </si>
  <si>
    <t>ZP58.26</t>
  </si>
  <si>
    <t>8-800.gt</t>
  </si>
  <si>
    <t>102 bis unter 110 Thrombozytenkonzentrate</t>
  </si>
  <si>
    <t>ZP58.27</t>
  </si>
  <si>
    <t>8-800.gu</t>
  </si>
  <si>
    <t>110 bis unter 118 Thrombozytenkonzentrate</t>
  </si>
  <si>
    <t>ZP58.28</t>
  </si>
  <si>
    <t>8-800.gv</t>
  </si>
  <si>
    <t>118 bis unter 126 Thrombozytenkonzentrate</t>
  </si>
  <si>
    <t>ZP58.29</t>
  </si>
  <si>
    <t>Siehe weitere Differenzierung ZP58.30 - ZP58.46</t>
  </si>
  <si>
    <t>ZP58.30</t>
  </si>
  <si>
    <t>8-800.gz</t>
  </si>
  <si>
    <t>126 bis unter 134 Thrombozytenkonzentrate</t>
  </si>
  <si>
    <t>ZP58.31</t>
  </si>
  <si>
    <t>8-800.m0</t>
  </si>
  <si>
    <t>134 bis unter 146 Thrombozytenkonzentrate</t>
  </si>
  <si>
    <t>ZP58.32</t>
  </si>
  <si>
    <t>8-800.m1</t>
  </si>
  <si>
    <t>146 bis unter 158 Thrombozytenkonzentrate</t>
  </si>
  <si>
    <t>ZP58.33</t>
  </si>
  <si>
    <t>8-800.m2</t>
  </si>
  <si>
    <t>158 bis unter 170 Thrombozytenkonzentrate</t>
  </si>
  <si>
    <t>ZP58.34</t>
  </si>
  <si>
    <t>8-800.m3</t>
  </si>
  <si>
    <t>170 bis unter 182 Thrombozytenkonzentrate</t>
  </si>
  <si>
    <t>ZP58.35</t>
  </si>
  <si>
    <t>8-800.m4</t>
  </si>
  <si>
    <t>182 bis unter 194 Thrombozytenkonzentrate</t>
  </si>
  <si>
    <t>ZP58.36</t>
  </si>
  <si>
    <t>8-800.m5</t>
  </si>
  <si>
    <t>194 bis unter 210 Thrombozytenkonzentrate</t>
  </si>
  <si>
    <t>ZP58.37</t>
  </si>
  <si>
    <t>8-800.m6</t>
  </si>
  <si>
    <t>210 bis unter 226 Thrombozytenkonzentrate</t>
  </si>
  <si>
    <t>ZP58.38</t>
  </si>
  <si>
    <t>8-800.m7</t>
  </si>
  <si>
    <t>226 bis unter 242 Thrombozytenkonzentrate</t>
  </si>
  <si>
    <t>ZP58.39</t>
  </si>
  <si>
    <t>8-800.m8</t>
  </si>
  <si>
    <t>242 bis unter 258 Thrombozytenkonzentrate</t>
  </si>
  <si>
    <t>ZP58.40</t>
  </si>
  <si>
    <t>8-800.m9</t>
  </si>
  <si>
    <t>258 bis unter 274 Thrombozytenkonzentrate</t>
  </si>
  <si>
    <t>ZP58.41</t>
  </si>
  <si>
    <t>8-800.ma</t>
  </si>
  <si>
    <t>274 bis unter 294 Thrombozytenkonzentrate</t>
  </si>
  <si>
    <t>ZP58.42</t>
  </si>
  <si>
    <t>8-800.mb</t>
  </si>
  <si>
    <t>294 bis unter 314 Thrombozytenkonzentrate</t>
  </si>
  <si>
    <t>ZP58.43</t>
  </si>
  <si>
    <t>8-800.mc</t>
  </si>
  <si>
    <t>314 bis unter 334 Thrombozytenkonzentrate</t>
  </si>
  <si>
    <t>ZP58.44</t>
  </si>
  <si>
    <t>8-800.md</t>
  </si>
  <si>
    <t>334 bis unter 354 Thrombozytenkonzentrate</t>
  </si>
  <si>
    <t>ZP58.45</t>
  </si>
  <si>
    <t>8-800.me</t>
  </si>
  <si>
    <t>354 bis unter 374 Thrombozytenkonzentrate</t>
  </si>
  <si>
    <t>ZP58.46</t>
  </si>
  <si>
    <t>8-800.mf</t>
  </si>
  <si>
    <t>374 oder mehr Thrombozytenkonzentrate</t>
  </si>
  <si>
    <t>ZP59</t>
  </si>
  <si>
    <t>Gabe von Apherese-Thrombozytenkonzentraten</t>
  </si>
  <si>
    <t>Transfusion von Vollblut, Erythrozytenkonzentrat und Thrombozytenkonzentrat: Apherese-Thrombozytenkonzentrat</t>
  </si>
  <si>
    <t>ZP59.01</t>
  </si>
  <si>
    <t>8-800.f0</t>
  </si>
  <si>
    <t>1 Apherese-Thrombozytenkonzentrat</t>
  </si>
  <si>
    <t>ZP59.02</t>
  </si>
  <si>
    <t>8-800.f1</t>
  </si>
  <si>
    <t>2 Apherese-Thrombozytenkonzentrate</t>
  </si>
  <si>
    <t>ZP59.03</t>
  </si>
  <si>
    <t>8-800.f2</t>
  </si>
  <si>
    <t>3 Apherese-Thrombozytenkonzentrate</t>
  </si>
  <si>
    <t>ZP59.04</t>
  </si>
  <si>
    <t>8-800.f3</t>
  </si>
  <si>
    <t>4 Apherese-Thrombozytenkonzentrate</t>
  </si>
  <si>
    <t>ZP59.05</t>
  </si>
  <si>
    <t>8-800.f4</t>
  </si>
  <si>
    <t>5 Apherese-Thrombozytenkonzentrate</t>
  </si>
  <si>
    <t>ZP59.06</t>
  </si>
  <si>
    <t>8-800.f5</t>
  </si>
  <si>
    <t>6 bis unter 8 Apherese-Thrombozytenkonzentrate</t>
  </si>
  <si>
    <t>ZP59.07</t>
  </si>
  <si>
    <t>8-800.f6</t>
  </si>
  <si>
    <t>8 bis unter 10 Apherese-Thrombozytenkonzentrate</t>
  </si>
  <si>
    <t>ZP59.08</t>
  </si>
  <si>
    <t>8-800.f7</t>
  </si>
  <si>
    <t>10 bis unter 12 Apherese-Thrombozytenkonzentrate</t>
  </si>
  <si>
    <t>ZP59.09</t>
  </si>
  <si>
    <t>8-800.f8</t>
  </si>
  <si>
    <t>12 bis unter 14 Apherese-Thrombozytenkonzentrate</t>
  </si>
  <si>
    <t>ZP59.10</t>
  </si>
  <si>
    <t>8-800.f9</t>
  </si>
  <si>
    <t>14 bis unter 16 Apherese-Thrombozytenkonzentrate</t>
  </si>
  <si>
    <t>ZP59.11</t>
  </si>
  <si>
    <t>8-800.fa</t>
  </si>
  <si>
    <t>16 bis unter 18 Apherese-Thrombozytenkonzentrate</t>
  </si>
  <si>
    <t>ZP59.12</t>
  </si>
  <si>
    <t>8-800.fb</t>
  </si>
  <si>
    <t>18 bis unter 20 Apherese-Thrombozytenkonzentrate</t>
  </si>
  <si>
    <t>ZP59.13</t>
  </si>
  <si>
    <t>8-800.fc</t>
  </si>
  <si>
    <t>20 bis unter 24 Apherese-Thrombozytenkonzentrate</t>
  </si>
  <si>
    <t>ZP59.14</t>
  </si>
  <si>
    <t>8-800.fd</t>
  </si>
  <si>
    <t>24 bis unter 28 Apherese-Thrombozytenkonzentrate</t>
  </si>
  <si>
    <t>ZP59.15</t>
  </si>
  <si>
    <t>8-800.fe</t>
  </si>
  <si>
    <t>28 bis unter 32 Apherese-Thrombozytenkonzentrate</t>
  </si>
  <si>
    <t>ZP59.16</t>
  </si>
  <si>
    <t>8-800.ff</t>
  </si>
  <si>
    <t>32 bis unter 36 Apherese-Thrombozytenkonzentrate</t>
  </si>
  <si>
    <t>ZP59.17</t>
  </si>
  <si>
    <t>8-800.fg</t>
  </si>
  <si>
    <t>36 bis unter 40 Apherese-Thrombozytenkonzentrate</t>
  </si>
  <si>
    <t>ZP59.18</t>
  </si>
  <si>
    <t>8-800.fh</t>
  </si>
  <si>
    <t>40 bis unter 46 Apherese-Thrombozytenkonzentrate</t>
  </si>
  <si>
    <t>ZP59.19</t>
  </si>
  <si>
    <t>8-800.fj</t>
  </si>
  <si>
    <t>46 bis unter 52 Apherese-Thrombozytenkonzentrate</t>
  </si>
  <si>
    <t>ZP59.20</t>
  </si>
  <si>
    <t>8-800.fk</t>
  </si>
  <si>
    <t>52 bis unter 58 Apherese-Thrombozytenkonzentrate</t>
  </si>
  <si>
    <t>ZP59.21</t>
  </si>
  <si>
    <t>8-800.fm</t>
  </si>
  <si>
    <t>58 bis unter 64 Apherese-Thrombozytenkonzentrate</t>
  </si>
  <si>
    <t>ZP59.22</t>
  </si>
  <si>
    <t>8-800.fn</t>
  </si>
  <si>
    <t>64 bis unter 70 Apherese-Thrombozytenkonzentrate</t>
  </si>
  <si>
    <t>ZP59.23</t>
  </si>
  <si>
    <t>8-800.fp</t>
  </si>
  <si>
    <t>70 bis unter 78 Apherese-Thrombozytenkonzentrate</t>
  </si>
  <si>
    <t>ZP59.24</t>
  </si>
  <si>
    <t>8-800.fq</t>
  </si>
  <si>
    <t>78 bis unter 86 Apherese-Thrombozytenkonzentrate</t>
  </si>
  <si>
    <t>ZP59.25</t>
  </si>
  <si>
    <t>8-800.fr</t>
  </si>
  <si>
    <t>86 bis unter 94 Apherese-Thrombozytenkonzentrate</t>
  </si>
  <si>
    <t>ZP59.26</t>
  </si>
  <si>
    <t>8-800.fs</t>
  </si>
  <si>
    <t>94 bis unter 102 Apherese-Thrombozytenkonzentrate</t>
  </si>
  <si>
    <t>ZP59.27</t>
  </si>
  <si>
    <t>8-800.ft</t>
  </si>
  <si>
    <t>102 bis unter 110 Apherese-Thrombozytenkonzentrate</t>
  </si>
  <si>
    <t>ZP59.28</t>
  </si>
  <si>
    <t>8-800.fu</t>
  </si>
  <si>
    <t>110 bis unter 118 Apherese-Thrombozytenkonzentrate</t>
  </si>
  <si>
    <t>ZP59.29</t>
  </si>
  <si>
    <t>8-800.fv</t>
  </si>
  <si>
    <t>118 bis unter 126 Apherese-Thrombozytenkonzentrate</t>
  </si>
  <si>
    <t>ZP59.30</t>
  </si>
  <si>
    <t>Siehe weitere Differenzierung ZP59.31 - ZP59.47</t>
  </si>
  <si>
    <t>ZP59.31</t>
  </si>
  <si>
    <t>8-800.fz</t>
  </si>
  <si>
    <t>126 bis unter 134 Apherese-Thrombozytenkonzentrate</t>
  </si>
  <si>
    <t>ZP59.32</t>
  </si>
  <si>
    <t>8-800.k0</t>
  </si>
  <si>
    <t>134 bis unter 146 Apherese-Thrombozytenkonzentrate</t>
  </si>
  <si>
    <t>ZP59.33</t>
  </si>
  <si>
    <t>8-800.k1</t>
  </si>
  <si>
    <t>146 bis unter 158 Apherese-Thrombozytenkonzentrate</t>
  </si>
  <si>
    <t>ZP59.34</t>
  </si>
  <si>
    <t>8-800.k2</t>
  </si>
  <si>
    <t>158 bis unter 170 Apherese-Thrombozytenkonzentrate</t>
  </si>
  <si>
    <t>ZP59.35</t>
  </si>
  <si>
    <t>8-800.k3</t>
  </si>
  <si>
    <t>170 bis unter 182 Apherese-Thrombozytenkonzentrate</t>
  </si>
  <si>
    <t>ZP59.36</t>
  </si>
  <si>
    <t>8-800.k4</t>
  </si>
  <si>
    <t>182 bis unter 194 Apherese-Thrombozytenkonzentrate</t>
  </si>
  <si>
    <t>ZP59.37</t>
  </si>
  <si>
    <t>8-800.k5</t>
  </si>
  <si>
    <t>194 bis unter 210 Apherese-Thrombozytenkonzentrate</t>
  </si>
  <si>
    <t>ZP59.38</t>
  </si>
  <si>
    <t>8-800.k6</t>
  </si>
  <si>
    <t>210 bis unter 226 Apherese-Thrombozytenkonzentrate</t>
  </si>
  <si>
    <t>ZP59.39</t>
  </si>
  <si>
    <t>8-800.k7</t>
  </si>
  <si>
    <t>226 bis unter 242 Apherese-Thrombozytenkonzentrate</t>
  </si>
  <si>
    <t>ZP59.40</t>
  </si>
  <si>
    <t>8-800.k8</t>
  </si>
  <si>
    <t>242 bis unter 258 Apherese-Thrombozytenkonzentrate</t>
  </si>
  <si>
    <t>ZP59.41</t>
  </si>
  <si>
    <t>8-800.k9</t>
  </si>
  <si>
    <t>258 bis unter 274 Apherese-Thrombozytenkonzentrate</t>
  </si>
  <si>
    <t>ZP59.42</t>
  </si>
  <si>
    <t>8-800.ka</t>
  </si>
  <si>
    <t>274 bis unter 294 Apherese-Thrombozytenkonzentrate</t>
  </si>
  <si>
    <t>ZP59.43</t>
  </si>
  <si>
    <t>8-800.kb</t>
  </si>
  <si>
    <t>294 bis unter 314 Apherese-Thrombozytenkonzentrate</t>
  </si>
  <si>
    <t>ZP59.44</t>
  </si>
  <si>
    <t>8-800.kc</t>
  </si>
  <si>
    <t>314 bis unter 334 Apherese-Thrombozytenkonzentrate</t>
  </si>
  <si>
    <t>ZP59.45</t>
  </si>
  <si>
    <t>8-800.kd</t>
  </si>
  <si>
    <t>334 bis unter 354 Apherese-Thrombozytenkonzentrate</t>
  </si>
  <si>
    <t>ZP59.46</t>
  </si>
  <si>
    <t>8-800.ke</t>
  </si>
  <si>
    <t>354 bis unter 374 Apherese-Thrombozytenkonzentrate</t>
  </si>
  <si>
    <t>ZP59.47</t>
  </si>
  <si>
    <t>8-800.kf</t>
  </si>
  <si>
    <t>374 oder mehr Apherese-Thrombozytenkonzentrate</t>
  </si>
  <si>
    <t>ZP61</t>
  </si>
  <si>
    <t>Gabe von Trastuzumab, intravenös</t>
  </si>
  <si>
    <t>Applikation von Medikamenten, Liste 1: Trastuzumab, intravenös</t>
  </si>
  <si>
    <t>ZP61.01</t>
  </si>
  <si>
    <t>6-001.k0</t>
  </si>
  <si>
    <t>ZP61.02</t>
  </si>
  <si>
    <t>6-001.k1</t>
  </si>
  <si>
    <t>ZP61.03</t>
  </si>
  <si>
    <t>6-001.k2</t>
  </si>
  <si>
    <t>200 mg bis unter 250 mg</t>
  </si>
  <si>
    <t>ZP61.04</t>
  </si>
  <si>
    <t>6-001.k3</t>
  </si>
  <si>
    <t>250 mg bis unter 300 mg</t>
  </si>
  <si>
    <t>ZP61.05</t>
  </si>
  <si>
    <t>6-001.k4</t>
  </si>
  <si>
    <t>300 mg bis unter 350 mg</t>
  </si>
  <si>
    <t>ZP61.06</t>
  </si>
  <si>
    <t>6-001.k5</t>
  </si>
  <si>
    <t>350 mg bis unter 400 mg</t>
  </si>
  <si>
    <t>ZP61.07</t>
  </si>
  <si>
    <t>6-001.k6</t>
  </si>
  <si>
    <t>400 mg bis unter 450 mg</t>
  </si>
  <si>
    <t>ZP61.08</t>
  </si>
  <si>
    <t>6-001.k7</t>
  </si>
  <si>
    <t>450 mg bis unter 500 mg</t>
  </si>
  <si>
    <t>ZP61.09</t>
  </si>
  <si>
    <t>6-001.k8</t>
  </si>
  <si>
    <t>ZP61.10</t>
  </si>
  <si>
    <t>6-001.k9</t>
  </si>
  <si>
    <t>ZP61.11</t>
  </si>
  <si>
    <t>6-001.ka</t>
  </si>
  <si>
    <t>ZP61.12</t>
  </si>
  <si>
    <t>6-001.kb</t>
  </si>
  <si>
    <t>ZP61.13</t>
  </si>
  <si>
    <t>6-001.kc</t>
  </si>
  <si>
    <t>ZP61.14</t>
  </si>
  <si>
    <t>6-001.kd</t>
  </si>
  <si>
    <t>ZP61.15</t>
  </si>
  <si>
    <t>6-001.ke</t>
  </si>
  <si>
    <t>ZP61.16</t>
  </si>
  <si>
    <t>6-001.kf</t>
  </si>
  <si>
    <t>ZP61.17</t>
  </si>
  <si>
    <t>6-001.kg</t>
  </si>
  <si>
    <t>ZP61.18</t>
  </si>
  <si>
    <t>6-001.kh</t>
  </si>
  <si>
    <t>ZP61.19</t>
  </si>
  <si>
    <t>6-001.kj</t>
  </si>
  <si>
    <t>ZP61.20</t>
  </si>
  <si>
    <t>6-001.kk</t>
  </si>
  <si>
    <t>ZP61.21</t>
  </si>
  <si>
    <t>6-001.km</t>
  </si>
  <si>
    <t>ZP62</t>
  </si>
  <si>
    <t>Gabe von Posaconazol, oral, Suspension</t>
  </si>
  <si>
    <t>Applikation von Medikamenten, Liste 7: Posaconazol, oral, Suspension</t>
  </si>
  <si>
    <t>ZP62.01</t>
  </si>
  <si>
    <t>6-007.00</t>
  </si>
  <si>
    <t>1.000 mg bis unter 2.000 mg</t>
  </si>
  <si>
    <t>ZP62.02</t>
  </si>
  <si>
    <t>6-007.01</t>
  </si>
  <si>
    <t>2.000 mg bis unter 3.000 mg</t>
  </si>
  <si>
    <t>ZP62.03</t>
  </si>
  <si>
    <t>6-007.02</t>
  </si>
  <si>
    <t>3.000 mg bis unter 4.200 mg</t>
  </si>
  <si>
    <t>ZP62.04</t>
  </si>
  <si>
    <t>6-007.03</t>
  </si>
  <si>
    <t>4.200 mg bis unter 5.400 mg</t>
  </si>
  <si>
    <t>ZP62.05</t>
  </si>
  <si>
    <t>6-007.04</t>
  </si>
  <si>
    <t>5.400 mg bis unter 6.600 mg</t>
  </si>
  <si>
    <t>ZP62.06</t>
  </si>
  <si>
    <t>6-007.05</t>
  </si>
  <si>
    <t>6.600 mg bis unter 7.800 mg</t>
  </si>
  <si>
    <t>ZP62.07</t>
  </si>
  <si>
    <t>6-007.06</t>
  </si>
  <si>
    <t>7.800 mg bis unter 9.000 mg</t>
  </si>
  <si>
    <t>ZP62.08</t>
  </si>
  <si>
    <t>6-007.07</t>
  </si>
  <si>
    <t>9.000 mg bis unter 11.400 mg</t>
  </si>
  <si>
    <t>ZP62.09</t>
  </si>
  <si>
    <t>6-007.08</t>
  </si>
  <si>
    <t>11.400 mg bis unter 13.800 mg</t>
  </si>
  <si>
    <t>ZP62.10</t>
  </si>
  <si>
    <t>6-007.09</t>
  </si>
  <si>
    <t>13.800 mg bis unter 16.200 mg</t>
  </si>
  <si>
    <t>ZP62.11</t>
  </si>
  <si>
    <t>6-007.0a</t>
  </si>
  <si>
    <t>16.200 mg bis unter 18.600 mg</t>
  </si>
  <si>
    <t>ZP62.12</t>
  </si>
  <si>
    <t>6-007.0b</t>
  </si>
  <si>
    <t>18.600 mg bis unter 21.000 mg</t>
  </si>
  <si>
    <t>ZP62.13</t>
  </si>
  <si>
    <t>6-007.0c</t>
  </si>
  <si>
    <t>21.000 mg bis unter 25.800 mg</t>
  </si>
  <si>
    <t>ZP62.14</t>
  </si>
  <si>
    <t>6-007.0d</t>
  </si>
  <si>
    <t>25.800 mg bis unter 30.600 mg</t>
  </si>
  <si>
    <t>ZP62.15</t>
  </si>
  <si>
    <t>6-007.0e</t>
  </si>
  <si>
    <t>30.600 mg bis unter 35.400 mg</t>
  </si>
  <si>
    <t>ZP62.16</t>
  </si>
  <si>
    <t>6-007.0f</t>
  </si>
  <si>
    <t>35.400 mg bis unter 40.200 mg</t>
  </si>
  <si>
    <t>ZP62.17</t>
  </si>
  <si>
    <t>6-007.0g</t>
  </si>
  <si>
    <t>40.200 mg bis unter 45.000 mg</t>
  </si>
  <si>
    <t>ZP62.18</t>
  </si>
  <si>
    <t>6-007.0h</t>
  </si>
  <si>
    <t>45.000 mg bis unter 54.600 mg</t>
  </si>
  <si>
    <t>ZP62.19</t>
  </si>
  <si>
    <t>6-007.0j</t>
  </si>
  <si>
    <t>54.600 mg bis unter 64.200 mg</t>
  </si>
  <si>
    <t>ZP62.20</t>
  </si>
  <si>
    <t>6-007.0k</t>
  </si>
  <si>
    <t>64.200 mg bis unter 73.800 mg</t>
  </si>
  <si>
    <t>ZP62.21</t>
  </si>
  <si>
    <t>6-007.0m</t>
  </si>
  <si>
    <t>73.800 mg bis unter 83.400 mg</t>
  </si>
  <si>
    <t>ZP62.22</t>
  </si>
  <si>
    <t>6-007.0n</t>
  </si>
  <si>
    <t>83.400 mg bis unter 93.000 mg</t>
  </si>
  <si>
    <t>ZP62.23</t>
  </si>
  <si>
    <t>6-007.0p</t>
  </si>
  <si>
    <t>93.000 mg oder mehr</t>
  </si>
  <si>
    <t>ZP63</t>
  </si>
  <si>
    <t>Gabe von Abatacept, intravenös</t>
  </si>
  <si>
    <t>Applikation von Medikamenten, Liste 3: Abatacept, intravenös</t>
  </si>
  <si>
    <t>ZP63.01</t>
  </si>
  <si>
    <t>6-003.s0</t>
  </si>
  <si>
    <t>125 mg bis unter 250 mg</t>
  </si>
  <si>
    <t>ZP63.02</t>
  </si>
  <si>
    <t>6-003.s1</t>
  </si>
  <si>
    <t>250 mg bis unter 500 mg</t>
  </si>
  <si>
    <t>ZP63.03</t>
  </si>
  <si>
    <t>6-003.s2</t>
  </si>
  <si>
    <t>ZP63.04</t>
  </si>
  <si>
    <t>6-003.s3</t>
  </si>
  <si>
    <t>ZP63.05</t>
  </si>
  <si>
    <t>6-003.s4</t>
  </si>
  <si>
    <t>ZP63.06</t>
  </si>
  <si>
    <t>6-003.s5</t>
  </si>
  <si>
    <t>ZP63.07</t>
  </si>
  <si>
    <t>6-003.s6</t>
  </si>
  <si>
    <t>ZP63.08</t>
  </si>
  <si>
    <t>6-003.s7</t>
  </si>
  <si>
    <t>ZP63.09</t>
  </si>
  <si>
    <t>6-003.s8</t>
  </si>
  <si>
    <t>ZP63.10</t>
  </si>
  <si>
    <t>6-003.s9</t>
  </si>
  <si>
    <t>ZP63.11</t>
  </si>
  <si>
    <t>6-003.sa</t>
  </si>
  <si>
    <t>ZP63.12</t>
  </si>
  <si>
    <t>6-003.sb</t>
  </si>
  <si>
    <t>ZP63.13</t>
  </si>
  <si>
    <t>6-003.sc</t>
  </si>
  <si>
    <t>ZP64</t>
  </si>
  <si>
    <t>Gabe von Eculizumab, parenteral</t>
  </si>
  <si>
    <t>Applikation von Medikamenten, Liste 3: Eculizumab, parenteral</t>
  </si>
  <si>
    <t>ZP64.01</t>
  </si>
  <si>
    <t>6-003.h0</t>
  </si>
  <si>
    <t>ZP64.02</t>
  </si>
  <si>
    <t>6-003.h1</t>
  </si>
  <si>
    <t>ZP64.03</t>
  </si>
  <si>
    <t>6-003.h2</t>
  </si>
  <si>
    <t>ZP64.04</t>
  </si>
  <si>
    <t>6-003.h3</t>
  </si>
  <si>
    <t>ZP64.05</t>
  </si>
  <si>
    <t>6-003.h4</t>
  </si>
  <si>
    <t>ZP64.06</t>
  </si>
  <si>
    <t>6-003.h5</t>
  </si>
  <si>
    <t>ZP64.07</t>
  </si>
  <si>
    <t>6-003.h6</t>
  </si>
  <si>
    <t>ZP64.08</t>
  </si>
  <si>
    <t>6-003.h7</t>
  </si>
  <si>
    <t>ZP64.09</t>
  </si>
  <si>
    <t>6-003.h8</t>
  </si>
  <si>
    <t>ZP64.10</t>
  </si>
  <si>
    <t>6-003.h9</t>
  </si>
  <si>
    <t>3.000 mg bis unter 3.300 mg</t>
  </si>
  <si>
    <t>ZP64.11</t>
  </si>
  <si>
    <t>6-003.ha</t>
  </si>
  <si>
    <t>3.300 mg bis unter 3.600 mg</t>
  </si>
  <si>
    <t>ZP64.12</t>
  </si>
  <si>
    <t>6-003.hb</t>
  </si>
  <si>
    <t>3.600 mg bis unter 3.900 mg</t>
  </si>
  <si>
    <t>ZP64.13</t>
  </si>
  <si>
    <t>6-003.hc</t>
  </si>
  <si>
    <t>3.900 mg bis unter 4.200 mg</t>
  </si>
  <si>
    <t>ZP64.14</t>
  </si>
  <si>
    <t>6-003.hd</t>
  </si>
  <si>
    <t>4.200 mg bis unter 4.500 mg</t>
  </si>
  <si>
    <t>ZP64.15</t>
  </si>
  <si>
    <t>6-003.he</t>
  </si>
  <si>
    <t>4.500 mg bis unter 4.800 mg</t>
  </si>
  <si>
    <t>ZP64.16</t>
  </si>
  <si>
    <t>6-003.hf</t>
  </si>
  <si>
    <t>4.800 mg bis unter 5.100 mg</t>
  </si>
  <si>
    <t>ZP64.17</t>
  </si>
  <si>
    <t>6-003.hg</t>
  </si>
  <si>
    <t>5.100 mg bis unter 5.400 mg</t>
  </si>
  <si>
    <t>ZP64.18</t>
  </si>
  <si>
    <t>6-003.hh</t>
  </si>
  <si>
    <t>5.400 mg bis unter 5.700 mg</t>
  </si>
  <si>
    <t>ZP64.19</t>
  </si>
  <si>
    <t>6-003.hj</t>
  </si>
  <si>
    <t>5.700 mg bis unter 6.000 mg</t>
  </si>
  <si>
    <t>ZP64.20</t>
  </si>
  <si>
    <t>6-003.hk</t>
  </si>
  <si>
    <t>6.000 mg oder mehr</t>
  </si>
  <si>
    <t>ZP65</t>
  </si>
  <si>
    <t>Gabe von Ofatumumab, parenteral</t>
  </si>
  <si>
    <t>Applikation von Medikamenten, Liste 6: Ofatumumab, parenteral</t>
  </si>
  <si>
    <t>ZP65.01</t>
  </si>
  <si>
    <t>6-006.40</t>
  </si>
  <si>
    <t>ZP65.02</t>
  </si>
  <si>
    <t>6-006.41</t>
  </si>
  <si>
    <t>ZP65.03</t>
  </si>
  <si>
    <t>6-006.42</t>
  </si>
  <si>
    <t>ZP65.04</t>
  </si>
  <si>
    <t>6-006.43</t>
  </si>
  <si>
    <t>ZP65.05</t>
  </si>
  <si>
    <t>6-006.44</t>
  </si>
  <si>
    <t>1.500 mg bis unter 2.000 mg</t>
  </si>
  <si>
    <t>ZP65.06</t>
  </si>
  <si>
    <t>6-006.45</t>
  </si>
  <si>
    <t>2.000 mg bis unter 4.000 mg</t>
  </si>
  <si>
    <t>ZP65.07</t>
  </si>
  <si>
    <t>6-006.46</t>
  </si>
  <si>
    <t>4.000 mg bis unter 6.000 mg</t>
  </si>
  <si>
    <t>ZP65.08</t>
  </si>
  <si>
    <t>6-006.47</t>
  </si>
  <si>
    <t>6.000 mg bis unter 8.000 mg</t>
  </si>
  <si>
    <t>ZP65.09</t>
  </si>
  <si>
    <t>6-006.48</t>
  </si>
  <si>
    <t>8.000 mg bis unter 10.000 mg</t>
  </si>
  <si>
    <t>ZP65.10</t>
  </si>
  <si>
    <t>6-006.49</t>
  </si>
  <si>
    <t>10.000 mg bis unter 12.000 mg</t>
  </si>
  <si>
    <t>ZP65.11</t>
  </si>
  <si>
    <t>6-006.4a</t>
  </si>
  <si>
    <t>12.000 mg bis unter 14.000 mg</t>
  </si>
  <si>
    <t>ZP65.12</t>
  </si>
  <si>
    <t>6-006.4b</t>
  </si>
  <si>
    <t>14.000 mg bis unter 16.000 mg</t>
  </si>
  <si>
    <t>ZP65.13</t>
  </si>
  <si>
    <t>6-006.4c</t>
  </si>
  <si>
    <t>16.000 mg bis unter 18.000 mg</t>
  </si>
  <si>
    <t>ZP65.14</t>
  </si>
  <si>
    <t>6-006.4d</t>
  </si>
  <si>
    <t>18.000 mg bis unter 20.000 mg</t>
  </si>
  <si>
    <t>ZP65.15</t>
  </si>
  <si>
    <t>6-006.4e</t>
  </si>
  <si>
    <t>20.000 mg bis unter 22.000 mg</t>
  </si>
  <si>
    <t>ZP65.16</t>
  </si>
  <si>
    <t>6-006.4f</t>
  </si>
  <si>
    <t>22.000 mg bis unter 24.000 mg</t>
  </si>
  <si>
    <t>ZP65.17</t>
  </si>
  <si>
    <t>6-006.4g</t>
  </si>
  <si>
    <t>24.000 mg oder mehr</t>
  </si>
  <si>
    <t>ZP66</t>
  </si>
  <si>
    <t>Gabe von Decitabine, parenteral</t>
  </si>
  <si>
    <t>Applikation von Medikamenten, Liste 4: Decitabine, parenteral</t>
  </si>
  <si>
    <t>ZP66.01</t>
  </si>
  <si>
    <t>6-004.40</t>
  </si>
  <si>
    <t>30 mg bis unter 60 mg</t>
  </si>
  <si>
    <t>ZP66.02</t>
  </si>
  <si>
    <t>6-004.41</t>
  </si>
  <si>
    <t>60 mg bis unter 90 mg</t>
  </si>
  <si>
    <t>ZP66.03</t>
  </si>
  <si>
    <t>6-004.42</t>
  </si>
  <si>
    <t>ZP66.04</t>
  </si>
  <si>
    <t>6-004.43</t>
  </si>
  <si>
    <t>ZP66.05</t>
  </si>
  <si>
    <t>6-004.44</t>
  </si>
  <si>
    <t>ZP66.06</t>
  </si>
  <si>
    <t>6-004.45</t>
  </si>
  <si>
    <t>180 mg bis unter 210 mg</t>
  </si>
  <si>
    <t>ZP66.07</t>
  </si>
  <si>
    <t>6-004.46</t>
  </si>
  <si>
    <t>210 mg bis unter 240 mg</t>
  </si>
  <si>
    <t>ZP66.08</t>
  </si>
  <si>
    <t>6-004.47</t>
  </si>
  <si>
    <t>240 mg bis unter 270 mg</t>
  </si>
  <si>
    <t>ZP66.09</t>
  </si>
  <si>
    <t>6-004.48</t>
  </si>
  <si>
    <t>270 mg bis unter 300 mg</t>
  </si>
  <si>
    <t>ZP66.10</t>
  </si>
  <si>
    <t>6-004.49</t>
  </si>
  <si>
    <t>300 mg bis unter 330 mg</t>
  </si>
  <si>
    <t>ZP66.11</t>
  </si>
  <si>
    <t>6-004.4a</t>
  </si>
  <si>
    <t>330 mg bis unter 360 mg</t>
  </si>
  <si>
    <t>ZP66.12</t>
  </si>
  <si>
    <t>6-004.4b</t>
  </si>
  <si>
    <t>360 mg bis unter 390 mg</t>
  </si>
  <si>
    <t>ZP66.13</t>
  </si>
  <si>
    <t>6-004.4c</t>
  </si>
  <si>
    <t>390 mg bis unter 420 mg</t>
  </si>
  <si>
    <t>ZP66.14</t>
  </si>
  <si>
    <t>6-004.4d</t>
  </si>
  <si>
    <t>420 mg bis unter 450 mg</t>
  </si>
  <si>
    <t>ZP66.15</t>
  </si>
  <si>
    <t>6-004.4e</t>
  </si>
  <si>
    <t>450 mg bis unter 480 mg</t>
  </si>
  <si>
    <t>ZP66.16</t>
  </si>
  <si>
    <t>6-004.4f</t>
  </si>
  <si>
    <t>480 mg bis unter 510 mg</t>
  </si>
  <si>
    <t>ZP66.17</t>
  </si>
  <si>
    <t>6-004.4g</t>
  </si>
  <si>
    <t>510 mg oder mehr</t>
  </si>
  <si>
    <t>ZP67</t>
  </si>
  <si>
    <t>Gabe von Tocilizumab, intravenös</t>
  </si>
  <si>
    <t>Applikation von Medikamenten, Liste 5: Tocilizumab, intravenös</t>
  </si>
  <si>
    <t>ZP67.01</t>
  </si>
  <si>
    <t>6-005.m0</t>
  </si>
  <si>
    <t>80 mg bis unter 200 mg</t>
  </si>
  <si>
    <t>ZP67.02</t>
  </si>
  <si>
    <t>6-005.m1</t>
  </si>
  <si>
    <t>200 mg bis unter 320 mg</t>
  </si>
  <si>
    <t>ZP67.03</t>
  </si>
  <si>
    <t>6-005.m2</t>
  </si>
  <si>
    <t>320 mg bis unter 480 mg</t>
  </si>
  <si>
    <t>ZP67.04</t>
  </si>
  <si>
    <t>6-005.m3</t>
  </si>
  <si>
    <t>480 mg bis unter 640 mg</t>
  </si>
  <si>
    <t>ZP67.05</t>
  </si>
  <si>
    <t>6-005.m4</t>
  </si>
  <si>
    <t>640 mg bis unter 800 mg</t>
  </si>
  <si>
    <t>ZP67.06</t>
  </si>
  <si>
    <t>6-005.m5</t>
  </si>
  <si>
    <t>800 mg bis unter 960 mg</t>
  </si>
  <si>
    <t>ZP67.07</t>
  </si>
  <si>
    <t>6-005.m6</t>
  </si>
  <si>
    <t>960 mg bis unter 1.120 mg</t>
  </si>
  <si>
    <t>ZP67.08</t>
  </si>
  <si>
    <t>6-005.m7</t>
  </si>
  <si>
    <t>1.120 mg bis unter 1.280 mg</t>
  </si>
  <si>
    <t>ZP67.09</t>
  </si>
  <si>
    <t>6-005.m8</t>
  </si>
  <si>
    <t>1.280 mg bis unter 1.440 mg</t>
  </si>
  <si>
    <t>ZP67.10</t>
  </si>
  <si>
    <t>6-005.m9</t>
  </si>
  <si>
    <t>1.440 mg bis unter 1.600 mg</t>
  </si>
  <si>
    <t>ZP67.11</t>
  </si>
  <si>
    <t>6-005.ma</t>
  </si>
  <si>
    <t>1.600 mg bis unter 1.760 mg</t>
  </si>
  <si>
    <t>ZP67.12</t>
  </si>
  <si>
    <t>6-005.mb</t>
  </si>
  <si>
    <t>1.760 mg bis unter 1.920 mg</t>
  </si>
  <si>
    <t>ZP67.13</t>
  </si>
  <si>
    <t>6-005.mc</t>
  </si>
  <si>
    <t>1.920 mg bis unter 2.080 mg</t>
  </si>
  <si>
    <t>ZP67.14</t>
  </si>
  <si>
    <t>6-005.md</t>
  </si>
  <si>
    <t>2.080 mg oder mehr</t>
  </si>
  <si>
    <t>ZP68</t>
  </si>
  <si>
    <t>Gabe von Lipegfilgrastim, parenteral</t>
  </si>
  <si>
    <t>Applikation von Medikamenten, Liste 7: Lipegfilgrastim, parenteral</t>
  </si>
  <si>
    <t>ZP68.01</t>
  </si>
  <si>
    <t>6-007.70</t>
  </si>
  <si>
    <t>ZP68.02</t>
  </si>
  <si>
    <t>6-007.71</t>
  </si>
  <si>
    <t>ZP68.03</t>
  </si>
  <si>
    <t>6-007.72</t>
  </si>
  <si>
    <t>ZP68.04</t>
  </si>
  <si>
    <t>6-007.73</t>
  </si>
  <si>
    <t>ZP68.05</t>
  </si>
  <si>
    <t>6-007.74</t>
  </si>
  <si>
    <t>ZP68.06</t>
  </si>
  <si>
    <t>6-007.75</t>
  </si>
  <si>
    <t>ZP68.07</t>
  </si>
  <si>
    <t>6-007.76</t>
  </si>
  <si>
    <t>ZP69</t>
  </si>
  <si>
    <t>Gabe von pathogen-inaktivierten Thrombozyten-konzentraten</t>
  </si>
  <si>
    <t>Transfusion von Vollblut, Erythrozytenkonzentrat und Thrombozytenkonzentrat: Pathogeninaktiviertes Thrombozytenkonzentrat</t>
  </si>
  <si>
    <t>ZP69.01</t>
  </si>
  <si>
    <t>8-800.h1</t>
  </si>
  <si>
    <t>2 pathogeninaktivierte Thrombozytenkonzentrate</t>
  </si>
  <si>
    <t>ZP69.02</t>
  </si>
  <si>
    <t>8-800.h2</t>
  </si>
  <si>
    <t>3 pathogeninaktivierte Thrombozytenkonzentrate</t>
  </si>
  <si>
    <t>ZP69.03</t>
  </si>
  <si>
    <t>8-800.h3</t>
  </si>
  <si>
    <t>4 pathogeninaktivierte Thrombozytenkonzentrate</t>
  </si>
  <si>
    <t>ZP69.04</t>
  </si>
  <si>
    <t>8-800.h4</t>
  </si>
  <si>
    <t>5 pathogeninaktivierte Thrombozytenkonzentrate</t>
  </si>
  <si>
    <t>ZP69.05</t>
  </si>
  <si>
    <t>8-800.h5</t>
  </si>
  <si>
    <t>6 bis unter 8 pathogeninaktivierte Thrombozytenkonzentrate</t>
  </si>
  <si>
    <t>ZP69.06</t>
  </si>
  <si>
    <t>8-800.h6</t>
  </si>
  <si>
    <t>8 bis unter 10 pathogeninaktivierte Thrombozytenkonzentrate</t>
  </si>
  <si>
    <t>ZP69.07</t>
  </si>
  <si>
    <t>8-800.h7</t>
  </si>
  <si>
    <t>10 bis unter 12 pathogeninaktivierte Thrombozytenkonzentrate</t>
  </si>
  <si>
    <t>ZP69.08</t>
  </si>
  <si>
    <t>8-800.h8</t>
  </si>
  <si>
    <t>12 bis unter 14 pathogeninaktivierte Thrombozytenkonzentrate</t>
  </si>
  <si>
    <t>ZP69.09</t>
  </si>
  <si>
    <t>8-800.h9</t>
  </si>
  <si>
    <t>14 bis unter 16 pathogeninaktivierte Thrombozytenkonzentrate</t>
  </si>
  <si>
    <t>ZP69.10</t>
  </si>
  <si>
    <t>8-800.ha</t>
  </si>
  <si>
    <t>16 bis unter 18 pathogeninaktivierte Thrombozytenkonzentrate</t>
  </si>
  <si>
    <t>ZP69.11</t>
  </si>
  <si>
    <t>8-800.hb</t>
  </si>
  <si>
    <t>18 bis unter 20 pathogeninaktivierte Thrombozytenkonzentrate</t>
  </si>
  <si>
    <t>ZP69.12</t>
  </si>
  <si>
    <t>8-800.hc</t>
  </si>
  <si>
    <t>20 bis unter 24 pathogeninaktivierte Thrombozytenkonzentrate</t>
  </si>
  <si>
    <t>ZP69.13</t>
  </si>
  <si>
    <t>8-800.hd</t>
  </si>
  <si>
    <t>24 bis unter 28 pathogeninaktivierte Thrombozytenkonzentrate</t>
  </si>
  <si>
    <t>ZP69.14</t>
  </si>
  <si>
    <t>8-800.he</t>
  </si>
  <si>
    <t>28 bis unter 32 pathogeninaktivierte Thrombozytenkonzentrate</t>
  </si>
  <si>
    <t>ZP69.15</t>
  </si>
  <si>
    <t>8-800.hf</t>
  </si>
  <si>
    <t>32 bis unter 36 pathogeninaktivierte Thrombozytenkonzentrate</t>
  </si>
  <si>
    <t>ZP69.16</t>
  </si>
  <si>
    <t>8-800.hg</t>
  </si>
  <si>
    <t>36 bis unter 40 pathogeninaktivierte Thrombozytenkonzentrate</t>
  </si>
  <si>
    <t>ZP69.17</t>
  </si>
  <si>
    <t>8-800.hh</t>
  </si>
  <si>
    <t>40 bis unter 46 pathogeninaktivierte Thrombozytenkonzentrate</t>
  </si>
  <si>
    <t>ZP69.18</t>
  </si>
  <si>
    <t>8-800.hj</t>
  </si>
  <si>
    <t>46 bis unter 52 pathogeninaktivierte Thrombozytenkonzentrate</t>
  </si>
  <si>
    <t>ZP69.19</t>
  </si>
  <si>
    <t>8-800.hk</t>
  </si>
  <si>
    <t>52 bis unter 58 pathogeninaktivierte Thrombozytenkonzentrate</t>
  </si>
  <si>
    <t>ZP69.20</t>
  </si>
  <si>
    <t>8-800.hm</t>
  </si>
  <si>
    <t>58 bis unter 64 pathogeninaktivierte Thrombozytenkonzentrate</t>
  </si>
  <si>
    <t>ZP69.21</t>
  </si>
  <si>
    <t>8-800.hn</t>
  </si>
  <si>
    <t>64 bis unter 70 pathogeninaktivierte Thrombozytenkonzentrate</t>
  </si>
  <si>
    <t>ZP69.22</t>
  </si>
  <si>
    <t>8-800.hp</t>
  </si>
  <si>
    <t>70 bis unter 78 pathogeninaktivierte Thrombozytenkonzentrate</t>
  </si>
  <si>
    <t>ZP69.23</t>
  </si>
  <si>
    <t>8-800.hq</t>
  </si>
  <si>
    <t>78 bis unter 86 pathogeninaktivierte Thrombozytenkonzentrate</t>
  </si>
  <si>
    <t>ZP69.24</t>
  </si>
  <si>
    <t>8-800.hr</t>
  </si>
  <si>
    <t>86 bis unter 94 pathogeninaktivierte Thrombozytenkonzentrate</t>
  </si>
  <si>
    <t>ZP69.25</t>
  </si>
  <si>
    <t>8-800.hs</t>
  </si>
  <si>
    <t>94 bis unter 102 pathogeninaktivierte Thrombozytenkonzentrate</t>
  </si>
  <si>
    <t>ZP69.26</t>
  </si>
  <si>
    <t>8-800.ht</t>
  </si>
  <si>
    <t>102 bis unter 110 pathogeninaktivierte Thrombozytenkonzentrate</t>
  </si>
  <si>
    <t>ZP69.27</t>
  </si>
  <si>
    <t>8-800.hu</t>
  </si>
  <si>
    <t>110 bis unter 118 pathogeninaktivierte Thrombozytenkonzentrate</t>
  </si>
  <si>
    <t>ZP69.28</t>
  </si>
  <si>
    <t>8-800.hv</t>
  </si>
  <si>
    <t>118 bis unter 126 pathogeninaktivierte Thrombozytenkonzentrate</t>
  </si>
  <si>
    <t>ZP69.29</t>
  </si>
  <si>
    <t>8-800.hz</t>
  </si>
  <si>
    <t>126 bis unter 134 pathogeninaktivierte Thrombozytenkonzentrate</t>
  </si>
  <si>
    <t>ZP69.30</t>
  </si>
  <si>
    <t>8-800.n0</t>
  </si>
  <si>
    <t>134 bis unter 146 pathogeninaktivierte Thrombozytenkonzentrate</t>
  </si>
  <si>
    <t>ZP69.31</t>
  </si>
  <si>
    <t>8-800.n1</t>
  </si>
  <si>
    <t>146 bis unter 158 pathogeninaktivierte Thrombozytenkonzentrate</t>
  </si>
  <si>
    <t>ZP69.32</t>
  </si>
  <si>
    <t>8-800.n2</t>
  </si>
  <si>
    <t>158 bis unter 170 pathogeninaktivierte Thrombozytenkonzentrate</t>
  </si>
  <si>
    <t>ZP69.33</t>
  </si>
  <si>
    <t>8-800.n3</t>
  </si>
  <si>
    <t>170 bis unter 182 pathogeninaktivierte Thrombozytenkonzentrate</t>
  </si>
  <si>
    <t>ZP69.34</t>
  </si>
  <si>
    <t>8-800.n4</t>
  </si>
  <si>
    <t>182 bis unter 194 pathogeninaktivierte Thrombozytenkonzentrate</t>
  </si>
  <si>
    <t>ZP69.35</t>
  </si>
  <si>
    <t>8-800.n5</t>
  </si>
  <si>
    <t>194 bis unter 210 pathogeninaktivierte Thrombozytenkonzentrate</t>
  </si>
  <si>
    <t>ZP69.36</t>
  </si>
  <si>
    <t>8-800.n6</t>
  </si>
  <si>
    <t>210 bis unter 226 pathogeninaktivierte Thrombozytenkonzentrate</t>
  </si>
  <si>
    <t>ZP69.37</t>
  </si>
  <si>
    <t>8-800.n7</t>
  </si>
  <si>
    <t>226 bis unter 242 pathogeninaktivierte Thrombozytenkonzentrate</t>
  </si>
  <si>
    <t>ZP69.38</t>
  </si>
  <si>
    <t>8-800.n8</t>
  </si>
  <si>
    <t>242 bis unter 258 pathogeninaktivierte Thrombozytenkonzentrate</t>
  </si>
  <si>
    <t>ZP69.39</t>
  </si>
  <si>
    <t>8-800.n9</t>
  </si>
  <si>
    <t>258 bis unter 274 pathogeninaktivierte Thrombozytenkonzentrate</t>
  </si>
  <si>
    <t>ZP69.40</t>
  </si>
  <si>
    <t>8-800.na</t>
  </si>
  <si>
    <t>274 bis unter 294 pathogeninaktivierte Thrombozytenkonzentrate</t>
  </si>
  <si>
    <t>ZP69.41</t>
  </si>
  <si>
    <t>8-800.nb</t>
  </si>
  <si>
    <t>294 bis unter 314 pathogeninaktivierte Thrombozytenkonzentrate</t>
  </si>
  <si>
    <t>ZP69.42</t>
  </si>
  <si>
    <t>8-800.nc</t>
  </si>
  <si>
    <t>314 bis unter 334 pathogeninaktivierte Thrombozytenkonzentrate</t>
  </si>
  <si>
    <t>ZP69.43</t>
  </si>
  <si>
    <t>8-800.nd</t>
  </si>
  <si>
    <t>334 bis unter 354 pathogeninaktivierte Thrombozytenkonzentrate</t>
  </si>
  <si>
    <t>ZP69.44</t>
  </si>
  <si>
    <t>8-800.ne</t>
  </si>
  <si>
    <t>354 bis unter 374 pathogeninaktivierte Thrombozytenkonzentrate</t>
  </si>
  <si>
    <t>ZP69.45</t>
  </si>
  <si>
    <t>8-800.nf</t>
  </si>
  <si>
    <t>374 oder mehr pathogeninaktivierte Thrombozytenkonzentrate</t>
  </si>
  <si>
    <t>ZP70</t>
  </si>
  <si>
    <t>Gabe von pathogen-inaktivierten Apherese-Thrombozytenkonzentraten</t>
  </si>
  <si>
    <t>Transfusion von Vollblut, Erythrozytenkonzentrat und Thrombozytenkonzentrat: Pathogeninaktiviertes Apherese-Thrombozytenkonzentrat</t>
  </si>
  <si>
    <t>ZP70.01</t>
  </si>
  <si>
    <t>8-800.d0</t>
  </si>
  <si>
    <t>1 pathogeninaktiviertes Apherese-Thrombozytenkonzentrat</t>
  </si>
  <si>
    <t>ZP70.02</t>
  </si>
  <si>
    <t>8-800.d1</t>
  </si>
  <si>
    <t>2 pathogeninaktivierte Apherese-Thrombozytenkonzentrate</t>
  </si>
  <si>
    <t>ZP70.03</t>
  </si>
  <si>
    <t>8-800.d2</t>
  </si>
  <si>
    <t>3 pathogeninaktivierte Apherese-Thrombozytenkonzentrate</t>
  </si>
  <si>
    <t>ZP70.04</t>
  </si>
  <si>
    <t>8-800.d3</t>
  </si>
  <si>
    <t>4 pathogeninaktivierte Apherese-Thrombozytenkonzentrate</t>
  </si>
  <si>
    <t>ZP70.05</t>
  </si>
  <si>
    <t>8-800.d4</t>
  </si>
  <si>
    <t>5 pathogeninaktivierte Apherese-Thrombozytenkonzentrate</t>
  </si>
  <si>
    <t>ZP70.06</t>
  </si>
  <si>
    <t>8-800.d5</t>
  </si>
  <si>
    <t>6 bis unter 8 pathogeninaktivierte Apherese-Thrombozytenkonzentrate</t>
  </si>
  <si>
    <t>ZP70.07</t>
  </si>
  <si>
    <t>8-800.d6</t>
  </si>
  <si>
    <t>8 bis unter 10 pathogeninaktivierte Apherese-Thrombozytenkonzentrate</t>
  </si>
  <si>
    <t>ZP70.08</t>
  </si>
  <si>
    <t>8-800.d7</t>
  </si>
  <si>
    <t>10 bis unter 12 pathogeninaktivierte Apherese-Thrombozytenkonzentrate</t>
  </si>
  <si>
    <t>ZP70.09</t>
  </si>
  <si>
    <t>8-800.d8</t>
  </si>
  <si>
    <t>12 bis unter 14 pathogeninaktivierte Apherese-Thrombozytenkonzentrate</t>
  </si>
  <si>
    <t>ZP70.10</t>
  </si>
  <si>
    <t>8-800.d9</t>
  </si>
  <si>
    <t>14 bis unter 16 pathogeninaktivierte Apherese-Thrombozytenkonzentrate</t>
  </si>
  <si>
    <t>ZP70.11</t>
  </si>
  <si>
    <t>8-800.da</t>
  </si>
  <si>
    <t>16 bis unter 18 pathogeninaktivierte Apherese-Thrombozytenkonzentrate</t>
  </si>
  <si>
    <t>ZP70.12</t>
  </si>
  <si>
    <t>8-800.db</t>
  </si>
  <si>
    <t>18 bis unter 20 pathogeninaktivierte Apherese-Thrombozytenkonzentrate</t>
  </si>
  <si>
    <t>ZP70.13</t>
  </si>
  <si>
    <t>8-800.dc</t>
  </si>
  <si>
    <t>20 bis unter 24 pathogeninaktivierte Apherese-Thrombozytenkonzentrate</t>
  </si>
  <si>
    <t>ZP70.14</t>
  </si>
  <si>
    <t>8-800.dd</t>
  </si>
  <si>
    <t>24 bis unter 28 pathogeninaktivierte Apherese-Thrombozytenkonzentrate</t>
  </si>
  <si>
    <t>ZP70.15</t>
  </si>
  <si>
    <t>8-800.de</t>
  </si>
  <si>
    <t>28 bis unter 32 pathogeninaktivierte Apherese-Thrombozytenkonzentrate</t>
  </si>
  <si>
    <t>ZP70.16</t>
  </si>
  <si>
    <t>8-800.df</t>
  </si>
  <si>
    <t>32 bis unter 36 pathogeninaktivierte Apherese-Thrombozytenkonzentrate</t>
  </si>
  <si>
    <t>ZP70.17</t>
  </si>
  <si>
    <t>8-800.dg</t>
  </si>
  <si>
    <t>36 bis unter 40 pathogeninaktivierte Apherese-Thrombozytenkonzentrate</t>
  </si>
  <si>
    <t>ZP70.18</t>
  </si>
  <si>
    <t>8-800.dh</t>
  </si>
  <si>
    <t>40 bis unter 46 pathogeninaktivierte Apherese-Thrombozytenkonzentrate</t>
  </si>
  <si>
    <t>ZP70.19</t>
  </si>
  <si>
    <t>8-800.dj</t>
  </si>
  <si>
    <t>46 bis unter 52 pathogeninaktivierte Apherese-Thrombozytenkonzentrate</t>
  </si>
  <si>
    <t>ZP70.20</t>
  </si>
  <si>
    <t>8-800.dk</t>
  </si>
  <si>
    <t>52 bis unter 58 pathogeninaktivierte Apherese-Thrombozytenkonzentrate</t>
  </si>
  <si>
    <t>ZP70.21</t>
  </si>
  <si>
    <t>8-800.dm</t>
  </si>
  <si>
    <t>58 bis unter 64 pathogeninaktivierte Apherese-Thrombozytenkonzentrate</t>
  </si>
  <si>
    <t>ZP70.22</t>
  </si>
  <si>
    <t>8-800.dn</t>
  </si>
  <si>
    <t>64 bis unter 70 pathogeninaktivierte Apherese-Thrombozytenkonzentrate</t>
  </si>
  <si>
    <t>ZP70.23</t>
  </si>
  <si>
    <t>8-800.dp</t>
  </si>
  <si>
    <t>70 bis unter 78 pathogeninaktivierte Apherese-Thrombozytenkonzentrate</t>
  </si>
  <si>
    <t>ZP70.24</t>
  </si>
  <si>
    <t>8-800.dq</t>
  </si>
  <si>
    <t>78 bis unter 86 pathogeninaktivierte Apherese-Thrombozytenkonzentrate</t>
  </si>
  <si>
    <t>ZP70.25</t>
  </si>
  <si>
    <t>8-800.dr</t>
  </si>
  <si>
    <t>86 bis unter 94 pathogeninaktivierte Apherese-Thrombozytenkonzentrate</t>
  </si>
  <si>
    <t>ZP70.26</t>
  </si>
  <si>
    <t>8-800.ds</t>
  </si>
  <si>
    <t>94 bis unter 102 pathogeninaktivierte Apherese-Thrombozytenkonzentrate</t>
  </si>
  <si>
    <t>ZP70.27</t>
  </si>
  <si>
    <t>8-800.dt</t>
  </si>
  <si>
    <t>102 bis unter 110 pathogeninaktivierte Apherese-Thrombozytenkonzentrate</t>
  </si>
  <si>
    <t>ZP70.28</t>
  </si>
  <si>
    <t>8-800.du</t>
  </si>
  <si>
    <t>110 bis unter 118 pathogeninaktivierte Apherese-Thrombozytenkonzentrate</t>
  </si>
  <si>
    <t>ZP70.29</t>
  </si>
  <si>
    <t>8-800.dv</t>
  </si>
  <si>
    <t>118 bis unter 126 pathogeninaktivierte Apherese-Thrombozytenkonzentrate</t>
  </si>
  <si>
    <t>ZP70.30</t>
  </si>
  <si>
    <t>8-800.dz</t>
  </si>
  <si>
    <t>126 bis unter 134 pathogeninaktivierte Apherese-Thrombozytenkonzentrate</t>
  </si>
  <si>
    <t>ZP70.31</t>
  </si>
  <si>
    <t>8-800.j0</t>
  </si>
  <si>
    <t>134 bis unter 146 pathogeninaktivierte Apherese-Thrombozytenkonzentrate</t>
  </si>
  <si>
    <t>ZP70.32</t>
  </si>
  <si>
    <t>8-800.j1</t>
  </si>
  <si>
    <t>146 bis unter 158 pathogeninaktivierte Apherese-Thrombozytenkonzentrate</t>
  </si>
  <si>
    <t>ZP70.33</t>
  </si>
  <si>
    <t>8-800.j2</t>
  </si>
  <si>
    <t>158 bis unter 170 pathogeninaktivierte Apherese-Thrombozytenkonzentrate</t>
  </si>
  <si>
    <t>ZP70.34</t>
  </si>
  <si>
    <t>8-800.j3</t>
  </si>
  <si>
    <t>170 bis unter 182 pathogeninaktivierte Apherese-Thrombozytenkonzentrate</t>
  </si>
  <si>
    <t>ZP70.35</t>
  </si>
  <si>
    <t>8-800.j4</t>
  </si>
  <si>
    <t>182 bis unter 194 pathogeninaktivierte Apherese-Thrombozytenkonzentrate</t>
  </si>
  <si>
    <t>ZP70.36</t>
  </si>
  <si>
    <t>8-800.j5</t>
  </si>
  <si>
    <t>194 bis unter 210 pathogeninaktivierte Apherese-Thrombozytenkonzentrate</t>
  </si>
  <si>
    <t>ZP70.37</t>
  </si>
  <si>
    <t>8-800.j6</t>
  </si>
  <si>
    <t>210 bis unter 226 pathogeninaktivierte Apherese-Thrombozytenkonzentrate</t>
  </si>
  <si>
    <t>ZP70.38</t>
  </si>
  <si>
    <t>8-800.j7</t>
  </si>
  <si>
    <t>226 bis unter 242 pathogeninaktivierte Apherese-Thrombozytenkonzentrate</t>
  </si>
  <si>
    <t>ZP70.39</t>
  </si>
  <si>
    <t>8-800.j8</t>
  </si>
  <si>
    <t>242 bis unter 258 pathogeninaktivierte Apherese-Thrombozytenkonzentrate</t>
  </si>
  <si>
    <t>ZP70.40</t>
  </si>
  <si>
    <t>8-800.j9</t>
  </si>
  <si>
    <t>258 bis unter 274 pathogeninaktivierte Apherese-Thrombozytenkonzentrate</t>
  </si>
  <si>
    <t>ZP70.41</t>
  </si>
  <si>
    <t>8-800.ja</t>
  </si>
  <si>
    <t>274 bis unter 294 pathogeninaktivierte Apherese-Thrombozytenkonzentrate</t>
  </si>
  <si>
    <t>ZP70.42</t>
  </si>
  <si>
    <t>8-800.jb</t>
  </si>
  <si>
    <t>294 bis unter 314 pathogeninaktivierte Apherese-Thrombozytenkonzentrate</t>
  </si>
  <si>
    <t>ZP70.43</t>
  </si>
  <si>
    <t>8-800.jc</t>
  </si>
  <si>
    <t>314 bis unter 334 pathogeninaktivierte Apherese-Thrombozytenkonzentrate</t>
  </si>
  <si>
    <t>ZP70.44</t>
  </si>
  <si>
    <t>8-800.jd</t>
  </si>
  <si>
    <t>334 bis unter 354 pathogeninaktivierte Apherese-Thrombozytenkonzentrate</t>
  </si>
  <si>
    <t>ZP70.45</t>
  </si>
  <si>
    <t>8-800.je</t>
  </si>
  <si>
    <t>354 bis unter 374 pathogeninaktivierte Apherese-Thrombozytenkonzentrate</t>
  </si>
  <si>
    <t>ZP70.46</t>
  </si>
  <si>
    <t>8-800.jf</t>
  </si>
  <si>
    <t>374 oder mehr pathogeninaktivierte Apherese-Thrombozytenkonzentrate</t>
  </si>
  <si>
    <t>Ist-Daten nach dem Entgeltkatalog des Kalenderjahres 2019 für Jahresüberlieger 2018/2019 anteilig ab 1.1.2019 (nach Überleitung)</t>
  </si>
  <si>
    <t>PEPP 2019; Anlage 1a und Anlage 2a</t>
  </si>
  <si>
    <t>BewJeTag2</t>
  </si>
  <si>
    <t>Erhöhter Betreuungsaufwand bei Erwachsenen, 1:1-Betreuung, Krisenintervention und komplexer Entlassaufwand mit sehr hohem Aufwand oder mit schwerer oder schwerster Pflegebedürftigkeit oder mit Intensivbehandlung</t>
  </si>
  <si>
    <t>Erhöhter Betreuungsaufwand bei Erwachsenen, 1:1-Betreuung, Krisenintervention und komplexer Entlassaufwand mit deutlich erhöhtem Aufwand, ohne schwere oder schwerste Pflegebedürftigkeit, ohne Intensivbehandlung</t>
  </si>
  <si>
    <t>Intelligenzstörungen, tief greifende Entwicklungsstörungen, Ticstörungen und andere Störungen mit Beginn in der Kindheit und Jugend mit komplizierender Konstellation</t>
  </si>
  <si>
    <t>Intelligenzstörungen, tief greifende Entwicklungsstörungen, Ticstörungen und andere Störungen mit Beginn in der Kindheit und Jugend ohne komplizierende Konstellation</t>
  </si>
  <si>
    <t>Psychische und Verhaltensstörungen durch psychotr. Subst. mit Heroinkon. od. intrav. Gebrauch sonst. Subst. od. mit schw. Begleiterkr. bei Opiatabh. od. mit schw. od. schwerster Pflegebedürft. od. mit hoher Therapieintens. od. mit hohem Betreuungsaufw.</t>
  </si>
  <si>
    <t>Psychische und Verhaltensstörungen durch psychotrope Substanzen mit komplizierender Konstellation oder mit multiplem Substanzmissbrauch bei Opiat- oder Kokainkonsum oder mit hoher Therapieintensität oder mit Mutter/Vater-Kind-Setting</t>
  </si>
  <si>
    <t>Affektive, neurotische, Belastungs-, somatoforme und Schlafstörungen, Alter &gt; 84 Jahre oder mit komplizierender Diagnose und Alter &gt; 64 Jahre oder mit komplizierender Konstellation oder mit hoher Therapieintensität</t>
  </si>
  <si>
    <t>Persönlichkeits- und Verhaltensstörungen, Essstörungen und andere Störungen, Alter &gt; 64 Jahre oder mit komplizierender Konstellation oder mit hoher Therapieintensität oder mit erheblicher Pflegebedürftigkeit</t>
  </si>
  <si>
    <t>Persönlichkeits- und Verhaltensstörungen, Essstörungen und andere Störungen, Alter &lt; 65 Jahre, ohne komplizierende Konstellation, ohne hohe Therapieintensität, ohne erhebliche Pflegebedürftigkeit</t>
  </si>
  <si>
    <t>Organische Störungen, amnestisches Syndrom, Alzheimer-Krankheit und sonstige degenerative Krankheiten des Nervensystems mit komplizierender Konstellation oder mit hoher Therapieintensität oder 1:1-Betreuung mit erhöhtem Aufwand</t>
  </si>
  <si>
    <t>Organische Störungen, amnestisches Syndrom, Alzheimer-Krankheit und sonstige degenerative Krankheiten des Nervensystems mit bestimmten Demenzerkrankungen oder mit komplizierender Konstellation oder Alter &gt; 84 Jahre</t>
  </si>
  <si>
    <t>Organische Störungen, amnestisches Syndrom, Alzheimer-Krankheit und sonstige degenerative Krankheiten des Nervensystems ohne bestimmte Demenzerkrankungen, ohne komplizierende Konstellation, Alter &lt; 85 Jahre</t>
  </si>
  <si>
    <t>Psychische und Verhaltensstörungen durch psychotrope Substanzen mit komplizierender Konstellation oder mit erhöhtem Betreuungsaufwand oder mit Behandlung im besonderen Setting oder Alter &lt; 14 Jahre</t>
  </si>
  <si>
    <t>Psychische und Verhaltensstörungen durch psychotrope Substanzen ohne komplizierende Konstellation, ohne erhöhten Betreuungsaufwand, ohne Behandlung im besonderen Setting oder Alter &gt; 13 Jahre</t>
  </si>
  <si>
    <t>Affektive, neurotische, Belastungs-, somatoforme und Schlafstörungen mit komplizierender Nebendiagnose oder mit erhöhtem Betreuungsaufwand oder mit hoher Therapieintensität oder mit Intensivbehandlung</t>
  </si>
  <si>
    <t>Affektive, neurotische, Belastungs-, somatoforme und Schlafstörungen ohne komplizierende Nebendiagnose, ohne erhöhten Betreuungsaufwand, ohne hohe Therapieintensität, ohne Intensivbehandlung</t>
  </si>
  <si>
    <t>Verhaltensstörungen mit Beginn in der Kindheit und Jugend, Persönlichkeits- und Verhaltensstörungen oder andere Störungen, Alter &lt; 8 Jahre od. mit kompliz. ND oder mit erhö. Betreuungsaufw. oder mit hoher Therapieintens. oder mit Intensivbehandlung</t>
  </si>
  <si>
    <t>Verhaltensstörungen mit Beginn in der Kindheit und Jugend, Persönlichkeits- und Verhaltensstörungen oder andere Störungen, Alter 8-13 Jahre, ohne kompliz. ND, ohne erhöhten Betreuungsaufwand, ohne hohe Therapieintens., ohne Intensivbehandlung</t>
  </si>
  <si>
    <t>Verhaltensstörungen mit Beginn in der Kindheit und Jugend, Persönlichkeits- und Verhaltensstörungen oder andere Störungen, Alter &gt; 13 Jahre, ohne kompliz. ND, ohne erhöhten Betreuungsaufwand, ohne hohe Therapieintens., ohne Intensivbehandlung</t>
  </si>
  <si>
    <t>Affektive, neurotische, Belastungs-, somatoforme und Schlafstörungen, Alter &gt; 64 Jahre oder mit komplizierender Konstellation oder mit hoher Therapieintensität oder mit Mutter/Vater-Kind-Setting oder mit schwerer oder schwerster Pflegebedürftigkeit</t>
  </si>
  <si>
    <t>Affektive, neurotische, Belastungs-, somatoforme und Schlafstörungen, Alter &lt; 65 Jahre, ohne komplizierende Konstellation, ohne hohe Therapieintensität, ohne Mutter/Vater-Kind-Setting, ohne schwere oder schwerste Pflegebedürftigkeit</t>
  </si>
  <si>
    <t>Ess- und Fütterstörungen außer bei Anorexia nervosa ohne komplizierende Konstellation, ohne hohe Therapieintensität</t>
  </si>
  <si>
    <t>Fehlkodierung bei erhöhtem Betreuungsaufwand bei Erwachsenen, 1:1-Betreuung, Krisenintervention und Entlassaufwand</t>
  </si>
  <si>
    <t>PEPP 2019; Anlage 5</t>
  </si>
  <si>
    <t>Erhöhter Betreuungsaufwand bei psychischen und psychosomatischen Störungen und Verhaltensstörungen bei Erwachsenen</t>
  </si>
  <si>
    <t>Mehr als 6 bis zu 12 Stunden pro Tag</t>
  </si>
  <si>
    <t>ET03</t>
  </si>
  <si>
    <t xml:space="preserve">ET04    </t>
  </si>
  <si>
    <t>ET06</t>
  </si>
  <si>
    <t>ET07</t>
  </si>
  <si>
    <t xml:space="preserve">ET05    </t>
  </si>
  <si>
    <t>ET08</t>
  </si>
  <si>
    <t>PEPP 2019; Anlage 3</t>
  </si>
  <si>
    <t>Siehe weitere Differenzierung ZP48.20 bis ZP48.29</t>
  </si>
  <si>
    <t>ZP48.20</t>
  </si>
  <si>
    <t>6-004.ak</t>
  </si>
  <si>
    <t>6,00 mg bis unter 7,00 mg</t>
  </si>
  <si>
    <t>ZP48.21</t>
  </si>
  <si>
    <t>6-004.am</t>
  </si>
  <si>
    <t>7,00 mg bis unter 8,00 mg</t>
  </si>
  <si>
    <t>ZP48.22</t>
  </si>
  <si>
    <t>6-004.an</t>
  </si>
  <si>
    <t>8,00 mg bis unter 9,00 mg</t>
  </si>
  <si>
    <t>ZP48.23</t>
  </si>
  <si>
    <t>6-004.ap</t>
  </si>
  <si>
    <t>9,00 mg bis unter 10,00 mg</t>
  </si>
  <si>
    <t>ZP48.24</t>
  </si>
  <si>
    <t>6-004.aq</t>
  </si>
  <si>
    <t>10,00 mg bis unter 12,00 mg</t>
  </si>
  <si>
    <t>ZP48.25</t>
  </si>
  <si>
    <t>6-004.ar</t>
  </si>
  <si>
    <t>12,00 mg bis unter 14,00 mg</t>
  </si>
  <si>
    <t>ZP48.26</t>
  </si>
  <si>
    <t>6-004.as</t>
  </si>
  <si>
    <t>14,00 mg bis unter 16,00 mg</t>
  </si>
  <si>
    <t>ZP48.27</t>
  </si>
  <si>
    <t>6-004.at</t>
  </si>
  <si>
    <t>16,00 mg bis unter 20,00 mg</t>
  </si>
  <si>
    <t>ZP48.28</t>
  </si>
  <si>
    <t>6-004.au</t>
  </si>
  <si>
    <t>20,00 mg bis unter 24,00 mg</t>
  </si>
  <si>
    <t>ZP48.29</t>
  </si>
  <si>
    <t>6-004.av</t>
  </si>
  <si>
    <t>24,00 mg oder mehr</t>
  </si>
  <si>
    <t>Gabe von Apherese-Thrombozyten-konzentraten</t>
  </si>
  <si>
    <t>Siehe weitere Differenzierung ZP64.21 bis ZP64.31</t>
  </si>
  <si>
    <t>ZP64.21</t>
  </si>
  <si>
    <t>6-003.hm</t>
  </si>
  <si>
    <t>6.000 mg bis unter 6.600 mg</t>
  </si>
  <si>
    <t>ZP64.22</t>
  </si>
  <si>
    <t>6-003.hn</t>
  </si>
  <si>
    <t>6.600 mg bis unter 7.200 mg</t>
  </si>
  <si>
    <t>ZP64.23</t>
  </si>
  <si>
    <t>6-003.hp</t>
  </si>
  <si>
    <t>7.200 mg bis unter 7.800 mg</t>
  </si>
  <si>
    <t>ZP64.24</t>
  </si>
  <si>
    <t>6-003.hq</t>
  </si>
  <si>
    <t>7.800 mg bis unter 8.400 mg</t>
  </si>
  <si>
    <t>ZP64.25</t>
  </si>
  <si>
    <t>6-003.hr</t>
  </si>
  <si>
    <t>8.400 mg bis unter 9.600 mg</t>
  </si>
  <si>
    <t>ZP64.26</t>
  </si>
  <si>
    <t>6-003.hs</t>
  </si>
  <si>
    <t>9.600 mg bis unter 10.800 mg</t>
  </si>
  <si>
    <t>ZP64.27</t>
  </si>
  <si>
    <t>6-003.ht</t>
  </si>
  <si>
    <t>10.800 mg bis unter 13.200 mg</t>
  </si>
  <si>
    <t>ZP64.28</t>
  </si>
  <si>
    <t>6-003.hu</t>
  </si>
  <si>
    <t>13.200 mg bis unter 15.600 mg</t>
  </si>
  <si>
    <t>ZP64.29</t>
  </si>
  <si>
    <t>6-003.hv</t>
  </si>
  <si>
    <t>15.600 mg bis unter 20.400 mg</t>
  </si>
  <si>
    <t>ZP64.30</t>
  </si>
  <si>
    <t>6-003.hw</t>
  </si>
  <si>
    <t>20.400 mg bis unter 25.200 mg</t>
  </si>
  <si>
    <t>ZP64.31</t>
  </si>
  <si>
    <t>6-003.hz</t>
  </si>
  <si>
    <t>25.200 mg oder mehr</t>
  </si>
  <si>
    <t>Gabe von pathogen-inaktivierten Apherese-Thrombozyten-konzentraten</t>
  </si>
  <si>
    <t>ZP71</t>
  </si>
  <si>
    <t>Gabe von Posaconazol, oral, Tabletten</t>
  </si>
  <si>
    <t>Applikation von Medikamenten, Liste 7: Posaconazol, oral, Tabletten</t>
  </si>
  <si>
    <t>ZP71.01</t>
  </si>
  <si>
    <t>6-007.p0</t>
  </si>
  <si>
    <t>ZP71.02</t>
  </si>
  <si>
    <t>6-007.p1</t>
  </si>
  <si>
    <t>ZP71.03</t>
  </si>
  <si>
    <t>6-007.p2</t>
  </si>
  <si>
    <t>ZP71.04</t>
  </si>
  <si>
    <t>6-007.p3</t>
  </si>
  <si>
    <t>1.500 mg bis unter 2.100 mg</t>
  </si>
  <si>
    <t>ZP71.05</t>
  </si>
  <si>
    <t>6-007.p4</t>
  </si>
  <si>
    <t>2.100 mg bis unter 2.700 mg</t>
  </si>
  <si>
    <t>ZP71.06</t>
  </si>
  <si>
    <t>6-007.p5</t>
  </si>
  <si>
    <t>2.700 mg bis unter 3.300 mg</t>
  </si>
  <si>
    <t>ZP71.07</t>
  </si>
  <si>
    <t>6-007.p6</t>
  </si>
  <si>
    <t>3.300 mg bis unter 3.900 mg</t>
  </si>
  <si>
    <t>ZP71.08</t>
  </si>
  <si>
    <t>6-007.p7</t>
  </si>
  <si>
    <t>3.900 mg bis unter 4.500 mg</t>
  </si>
  <si>
    <t>ZP71.09</t>
  </si>
  <si>
    <t>6-007.p8</t>
  </si>
  <si>
    <t>4.500 mg bis unter 5.700 mg</t>
  </si>
  <si>
    <t>ZP71.10</t>
  </si>
  <si>
    <t>6-007.p9</t>
  </si>
  <si>
    <t>5.700 mg bis unter 6.900 mg</t>
  </si>
  <si>
    <t>ZP71.11</t>
  </si>
  <si>
    <t>6-007.pa</t>
  </si>
  <si>
    <t>6.900 mg bis unter 8.100 mg</t>
  </si>
  <si>
    <t>ZP71.12</t>
  </si>
  <si>
    <t>6-007.pb</t>
  </si>
  <si>
    <t>8.100 mg bis unter 9.300 mg</t>
  </si>
  <si>
    <t>ZP71.13</t>
  </si>
  <si>
    <t>6-007.pc</t>
  </si>
  <si>
    <t>9.300 mg bis unter 10.500 mg</t>
  </si>
  <si>
    <t>ZP71.14</t>
  </si>
  <si>
    <t>6-007.pd</t>
  </si>
  <si>
    <t>10.500 mg bis unter 12.900 mg</t>
  </si>
  <si>
    <t>ZP71.15</t>
  </si>
  <si>
    <t>6-007.pe</t>
  </si>
  <si>
    <t>12.900 mg bis unter 15.300 mg</t>
  </si>
  <si>
    <t>ZP71.16</t>
  </si>
  <si>
    <t>6-007.pf</t>
  </si>
  <si>
    <t>15.300 mg bis unter 17.700 mg</t>
  </si>
  <si>
    <t>ZP71.17</t>
  </si>
  <si>
    <t>6-007.pg</t>
  </si>
  <si>
    <t>17.700 mg bis unter 20.100 mg</t>
  </si>
  <si>
    <t>ZP71.18</t>
  </si>
  <si>
    <t>6-007.ph</t>
  </si>
  <si>
    <t>20.100 mg bis unter 22.500 mg</t>
  </si>
  <si>
    <t>ZP71.19</t>
  </si>
  <si>
    <t>6-007.pj</t>
  </si>
  <si>
    <t>22.500 mg bis unter 27.300 mg</t>
  </si>
  <si>
    <t>ZP71.20</t>
  </si>
  <si>
    <t>6-007.pk</t>
  </si>
  <si>
    <t>27.300 mg bis unter 32.100 mg</t>
  </si>
  <si>
    <t>ZP71.21</t>
  </si>
  <si>
    <t>6-007.pm</t>
  </si>
  <si>
    <t>32.100 mg bis unter 36.900 mg</t>
  </si>
  <si>
    <t>ZP71.22</t>
  </si>
  <si>
    <t>6-007.pn</t>
  </si>
  <si>
    <t>36.900 mg bis unter 41.700 mg</t>
  </si>
  <si>
    <t>ZP71.23</t>
  </si>
  <si>
    <t>6-007.pp</t>
  </si>
  <si>
    <t>41.700 mg bis unter 46.500 mg</t>
  </si>
  <si>
    <t>ZP71.24</t>
  </si>
  <si>
    <t>6-007.pq</t>
  </si>
  <si>
    <t>46.500 mg oder mehr</t>
  </si>
  <si>
    <t>ZP72</t>
  </si>
  <si>
    <t>Gabe von Ipilimumab, parenteral</t>
  </si>
  <si>
    <t>Applikation von Medikamenten, Liste 6: Ipilimumab, parenteral</t>
  </si>
  <si>
    <t>ZP72.01</t>
  </si>
  <si>
    <t>6-006.h0</t>
  </si>
  <si>
    <t>ZP72.02</t>
  </si>
  <si>
    <t>6-006.h1</t>
  </si>
  <si>
    <t>ZP72.03</t>
  </si>
  <si>
    <t>6-006.h2</t>
  </si>
  <si>
    <t>ZP72.04</t>
  </si>
  <si>
    <t>6-006.h3</t>
  </si>
  <si>
    <t>ZP72.05</t>
  </si>
  <si>
    <t>6-006.h4</t>
  </si>
  <si>
    <t>ZP72.06</t>
  </si>
  <si>
    <t>6-006.h5</t>
  </si>
  <si>
    <t>ZP72.07</t>
  </si>
  <si>
    <t>6-006.h6</t>
  </si>
  <si>
    <t>ZP72.08</t>
  </si>
  <si>
    <t>6-006.h7</t>
  </si>
  <si>
    <t>ZP72.09</t>
  </si>
  <si>
    <t>6-006.h8</t>
  </si>
  <si>
    <t>ZP72.10</t>
  </si>
  <si>
    <t>6-006.h9</t>
  </si>
  <si>
    <t>ZP72.11</t>
  </si>
  <si>
    <t>6-006.ha</t>
  </si>
  <si>
    <t>ZP72.12</t>
  </si>
  <si>
    <t>6-006.hb</t>
  </si>
  <si>
    <t>ZP72.13</t>
  </si>
  <si>
    <t>6-006.hc</t>
  </si>
  <si>
    <t>ZP72.14</t>
  </si>
  <si>
    <t>6-006.hd</t>
  </si>
  <si>
    <t>ZP72.15</t>
  </si>
  <si>
    <t>6-006.he</t>
  </si>
  <si>
    <t>260 mg bis unter 300 mg</t>
  </si>
  <si>
    <t>ZP72.16</t>
  </si>
  <si>
    <t>6-006.hf</t>
  </si>
  <si>
    <t>300 mg bis unter 340 mg</t>
  </si>
  <si>
    <t>ZP72.17</t>
  </si>
  <si>
    <t>6-006.hg</t>
  </si>
  <si>
    <t>340 mg bis unter 380 mg</t>
  </si>
  <si>
    <t>ZP72.18</t>
  </si>
  <si>
    <t>6-006.hh</t>
  </si>
  <si>
    <t>380 mg bis unter 420 mg</t>
  </si>
  <si>
    <t>ZP72.19</t>
  </si>
  <si>
    <t>6-006.hj</t>
  </si>
  <si>
    <t>420 mg bis unter 460 mg</t>
  </si>
  <si>
    <t>ZP72.20</t>
  </si>
  <si>
    <t>6-006.hk</t>
  </si>
  <si>
    <t>460 mg bis unter 500 mg</t>
  </si>
  <si>
    <t>ZP72.21</t>
  </si>
  <si>
    <t>6-006.hm</t>
  </si>
  <si>
    <t>500 mg bis unter 580 mg</t>
  </si>
  <si>
    <t>ZP72.22</t>
  </si>
  <si>
    <t>6-006.hn</t>
  </si>
  <si>
    <t>580 mg bis unter 660 mg</t>
  </si>
  <si>
    <t>ZP72.23</t>
  </si>
  <si>
    <t>6-006.hp</t>
  </si>
  <si>
    <t>660 mg bis unter 740 mg</t>
  </si>
  <si>
    <t>ZP72.24</t>
  </si>
  <si>
    <t>6-006.hq</t>
  </si>
  <si>
    <t>740 mg bis unter 820 mg</t>
  </si>
  <si>
    <t>ZP72.25</t>
  </si>
  <si>
    <t>6-006.hr</t>
  </si>
  <si>
    <t>820 mg bis unter 900 mg</t>
  </si>
  <si>
    <t>ZP72.26</t>
  </si>
  <si>
    <t>6-006.hs</t>
  </si>
  <si>
    <t>900 mg bis unter 980 mg</t>
  </si>
  <si>
    <t>ZP72.27</t>
  </si>
  <si>
    <t>6-006.ht</t>
  </si>
  <si>
    <t>980 mg bis unter 1.060 mg</t>
  </si>
  <si>
    <t>ZP72.28</t>
  </si>
  <si>
    <t>6-006.hu</t>
  </si>
  <si>
    <t>1.060 mg bis unter 1.140 mg</t>
  </si>
  <si>
    <t>ZP72.29</t>
  </si>
  <si>
    <t>6-006.hv</t>
  </si>
  <si>
    <t>1.140 mg bis unter 1.220 mg</t>
  </si>
  <si>
    <t>ZP72.30</t>
  </si>
  <si>
    <t>6-006.hw</t>
  </si>
  <si>
    <t>1.220 mg oder mehr</t>
  </si>
  <si>
    <t>PEPP 2020; Anlage 1a und Anlage 2a</t>
  </si>
  <si>
    <t>Erhöhter Betreuungsaufwand bei Erwachsenen, 1:1-Betreuung, Krisenintervention und komplexer Entlassungsaufwand mit äußerst hohem Aufwand</t>
  </si>
  <si>
    <t>Erhöhter Betreuungsaufwand bei Erwachsenen, 1:1-Betreuung, Krisenintervention und komplexer Entlassungsaufwand mit sehr hohem Aufwand oder mit schwerer oder schwerster Pflegebedürftigkeit oder mit Intensivbehandlung</t>
  </si>
  <si>
    <t>Erhöhter Betreuungsaufwand bei Erwachsenen, 1:1-Betreuung, Krisenintervention und komplexer Entlassungsaufwand mit deutlich erhöhtem Aufwand, ohne schwere oder schwerste Pflegebedürftigkeit, ohne Intensivbehandlung</t>
  </si>
  <si>
    <t>Psychische und Verhaltensstörungen durch psychotr. Subst. mit Heroinkon. od. sonst. Subst. (intrav.) od. mit schw. Begleiterkr. bei Opiatabh. od. Schwanger. od. mit schw. od. schwerster Pflegebed. od. mit hoher Therapieinten. od. mit hohem Betreuungsaufw.</t>
  </si>
  <si>
    <t>Organische Störungen, amnestisches Syndrom, Alzheimer-Krankheit und sonst. degen. Krankheiten des Nervensystems mit kompliz. Konst. oder mit schw. oder schwerster mot. Fkt-einschr. oder mit hoher Therapieintens. oder 1:1-Betreuung mit erhöhtem Aufw.</t>
  </si>
  <si>
    <t>Organische Störungen, amnestisches Syndrom, Alzheimer-Krankheit und sonstige degen. Krankheiten des Nervensystems mit best. Demenzerkrankungen oder mit kompliz. Konst. oder mit mittelschwerer mot. Fkt-einschränkung oder Alter &gt; 84 Jahre</t>
  </si>
  <si>
    <t>Organische Störungen, amnestisches Syndrom, Alzheimer-Krankheit und sonstige degenerative Krankheiten des Nervensystems ohne bestimmte demenzerkrankungen, ohne komplizierende Konstellation, Alter &lt; 85 Jahre</t>
  </si>
  <si>
    <t>Affektive, neurotische, Belastungs-, somatoforme und Schlafstörungen mit komplizierender Konstellation oder mit erhöhtem Betreuungsaufwand oder mit hoher Therapieintensität oder mit Intensivbehandlung</t>
  </si>
  <si>
    <t>Affektive, neurotische, Belastungs-, somatoforme und Schlafstörungen ohne komplizierende Konstellation, ohne erhöhten Betreuungsaufwand, ohne hohe Therapieintensität, ohne Intensivbehandlung, mit komplizierender Nebendiagnose oder Alter &lt; 14 Jahre</t>
  </si>
  <si>
    <t>PK04C</t>
  </si>
  <si>
    <t>Affektive, neurotische, Belastungs-, somatoforme und Schlafstörungen ohne komplizierende Konstellation, ohne erhöhten Betreuungsaufwand, ohne hohe Therapieintensität, ohne Intensivbehandlung, ohne komplizierender Nebendiagnose oder Alter &gt; 13 Jahre</t>
  </si>
  <si>
    <t>PK10A</t>
  </si>
  <si>
    <t>Ess- und Fütterstörungen mit hoher Therapieintensität oder mit Intensivbehandlung oder Alter &lt; 12 Jahre</t>
  </si>
  <si>
    <t>PK10B</t>
  </si>
  <si>
    <t>Ess- oder Fütterstörungen ohne hohe Therapieintensität, ohne Intensivbehandlung oder Alter &gt; 11 Jahre</t>
  </si>
  <si>
    <t>Affektive, neurotische, Belastungs-, somatoforme und Schlafstörungen, Alter &gt; 64 Jahre oder mit komplizierender Konstellation oder mit hoher Therapieintensität oder mit Mutter/Vater-Kind-Setting oder mit erheblicher Pflegebedürftigkeit</t>
  </si>
  <si>
    <t>Affektive, neurotische, Belastungs-, somatoforme und Schlafstörungen, Alter &lt; 65 Jahre, ohne komplizierende Konstellation, ohne hohe Therapieintensität, ohne Mutter/Vater-Kind-Setting, ohne erhebliche Pflegebedürftigkeit</t>
  </si>
  <si>
    <t>Fehlkodierung bei erhöhtem Betreuungsaufwand bei Erwachsenen, 1:1-Betreuung, Krisenintervention und Entlassungsaufwand</t>
  </si>
  <si>
    <t>PEPP 2020; Anlage 5</t>
  </si>
  <si>
    <t>PEPP 2020; Anlage 3</t>
  </si>
  <si>
    <t>Siehe weitere Differenzierung ZP11.21 bis ZP11.25</t>
  </si>
  <si>
    <t>ZP11.21</t>
  </si>
  <si>
    <t>8-810.qm</t>
  </si>
  <si>
    <t>64.000 IE bis unter 76.000 IE</t>
  </si>
  <si>
    <t>ZP11.22</t>
  </si>
  <si>
    <t>8-810.qn</t>
  </si>
  <si>
    <t>76.000 IE bis unter 88.000 IE</t>
  </si>
  <si>
    <t>ZP11.23</t>
  </si>
  <si>
    <t>8-810.qp</t>
  </si>
  <si>
    <t>88.000 IE bis unter 100.000 IE</t>
  </si>
  <si>
    <t>ZP11.24</t>
  </si>
  <si>
    <t>8-810.qq</t>
  </si>
  <si>
    <t>100.000 IE bis unter 112.000 IE</t>
  </si>
  <si>
    <t>ZP11.25</t>
  </si>
  <si>
    <t>8-810.qr</t>
  </si>
  <si>
    <t>112.000 IE oder mehr</t>
  </si>
  <si>
    <t>Siehe weitere Differenzierung ZP16.16 bis ZP16.24</t>
  </si>
  <si>
    <t>ZP16.16</t>
  </si>
  <si>
    <t>8-810.sf</t>
  </si>
  <si>
    <t>50,0 g bis unter 60,0 g</t>
  </si>
  <si>
    <t>ZP16.17</t>
  </si>
  <si>
    <t>8-810.sg</t>
  </si>
  <si>
    <t>60,0 g bis unter 70,0 g</t>
  </si>
  <si>
    <t>ZP16.18</t>
  </si>
  <si>
    <t>8-810.sh</t>
  </si>
  <si>
    <t>70,0 g bis unter 80,0 g</t>
  </si>
  <si>
    <t>ZP16.19</t>
  </si>
  <si>
    <t>8-810.sj</t>
  </si>
  <si>
    <t>80,0 g bis unter 90,0 g</t>
  </si>
  <si>
    <t>ZP16.20</t>
  </si>
  <si>
    <t>8-810.sk</t>
  </si>
  <si>
    <t>90,0 g bis unter 100,0 g</t>
  </si>
  <si>
    <t>ZP16.21</t>
  </si>
  <si>
    <t>8-810.sm</t>
  </si>
  <si>
    <t>100,0 g bis unter 120,0 g</t>
  </si>
  <si>
    <t>ZP16.22</t>
  </si>
  <si>
    <t>8-810.sn</t>
  </si>
  <si>
    <t>120,0 g bis unter 140,0 g</t>
  </si>
  <si>
    <t>ZP16.23</t>
  </si>
  <si>
    <t>8-810.sp</t>
  </si>
  <si>
    <t>140,0 g bis unter 160,0 g</t>
  </si>
  <si>
    <t>ZP16.24</t>
  </si>
  <si>
    <t>8-810.sq</t>
  </si>
  <si>
    <t>160,0 g oder mehr</t>
  </si>
  <si>
    <t>Gabe von C1-Esterase-inhibitor, parenteral</t>
  </si>
  <si>
    <t>Gabe von Erythrozyten-konzentraten</t>
  </si>
  <si>
    <t>Siehe weitere Differenzierung ZP67.15 bis ZP67.21</t>
  </si>
  <si>
    <t>ZP67.15</t>
  </si>
  <si>
    <t>6-005.me</t>
  </si>
  <si>
    <t>2.080 mg bis unter 2.400 mg</t>
  </si>
  <si>
    <t>ZP67.16</t>
  </si>
  <si>
    <t>6-005.mf</t>
  </si>
  <si>
    <t>2.400 mg bis unter 2.720 mg</t>
  </si>
  <si>
    <t>ZP67.17</t>
  </si>
  <si>
    <t>6-005.mg</t>
  </si>
  <si>
    <t>2.720 mg bis unter 3.040 mg</t>
  </si>
  <si>
    <t>ZP67.18</t>
  </si>
  <si>
    <t>6-005.mh</t>
  </si>
  <si>
    <t>3.040 mg bis unter 3.360 mg</t>
  </si>
  <si>
    <t>ZP67.19</t>
  </si>
  <si>
    <t>6-005.mj</t>
  </si>
  <si>
    <t>3.360 mg bis unter 3.680 mg</t>
  </si>
  <si>
    <t>ZP67.20</t>
  </si>
  <si>
    <t>6-005.mk</t>
  </si>
  <si>
    <t>3.680 mg bis unter 4.000 mg</t>
  </si>
  <si>
    <t>ZP67.21</t>
  </si>
  <si>
    <t>6-005.mm</t>
  </si>
  <si>
    <t>4.000 mg oder mehr</t>
  </si>
  <si>
    <t>ZP73</t>
  </si>
  <si>
    <t>Elektrokonvulsionstherapie [EKT]</t>
  </si>
  <si>
    <t>ZP73.01</t>
  </si>
  <si>
    <t>8-630.2</t>
  </si>
  <si>
    <t>Grundleistung</t>
  </si>
  <si>
    <t>ZP73.02</t>
  </si>
  <si>
    <t>8-630.3</t>
  </si>
  <si>
    <t>Therapiesitzung</t>
  </si>
  <si>
    <t>ZP74</t>
  </si>
  <si>
    <t>ZP74.01</t>
  </si>
  <si>
    <t>6-006.j0</t>
  </si>
  <si>
    <t>ZP74.02</t>
  </si>
  <si>
    <t>6-006.j1</t>
  </si>
  <si>
    <t>ZP74.03</t>
  </si>
  <si>
    <t>6-006.j2</t>
  </si>
  <si>
    <t>ZP74.04</t>
  </si>
  <si>
    <t>6-006.j3</t>
  </si>
  <si>
    <t>ZP74.05</t>
  </si>
  <si>
    <t>6-006.j4</t>
  </si>
  <si>
    <t>ZP74.06</t>
  </si>
  <si>
    <t>6-006.j5</t>
  </si>
  <si>
    <t>ZP74.07</t>
  </si>
  <si>
    <t>6-006.j6</t>
  </si>
  <si>
    <t>ZP74.08</t>
  </si>
  <si>
    <t>6-006.j7</t>
  </si>
  <si>
    <t>ZP74.09</t>
  </si>
  <si>
    <t>6-006.j8</t>
  </si>
  <si>
    <t>ZP74.10</t>
  </si>
  <si>
    <t>6-006.j9</t>
  </si>
  <si>
    <t>ZP74.11</t>
  </si>
  <si>
    <t>6-006.ja</t>
  </si>
  <si>
    <t>ZP74.12</t>
  </si>
  <si>
    <t>6-006.jb</t>
  </si>
  <si>
    <t>ZP74.13</t>
  </si>
  <si>
    <t>6-006.jc</t>
  </si>
  <si>
    <t>ZP74.14</t>
  </si>
  <si>
    <t>6-006.jd</t>
  </si>
  <si>
    <t>ZP74.15</t>
  </si>
  <si>
    <t>6-006.je</t>
  </si>
  <si>
    <t>ZP74.16</t>
  </si>
  <si>
    <t>6-006.jf</t>
  </si>
  <si>
    <t>ZP74.17</t>
  </si>
  <si>
    <t>6-006.jg</t>
  </si>
  <si>
    <t>ZP74.18</t>
  </si>
  <si>
    <t>6-006.jh</t>
  </si>
  <si>
    <t>ZP74.19</t>
  </si>
  <si>
    <t>6-006.jj</t>
  </si>
  <si>
    <t>ZP74.20</t>
  </si>
  <si>
    <t>6-006.jk</t>
  </si>
  <si>
    <t>ZP74.21</t>
  </si>
  <si>
    <t>6-006.jm</t>
  </si>
  <si>
    <t>ZP74.22</t>
  </si>
  <si>
    <t>6-006.jn</t>
  </si>
  <si>
    <t>460 mg bis unter 540 mg</t>
  </si>
  <si>
    <t>ZP74.23</t>
  </si>
  <si>
    <t>6-006.jp</t>
  </si>
  <si>
    <t>540 mg bis unter 620 mg</t>
  </si>
  <si>
    <t>ZP74.24</t>
  </si>
  <si>
    <t>6-006.jq</t>
  </si>
  <si>
    <t>620 mg bis unter 700 mg</t>
  </si>
  <si>
    <t>ZP74.25</t>
  </si>
  <si>
    <t>6-006.jr</t>
  </si>
  <si>
    <t>700 mg bis unter 860 mg</t>
  </si>
  <si>
    <t>ZP74.26</t>
  </si>
  <si>
    <t>6-006.js</t>
  </si>
  <si>
    <t>860 mg bis unter 1.020 mg</t>
  </si>
  <si>
    <t>ZP74.27</t>
  </si>
  <si>
    <t>6-006.jt</t>
  </si>
  <si>
    <t>1.020 mg bis unter 1.180 mg</t>
  </si>
  <si>
    <t>ZP74.28</t>
  </si>
  <si>
    <t>6-006.ju</t>
  </si>
  <si>
    <t>1.180 mg bis unter 1.340 mg</t>
  </si>
  <si>
    <t>ZP74.29</t>
  </si>
  <si>
    <t>6-006.jv</t>
  </si>
  <si>
    <t>1.340 mg bis unter 1.500 mg</t>
  </si>
  <si>
    <t>ZP74.30</t>
  </si>
  <si>
    <t>6-006.jw</t>
  </si>
  <si>
    <t>1.500 mg oder mehr</t>
  </si>
  <si>
    <t>PEPP 2021; Anlage 1a + 2a</t>
  </si>
  <si>
    <t>Erhöhter Betreuungsaufwand bei Erwachsenen, 1:1-Betreuung, Krisenintervention und komplexer Entlassungsaufwand mit sehr hohem Aufwand oder mit schwerer oder schwerster Pflegebedürftigkeit oder mit Intensivbehandlung oder Alter &gt; 79 Jahre</t>
  </si>
  <si>
    <t>Erhöhter Betreuungsaufwand bei Erwachsenen, 1:1-Betreuung, Krisenintervention und komplexer Entlassungsaufwand mit deutlich erhöhtem Aufwand, ohne schwere oder schwerste Pflegebedürftigkeit, ohne Intensivbehandlung, Alter &lt; 80 Jahre</t>
  </si>
  <si>
    <t>Psychische und Verhaltensstörungen durch psychotr. Subst. mit Heroinkon. od. sonst. Subst. (intrav.) od. mit schw. Begleiterkr. bei Opiatabh. od. Schwanger. od. mit schw. od. schwerster Pflegebed. od. mit hoher Therapieint. od. mit hohem Betreuungsaufw.</t>
  </si>
  <si>
    <t>Psychische und Verhaltensstörungen durch psychotrope Substanzen, Alter &gt; 74 Jahre oder mit kompliz. Konstellation oder mit multiplem Substanzmissbrauch bei Opiat- oder Kokainkonsum oder mit hoher Therapieintensität oder mit Mutter/Vater-Kind-Setting</t>
  </si>
  <si>
    <t>Psychische und Verhaltensstörungen durch psychotrope Substanzen, Alter &gt; 64 J. u. &lt; 75 J. oder mit Qualifiziertem Entzug ab mehr als 14 Behandlungstagen oder mit kompliz. Konstell. oder mit multiplem Substanzmissbrauch außer bei Opiat- und Kokainkonsum</t>
  </si>
  <si>
    <t>Schizophrenie, schizotype und wahnhafte Störungen oder andere psychotische Störungen, Alter &gt; 64 Jahre oder mit komplizierender Konstellation oder mit hoher Therapieintensität oder mit Intensivbehandlung oder mit Mutter/Vater-Kind-Setting</t>
  </si>
  <si>
    <t>Schizophrenie, schizotype und wahnhafte Störungen oder andere psychotische Störungen, Alter &lt; 65 Jahre, ohne komplizierende Konstellation, ohne hohe Therapieintensität, ohne Intensivbehandlung, ohne Mutter/Vater-Kind-Setting</t>
  </si>
  <si>
    <t>Organische Störungen, amnestisches Syndrom, Alzheimer-Krankheit und sonstige degen. Krankheiten des Nervensystems mit best. Demenzerkrankungen oder kompliz. Konst. oder mit mittelschwerer mot. Fkt-einschränkung oder Intensivbeh. oder Alter &gt; 84 Jahre</t>
  </si>
  <si>
    <t>Organische Störungen, amnestisches Syndrom, Alzheimer-Krankheit und sonstige degenerative Krankheiten des Nervensystems ohne bestimmte Demenzerkrankungen, ohne komplizierende Konstellation, ohne Intensivbehandlung, Alter &lt; 85 Jahre</t>
  </si>
  <si>
    <t>Strukturkategorie Kinder- und Jugendpsychiatrie und -psychosomatik, vollstationär</t>
  </si>
  <si>
    <t>PK03A</t>
  </si>
  <si>
    <t>Schizophrenie, schizotype und wahnhafte Störungen oder andere psychotische Störungen mit Intensivbehandlung</t>
  </si>
  <si>
    <t>PK03B</t>
  </si>
  <si>
    <t>Schizophrenie, schizotype und wahnhafte Störungen oder andere psychotische Störungen ohne Intensivbehandlung</t>
  </si>
  <si>
    <t>Affektive, neurotische, Belastungs-, somatoforme und Schlafstörungen ohne komplizierende Konstellation, ohne erhöhten Betreuungsaufwand, ohne hohe Therapieintensität, ohne Intensivbehandlung, ohne komplizierende Nebendiagnose, Alter &gt; 13 Jahre</t>
  </si>
  <si>
    <t>Ess- und Fütterstörungen mit hoher Therapieintensität oder mit Intensivbehandlung oder mit erhöhtem Betreuungsaufwand oder Alter &lt; 12 Jahre</t>
  </si>
  <si>
    <t>Ess- und Fütterstörungen ohne hohe Therapieintensität, ohne Intensivbehandlung, ohne erhöhten Betreuungsaufwand, Alter &gt; 11 Jahre</t>
  </si>
  <si>
    <t>Verhaltensstörungen mit Beginn in der Kindheit und Jugend, Persönlichkeits- und Verhaltensstörungen oder andere Stör., Alter 8-13 J. od. mit erhöhter Pflegebed., ohne kompliz. ND, ohne erhöhten Betreuungsaufw., ohne hohe Therapieint., ohne Intensivbeh.</t>
  </si>
  <si>
    <t>Verhaltensstörungen mit Beginn in der Kindheit und Jugend, Persönlichkeits- und Verhaltensstörungen oder andere Stör., Alter &gt; 13 Jahre, ohne erhöhter Pflegebed., ohne kompliz. ND, ohne erhöhten Betreuungsaufw., ohne hohe Therapieint., ohne Intensivbeh.</t>
  </si>
  <si>
    <t>Strukturkategorie Kinder- und Jugendpsychiatrie und -psychosomatik, teilstationär</t>
  </si>
  <si>
    <t>PEPP 2021; Anlage 5</t>
  </si>
  <si>
    <t>PEPP 2021; Anlage 3</t>
  </si>
  <si>
    <t>Transfusion von Plasmabestandteilen und gentechnisch hergestellten Plasmaproteinen: Human-Immunglobulin, spezifisch gegen Hepatitis-B-surface-Antigen [HBsAg]</t>
  </si>
  <si>
    <t>Transfusion von Plasmabestandteilen und gentechnisch hergestellten Plasmaproteinen: Human-Immunglobulin, spezifisch gegen Zytomegalie-Virus [CMV]</t>
  </si>
  <si>
    <t>Transfusion von Plasmabestandteilen und gentechnisch hergestellten Plasmaproteinen: Human-Immunglobulin, spezifisch gegen Varicella-Zoster-Virus [VZV]</t>
  </si>
  <si>
    <t>Gabe von Carmustin, Implantat, intrathekal</t>
  </si>
  <si>
    <t>Applikation von Medikamenten, Liste 3: Carmustin, Implantat, intrathekal</t>
  </si>
  <si>
    <t>Gabe von Decitabin, parenteral</t>
  </si>
  <si>
    <t>Applikation von Medikamenten, Liste 4: Decitabin, parenteral</t>
  </si>
  <si>
    <t>Siehe weitere Differenzierung ZP67.15 bis ZP67.29</t>
  </si>
  <si>
    <t>Siehe weitere Differenzierung ZP67.22 bis ZP67.29</t>
  </si>
  <si>
    <t>ZP67.22</t>
  </si>
  <si>
    <t>6-005.mn</t>
  </si>
  <si>
    <t>4.000 mg bis unter 4.640 mg</t>
  </si>
  <si>
    <t>ZP67.23</t>
  </si>
  <si>
    <t>6-005.mp</t>
  </si>
  <si>
    <t>4.640 mg bis unter 5.280 mg</t>
  </si>
  <si>
    <t>ZP67.24</t>
  </si>
  <si>
    <t>6-005.mq</t>
  </si>
  <si>
    <t>5.280 mg bis unter 5.920 mg</t>
  </si>
  <si>
    <t>ZP67.25</t>
  </si>
  <si>
    <t>6-005.mr</t>
  </si>
  <si>
    <t>5.920 mg bis unter 6.560 mg</t>
  </si>
  <si>
    <t>ZP67.26</t>
  </si>
  <si>
    <t>6-005.ms</t>
  </si>
  <si>
    <t>6.560 mg bis unter 7.200 mg</t>
  </si>
  <si>
    <t>ZP67.27</t>
  </si>
  <si>
    <t>6-005.mt</t>
  </si>
  <si>
    <t>7.200 mg bis unter 7.840 mg</t>
  </si>
  <si>
    <t>ZP67.28</t>
  </si>
  <si>
    <t>6-005.mu</t>
  </si>
  <si>
    <t>7.840 mg bis unter 8.480 mg</t>
  </si>
  <si>
    <t>ZP67.29</t>
  </si>
  <si>
    <t>6-005.mv</t>
  </si>
  <si>
    <t>8.480 mg oder mehr</t>
  </si>
  <si>
    <t>ZP75</t>
  </si>
  <si>
    <t>Repetitive transkranielle Magnetstimulation [rTMS]</t>
  </si>
  <si>
    <t>ZP75.01</t>
  </si>
  <si>
    <t>8-632.0</t>
  </si>
  <si>
    <t>ZP75.02</t>
  </si>
  <si>
    <t>8-632.1</t>
  </si>
  <si>
    <t>Ist-Daten nach dem Entgeltkatalog des Kalenderjahres 2019 des Jahres 2019</t>
  </si>
  <si>
    <t>Ist-Daten nach dem Entgeltkatalog des Kalenderjahres 2019 für Jahresüberlieger 2019/2020 anteilig ab 1.1.2020</t>
  </si>
  <si>
    <t>Ist-Daten nach dem Entgeltkatalog des Kalenderjahres 2020 für Jahresüberlieger 2019/2020 anteilig ab 1.1.2020 (nach Überleitung)</t>
  </si>
  <si>
    <t>Ist-Daten nach dem Entgeltkatalog des Kalenderjahres 2020 des Jahres 2020</t>
  </si>
  <si>
    <t>Ist-Daten nach dem Entgeltkatalog des Kalenderjahres 2021 des Jahres 2020</t>
  </si>
  <si>
    <t>Forderung für den Vereinbarungszeitraum 2021</t>
  </si>
  <si>
    <t>Vereinbarung für den Vereinbarungszeitraum 2021</t>
  </si>
  <si>
    <t>E12ÜLVVJÜ</t>
  </si>
  <si>
    <t>Ist-Daten des Kalenderjahres 2019</t>
  </si>
  <si>
    <t>Ist-Daten des Kalenderjahres 2020</t>
  </si>
  <si>
    <t>Verereinbarung für den Vereinbarungszeitraum 2021</t>
  </si>
  <si>
    <t>Vereinbarung für das Vorjahr 2020</t>
  </si>
  <si>
    <t>Ist-Daten des Jahres 2019</t>
  </si>
  <si>
    <t>Ist-Daten des Jahres 2020</t>
  </si>
  <si>
    <t>&lt;&lt;ID&gt;&gt;</t>
  </si>
  <si>
    <t>B2Z</t>
  </si>
  <si>
    <t>Zusammenschau</t>
  </si>
  <si>
    <t>Forderung</t>
  </si>
  <si>
    <t>Vereinbarung</t>
  </si>
  <si>
    <t>Forderung 2021</t>
  </si>
  <si>
    <t>Vereinbarung 2020</t>
  </si>
  <si>
    <t>Ist-Daten 2019</t>
  </si>
  <si>
    <t>Ist-Daten 2020</t>
  </si>
  <si>
    <t>Vereinbarung 2021</t>
  </si>
  <si>
    <t>L2&lt;&lt;ID&gt;&gt;Z</t>
  </si>
  <si>
    <t>Zusammenschau für &lt;&lt;ID&gt;&gt;</t>
  </si>
  <si>
    <t>Ist-Daten 2019 &lt;&lt;ID&gt;&gt;</t>
  </si>
  <si>
    <t>Ist-Daten 2020 &lt;&lt;ID&gt;&gt;</t>
  </si>
  <si>
    <t>Forderung 2021 &lt;&lt;ID&gt;&gt;</t>
  </si>
  <si>
    <t>Vereinbarung 2021 &lt;&lt;ID&gt;&gt;</t>
  </si>
  <si>
    <t>Vereinbarung 2020 &lt;&lt;ID&gt;&gt;</t>
  </si>
  <si>
    <t>K1Z</t>
  </si>
  <si>
    <t>K2EZ</t>
  </si>
  <si>
    <t>K2PZ</t>
  </si>
  <si>
    <t>K2KZ</t>
  </si>
  <si>
    <t>siehe ZP04.14-ZP04.23</t>
  </si>
  <si>
    <t>siehe ZP10.18-ZP10.20</t>
  </si>
  <si>
    <t>siehe ZP23.17-ZP23.20</t>
  </si>
  <si>
    <t>siehe ZP39.25-ZP39.30</t>
  </si>
  <si>
    <t>siehe ZP58.30-ZP58.46</t>
  </si>
  <si>
    <t>siehe ZP59.31-ZP59.47</t>
  </si>
  <si>
    <t>siehe ZP48.20-ZP48.29</t>
  </si>
  <si>
    <t>siehe ZP64.21-ZP64.31</t>
  </si>
  <si>
    <t>siehe ZP11.21-ZP11.25</t>
  </si>
  <si>
    <t>siehe ZP16.16-ZP16.24</t>
  </si>
  <si>
    <t>siehe ZP67.15-ZP67.21</t>
  </si>
  <si>
    <t>siehe ZP67.15-ZP67.29</t>
  </si>
  <si>
    <t>siehe ZP67.22-ZP67.29</t>
  </si>
  <si>
    <t>B2 - Zusammenschau</t>
  </si>
  <si>
    <t>L1Z</t>
  </si>
  <si>
    <t>L1 - Zusammenschau</t>
  </si>
  <si>
    <t>L2 - Zusammenschau</t>
  </si>
  <si>
    <t>Klarname/Abkürzung</t>
  </si>
  <si>
    <t>K1 - Zusammenschau</t>
  </si>
  <si>
    <t>K2 - Zusammenschau</t>
  </si>
  <si>
    <t>Gesamtübersicht</t>
  </si>
  <si>
    <t>DIE BEZEICHNUNG IHRER KLINIK</t>
  </si>
  <si>
    <t>AX123Z</t>
  </si>
  <si>
    <t>OPS2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</si>
</sst>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0.00\ &quot;€&quot;;[Red]\-#,##0.00\ &quot;€&quot;"/>
    <numFmt numFmtId="44" formatCode="_-* #,##0.00\ &quot;€&quot;_-;\-* #,##0.00\ &quot;€&quot;_-;_-* &quot;-&quot;??\ &quot;€&quot;_-;_-@_-"/>
    <numFmt numFmtId="43" formatCode="_-* #,##0.00\ _€_-;\-* #,##0.00\ _€_-;_-* &quot;-&quot;??\ _€_-;_-@_-"/>
    <numFmt numFmtId="164" formatCode="00000"/>
    <numFmt numFmtId="165" formatCode="0.000"/>
    <numFmt numFmtId="166" formatCode="0.0000"/>
    <numFmt numFmtId="167" formatCode="#,##0.00\ &quot;€&quot;"/>
  </numFmts>
  <fonts count="42"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1"/>
      <name val="Arial"/>
      <family val="2"/>
    </font>
    <font>
      <sz val="13"/>
      <name val="Arial"/>
      <family val="2"/>
    </font>
    <font>
      <b/>
      <sz val="12"/>
      <name val="Arial"/>
      <family val="2"/>
    </font>
    <font>
      <vertAlign val="superscript"/>
      <sz val="12"/>
      <name val="Arial"/>
      <family val="2"/>
    </font>
    <font>
      <vertAlign val="superscript"/>
      <sz val="11"/>
      <name val="Arial"/>
      <family val="2"/>
    </font>
    <font>
      <b/>
      <sz val="28"/>
      <name val="Arial"/>
      <family val="2"/>
    </font>
    <font>
      <b/>
      <sz val="28"/>
      <color rgb="FFFF0000"/>
      <name val="Arial"/>
      <family val="2"/>
    </font>
    <font>
      <i/>
      <sz val="12"/>
      <name val="Arial"/>
      <family val="2"/>
    </font>
    <font>
      <sz val="11"/>
      <color theme="1"/>
      <name val="Arial"/>
      <family val="2"/>
    </font>
    <font>
      <b/>
      <vertAlign val="superscript"/>
      <sz val="12"/>
      <name val="Arial"/>
      <family val="2"/>
    </font>
    <font>
      <sz val="10"/>
      <name val="Arial"/>
      <family val="2"/>
    </font>
    <font>
      <u/>
      <sz val="11"/>
      <name val="Arial"/>
      <family val="2"/>
    </font>
    <font>
      <vertAlign val="superscript"/>
      <sz val="11"/>
      <color theme="1"/>
      <name val="Arial"/>
      <family val="2"/>
    </font>
    <font>
      <b/>
      <sz val="11"/>
      <name val="Arial"/>
      <family val="2"/>
    </font>
    <font>
      <b/>
      <vertAlign val="superscript"/>
      <sz val="11"/>
      <name val="Arial"/>
      <family val="2"/>
    </font>
    <font>
      <sz val="10"/>
      <color theme="1"/>
      <name val="Arial"/>
      <family val="2"/>
    </font>
    <font>
      <sz val="13"/>
      <color theme="1"/>
      <name val="Arial"/>
      <family val="2"/>
    </font>
    <font>
      <vertAlign val="superscript"/>
      <sz val="11"/>
      <color indexed="8"/>
      <name val="Arial"/>
      <family val="2"/>
    </font>
    <font>
      <b/>
      <sz val="11"/>
      <color theme="1"/>
      <name val="Arial"/>
      <family val="2"/>
    </font>
    <font>
      <b/>
      <sz val="13"/>
      <name val="Arial"/>
      <family val="2"/>
    </font>
    <font>
      <b/>
      <sz val="13"/>
      <color theme="1"/>
      <name val="Arial"/>
      <family val="2"/>
    </font>
    <font>
      <b/>
      <sz val="11"/>
      <color rgb="FFFF0000"/>
      <name val="Arial"/>
      <family val="2"/>
    </font>
    <font>
      <sz val="11"/>
      <color indexed="8"/>
      <name val="Calibri"/>
      <family val="2"/>
    </font>
    <font>
      <sz val="11"/>
      <color indexed="9"/>
      <name val="Calibri"/>
      <family val="2"/>
    </font>
    <font>
      <b/>
      <sz val="13"/>
      <color theme="0"/>
      <name val="Arial"/>
      <family val="2"/>
    </font>
    <font>
      <b/>
      <sz val="14"/>
      <color theme="1"/>
      <name val="Arial"/>
      <family val="2"/>
    </font>
    <font>
      <sz val="14"/>
      <color theme="1"/>
      <name val="Calibri"/>
      <family val="2"/>
      <scheme val="minor"/>
    </font>
    <font>
      <sz val="10"/>
      <color indexed="8"/>
      <name val="Arial"/>
      <family val="2"/>
    </font>
    <font>
      <u/>
      <sz val="11"/>
      <color indexed="12"/>
      <name val="Arial"/>
      <family val="2"/>
    </font>
    <font>
      <sz val="13"/>
      <color theme="0"/>
      <name val="Arial"/>
      <family val="2"/>
    </font>
  </fonts>
  <fills count="22">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rgb="FFCC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auto="1"/>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top style="thin">
        <color indexed="64"/>
      </top>
      <bottom/>
      <diagonal/>
    </border>
    <border>
      <left style="thin">
        <color indexed="64"/>
      </left>
      <right style="thin">
        <color auto="1"/>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s>
  <cellStyleXfs count="76">
    <xf numFmtId="0" fontId="0" fillId="0" borderId="0"/>
    <xf numFmtId="0" fontId="10" fillId="0" borderId="0"/>
    <xf numFmtId="0" fontId="10" fillId="0" borderId="0"/>
    <xf numFmtId="0" fontId="9" fillId="0" borderId="0"/>
    <xf numFmtId="0" fontId="22" fillId="0" borderId="0"/>
    <xf numFmtId="0" fontId="20" fillId="0" borderId="0"/>
    <xf numFmtId="0" fontId="8" fillId="0" borderId="0"/>
    <xf numFmtId="0" fontId="8" fillId="0" borderId="0"/>
    <xf numFmtId="44" fontId="20" fillId="0" borderId="0" applyFont="0" applyFill="0" applyBorder="0" applyAlignment="0" applyProtection="0"/>
    <xf numFmtId="0" fontId="20" fillId="0" borderId="0"/>
    <xf numFmtId="0" fontId="22" fillId="0" borderId="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5" fillId="17"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4" fillId="0" borderId="0"/>
    <xf numFmtId="0" fontId="34" fillId="0" borderId="0"/>
    <xf numFmtId="0" fontId="8" fillId="0" borderId="0"/>
    <xf numFmtId="0" fontId="8" fillId="0" borderId="0"/>
    <xf numFmtId="0" fontId="8" fillId="0" borderId="0"/>
    <xf numFmtId="0" fontId="22" fillId="0" borderId="0"/>
    <xf numFmtId="9" fontId="20" fillId="0" borderId="0" applyFont="0" applyFill="0" applyBorder="0" applyAlignment="0" applyProtection="0"/>
    <xf numFmtId="43" fontId="20" fillId="0" borderId="0" applyFont="0" applyFill="0" applyBorder="0" applyAlignment="0" applyProtection="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44" fontId="2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9" fontId="20" fillId="0" borderId="0" applyFont="0" applyFill="0" applyBorder="0" applyAlignment="0" applyProtection="0"/>
    <xf numFmtId="43" fontId="20" fillId="0" borderId="0" applyFont="0" applyFill="0" applyBorder="0" applyAlignment="0" applyProtection="0"/>
    <xf numFmtId="0" fontId="20" fillId="0" borderId="0"/>
    <xf numFmtId="0" fontId="6" fillId="0" borderId="0"/>
    <xf numFmtId="0" fontId="39"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40" fillId="0" borderId="0" applyNumberFormat="0" applyFill="0" applyBorder="0" applyAlignment="0" applyProtection="0">
      <alignment vertical="top"/>
      <protection locked="0"/>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cellStyleXfs>
  <cellXfs count="532">
    <xf numFmtId="0" fontId="0" fillId="0" borderId="0" xfId="0"/>
    <xf numFmtId="0" fontId="12" fillId="0" borderId="0" xfId="0" applyFont="1"/>
    <xf numFmtId="0" fontId="12" fillId="0" borderId="0" xfId="0" applyFont="1" applyAlignment="1"/>
    <xf numFmtId="0" fontId="11" fillId="0" borderId="0" xfId="0" applyFont="1" applyAlignment="1">
      <alignment vertical="center"/>
    </xf>
    <xf numFmtId="49" fontId="12" fillId="0" borderId="0" xfId="0" applyNumberFormat="1" applyFont="1"/>
    <xf numFmtId="49" fontId="17" fillId="0" borderId="0" xfId="0" applyNumberFormat="1" applyFont="1" applyAlignment="1">
      <alignment vertical="center" wrapText="1"/>
    </xf>
    <xf numFmtId="49" fontId="18" fillId="0" borderId="0" xfId="0" applyNumberFormat="1" applyFont="1" applyAlignment="1">
      <alignment vertical="center" wrapText="1"/>
    </xf>
    <xf numFmtId="0" fontId="11" fillId="0" borderId="0" xfId="0" quotePrefix="1" applyFont="1" applyBorder="1" applyAlignment="1">
      <alignment vertical="center"/>
    </xf>
    <xf numFmtId="49" fontId="11" fillId="0" borderId="7" xfId="0" quotePrefix="1" applyNumberFormat="1" applyFont="1" applyBorder="1" applyAlignment="1">
      <alignment vertical="center"/>
    </xf>
    <xf numFmtId="164" fontId="11" fillId="0" borderId="7" xfId="0" quotePrefix="1" applyNumberFormat="1" applyFont="1" applyBorder="1" applyAlignment="1">
      <alignment vertical="center"/>
    </xf>
    <xf numFmtId="49" fontId="14" fillId="0" borderId="9" xfId="0" quotePrefix="1" applyNumberFormat="1" applyFont="1" applyBorder="1" applyAlignment="1">
      <alignment vertical="center"/>
    </xf>
    <xf numFmtId="49" fontId="14" fillId="0" borderId="9" xfId="0" applyNumberFormat="1" applyFont="1" applyBorder="1" applyAlignment="1">
      <alignment vertical="center"/>
    </xf>
    <xf numFmtId="0" fontId="14" fillId="0" borderId="8" xfId="0" quotePrefix="1" applyFont="1" applyBorder="1" applyAlignment="1">
      <alignment vertical="center"/>
    </xf>
    <xf numFmtId="0" fontId="11" fillId="0" borderId="10" xfId="0" applyFont="1" applyBorder="1" applyAlignment="1">
      <alignment vertical="center"/>
    </xf>
    <xf numFmtId="49" fontId="14" fillId="0" borderId="14" xfId="0" applyNumberFormat="1" applyFont="1" applyBorder="1" applyAlignment="1">
      <alignment vertical="center"/>
    </xf>
    <xf numFmtId="0" fontId="13" fillId="0" borderId="0" xfId="0" applyFont="1" applyAlignment="1">
      <alignment horizontal="left" vertical="top" wrapText="1"/>
    </xf>
    <xf numFmtId="0" fontId="11" fillId="0" borderId="0" xfId="0" applyFont="1" applyFill="1" applyBorder="1" applyAlignment="1">
      <alignment horizontal="center"/>
    </xf>
    <xf numFmtId="0" fontId="19" fillId="0" borderId="0" xfId="0" quotePrefix="1" applyFont="1" applyFill="1" applyBorder="1" applyAlignment="1">
      <alignment vertical="center"/>
    </xf>
    <xf numFmtId="0" fontId="11" fillId="0" borderId="0" xfId="0" applyFont="1" applyFill="1" applyBorder="1" applyAlignment="1">
      <alignment vertical="center"/>
    </xf>
    <xf numFmtId="0" fontId="12" fillId="0" borderId="0" xfId="0" applyFont="1" applyFill="1"/>
    <xf numFmtId="2" fontId="22" fillId="0" borderId="0" xfId="4" applyNumberFormat="1" applyFont="1"/>
    <xf numFmtId="0" fontId="22" fillId="0" borderId="0" xfId="4" applyFont="1"/>
    <xf numFmtId="1" fontId="22" fillId="0" borderId="0" xfId="4" applyNumberFormat="1" applyFont="1"/>
    <xf numFmtId="1" fontId="22" fillId="0" borderId="0" xfId="4" applyNumberFormat="1" applyFont="1" applyAlignment="1">
      <alignment horizontal="center"/>
    </xf>
    <xf numFmtId="1" fontId="22" fillId="0" borderId="0" xfId="4" applyNumberFormat="1" applyFont="1" applyAlignment="1">
      <alignment horizontal="left"/>
    </xf>
    <xf numFmtId="0" fontId="16" fillId="0" borderId="0" xfId="5" applyFont="1" applyBorder="1"/>
    <xf numFmtId="0" fontId="22" fillId="3" borderId="0" xfId="4" applyFont="1" applyFill="1"/>
    <xf numFmtId="0" fontId="12" fillId="0" borderId="0" xfId="5" applyFont="1"/>
    <xf numFmtId="0" fontId="12" fillId="0" borderId="0" xfId="5" applyFont="1" applyAlignment="1"/>
    <xf numFmtId="0" fontId="11" fillId="0" borderId="0" xfId="5" applyFont="1" applyAlignment="1">
      <alignment vertical="center"/>
    </xf>
    <xf numFmtId="49" fontId="12" fillId="0" borderId="0" xfId="5" applyNumberFormat="1" applyFont="1"/>
    <xf numFmtId="49" fontId="23" fillId="0" borderId="0" xfId="5" applyNumberFormat="1" applyFont="1"/>
    <xf numFmtId="49" fontId="12" fillId="0" borderId="0" xfId="5" applyNumberFormat="1" applyFont="1" applyFill="1" applyAlignment="1"/>
    <xf numFmtId="0" fontId="0" fillId="0" borderId="0" xfId="5" applyFont="1"/>
    <xf numFmtId="0" fontId="24" fillId="0" borderId="0" xfId="5" applyFont="1"/>
    <xf numFmtId="2" fontId="22" fillId="3" borderId="0" xfId="4" applyNumberFormat="1" applyFont="1" applyFill="1"/>
    <xf numFmtId="49" fontId="23" fillId="0" borderId="0" xfId="5" applyNumberFormat="1" applyFont="1" applyFill="1"/>
    <xf numFmtId="0" fontId="8" fillId="0" borderId="0" xfId="6" applyAlignment="1">
      <alignment wrapText="1"/>
    </xf>
    <xf numFmtId="0" fontId="8" fillId="0" borderId="0" xfId="6"/>
    <xf numFmtId="0" fontId="20" fillId="0" borderId="0" xfId="5" applyBorder="1"/>
    <xf numFmtId="0" fontId="20" fillId="0" borderId="0" xfId="5" applyFill="1"/>
    <xf numFmtId="0" fontId="28" fillId="0" borderId="0" xfId="5" applyFont="1" applyFill="1"/>
    <xf numFmtId="0" fontId="20" fillId="0" borderId="1" xfId="5" applyBorder="1" applyAlignment="1">
      <alignment horizontal="center"/>
    </xf>
    <xf numFmtId="0" fontId="20" fillId="0" borderId="1" xfId="5" applyFill="1" applyBorder="1" applyAlignment="1">
      <alignment horizontal="center"/>
    </xf>
    <xf numFmtId="0" fontId="20" fillId="0" borderId="0" xfId="5" applyAlignment="1">
      <alignment horizontal="left" vertical="top"/>
    </xf>
    <xf numFmtId="0" fontId="20" fillId="0" borderId="0" xfId="5" applyAlignment="1">
      <alignment vertical="top"/>
    </xf>
    <xf numFmtId="0" fontId="20" fillId="0" borderId="0" xfId="5" applyBorder="1" applyAlignment="1">
      <alignment horizontal="center"/>
    </xf>
    <xf numFmtId="0" fontId="20" fillId="0" borderId="0" xfId="5" applyAlignment="1">
      <alignment horizontal="center" vertical="center"/>
    </xf>
    <xf numFmtId="0" fontId="20" fillId="0" borderId="0" xfId="5" applyAlignment="1">
      <alignment horizontal="left"/>
    </xf>
    <xf numFmtId="0" fontId="20" fillId="0" borderId="16" xfId="5" applyBorder="1" applyAlignment="1">
      <alignment horizontal="center"/>
    </xf>
    <xf numFmtId="0" fontId="20" fillId="3" borderId="1" xfId="5" applyFill="1" applyBorder="1" applyAlignment="1">
      <alignment horizontal="center" vertical="center" wrapText="1"/>
    </xf>
    <xf numFmtId="0" fontId="20" fillId="0" borderId="0" xfId="5" applyAlignment="1">
      <alignment wrapText="1"/>
    </xf>
    <xf numFmtId="0" fontId="20" fillId="0" borderId="2" xfId="5" applyBorder="1" applyAlignment="1">
      <alignment horizontal="center"/>
    </xf>
    <xf numFmtId="0" fontId="32" fillId="3" borderId="0" xfId="5" applyFont="1" applyFill="1"/>
    <xf numFmtId="0" fontId="32" fillId="0" borderId="0" xfId="5" applyFont="1"/>
    <xf numFmtId="0" fontId="14" fillId="0" borderId="0" xfId="0" applyFont="1"/>
    <xf numFmtId="0" fontId="11" fillId="0" borderId="17" xfId="0" applyFont="1" applyBorder="1" applyAlignment="1">
      <alignment horizontal="center" vertical="center"/>
    </xf>
    <xf numFmtId="0" fontId="11" fillId="0" borderId="20" xfId="0" applyFont="1" applyBorder="1" applyAlignment="1">
      <alignment horizontal="center" vertical="center"/>
    </xf>
    <xf numFmtId="0" fontId="11" fillId="0" borderId="25" xfId="0" applyFont="1" applyBorder="1" applyAlignment="1">
      <alignment horizontal="center"/>
    </xf>
    <xf numFmtId="0" fontId="11" fillId="0" borderId="18" xfId="0" applyFont="1" applyBorder="1" applyAlignment="1">
      <alignment vertical="center"/>
    </xf>
    <xf numFmtId="0" fontId="11" fillId="0" borderId="25" xfId="0" applyFont="1" applyBorder="1" applyAlignment="1">
      <alignment horizontal="center" vertical="center"/>
    </xf>
    <xf numFmtId="49" fontId="11" fillId="0" borderId="18" xfId="0" quotePrefix="1" applyNumberFormat="1" applyFont="1" applyBorder="1" applyAlignment="1">
      <alignmen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7" xfId="0" quotePrefix="1" applyFont="1" applyBorder="1" applyAlignment="1">
      <alignment vertical="center"/>
    </xf>
    <xf numFmtId="0" fontId="20" fillId="0" borderId="0" xfId="5"/>
    <xf numFmtId="0" fontId="31" fillId="0" borderId="0" xfId="5" applyFont="1" applyAlignment="1">
      <alignment vertical="top" wrapText="1"/>
    </xf>
    <xf numFmtId="0" fontId="11" fillId="0" borderId="0" xfId="0" applyFont="1" applyBorder="1" applyAlignment="1">
      <alignment vertical="center"/>
    </xf>
    <xf numFmtId="0" fontId="11" fillId="0" borderId="0"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vertical="center"/>
    </xf>
    <xf numFmtId="0" fontId="12" fillId="0" borderId="17" xfId="5" applyFont="1" applyBorder="1" applyAlignment="1">
      <alignment horizontal="center" vertical="center"/>
    </xf>
    <xf numFmtId="0" fontId="12" fillId="0" borderId="20" xfId="5" applyFont="1" applyBorder="1" applyAlignment="1">
      <alignment horizontal="center" vertical="center"/>
    </xf>
    <xf numFmtId="0" fontId="12" fillId="0" borderId="0" xfId="0" applyFont="1" applyAlignment="1">
      <alignment horizontal="center" vertical="center"/>
    </xf>
    <xf numFmtId="0" fontId="12" fillId="0" borderId="0" xfId="0" applyFont="1" applyBorder="1" applyAlignment="1">
      <alignment horizontal="center" vertical="center"/>
    </xf>
    <xf numFmtId="0" fontId="12" fillId="0" borderId="25" xfId="0" applyFont="1" applyBorder="1" applyAlignment="1">
      <alignment horizontal="center" vertical="center"/>
    </xf>
    <xf numFmtId="0" fontId="12" fillId="0" borderId="8" xfId="0" applyFont="1" applyBorder="1" applyAlignment="1">
      <alignment horizontal="center" vertical="center"/>
    </xf>
    <xf numFmtId="0" fontId="12" fillId="0" borderId="23" xfId="0" applyFont="1" applyBorder="1" applyAlignment="1">
      <alignment horizontal="center" vertical="center"/>
    </xf>
    <xf numFmtId="0" fontId="25" fillId="0" borderId="0" xfId="4" applyFont="1" applyBorder="1" applyAlignment="1">
      <alignment horizontal="left" wrapText="1"/>
    </xf>
    <xf numFmtId="1" fontId="12" fillId="0" borderId="0" xfId="4" applyNumberFormat="1" applyFont="1" applyAlignment="1">
      <alignment horizontal="center"/>
    </xf>
    <xf numFmtId="1" fontId="12" fillId="0" borderId="0" xfId="4" applyNumberFormat="1" applyFont="1" applyAlignment="1">
      <alignment horizontal="left"/>
    </xf>
    <xf numFmtId="1" fontId="12" fillId="0" borderId="0" xfId="4" applyNumberFormat="1" applyFont="1"/>
    <xf numFmtId="0" fontId="12" fillId="0" borderId="0" xfId="4" applyFont="1"/>
    <xf numFmtId="0" fontId="12" fillId="3" borderId="0" xfId="4" applyFont="1" applyFill="1"/>
    <xf numFmtId="0" fontId="12" fillId="0" borderId="8" xfId="4" applyFont="1" applyBorder="1" applyAlignment="1">
      <alignment vertical="center"/>
    </xf>
    <xf numFmtId="0" fontId="25" fillId="0" borderId="0" xfId="4" applyFont="1" applyBorder="1" applyAlignment="1">
      <alignment horizontal="left" vertical="center"/>
    </xf>
    <xf numFmtId="0" fontId="12" fillId="0" borderId="12" xfId="4" applyFont="1" applyFill="1" applyBorder="1" applyAlignment="1">
      <alignment vertical="center"/>
    </xf>
    <xf numFmtId="0" fontId="12" fillId="0" borderId="6" xfId="4" applyFont="1" applyFill="1" applyBorder="1" applyAlignment="1">
      <alignment vertical="center"/>
    </xf>
    <xf numFmtId="0" fontId="12" fillId="0" borderId="3" xfId="4" applyFont="1" applyBorder="1" applyAlignment="1">
      <alignment vertical="center"/>
    </xf>
    <xf numFmtId="0" fontId="12" fillId="0" borderId="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5" applyFont="1" applyFill="1" applyAlignment="1"/>
    <xf numFmtId="0" fontId="12" fillId="0" borderId="0" xfId="5" applyFont="1" applyFill="1"/>
    <xf numFmtId="0" fontId="25" fillId="0" borderId="0" xfId="4" applyFont="1" applyFill="1" applyBorder="1" applyAlignment="1">
      <alignment horizontal="left" vertical="center"/>
    </xf>
    <xf numFmtId="0" fontId="25" fillId="0" borderId="0" xfId="4" applyFont="1" applyFill="1" applyBorder="1" applyAlignment="1">
      <alignment horizontal="left" wrapText="1"/>
    </xf>
    <xf numFmtId="1" fontId="12" fillId="0" borderId="0" xfId="4" applyNumberFormat="1" applyFont="1" applyFill="1" applyBorder="1" applyAlignment="1">
      <alignment horizontal="center"/>
    </xf>
    <xf numFmtId="1" fontId="12" fillId="0" borderId="0" xfId="4" applyNumberFormat="1" applyFont="1" applyFill="1" applyAlignment="1">
      <alignment horizontal="center"/>
    </xf>
    <xf numFmtId="0" fontId="22" fillId="0" borderId="0" xfId="4" applyFont="1" applyFill="1"/>
    <xf numFmtId="2" fontId="22" fillId="0" borderId="0" xfId="4" applyNumberFormat="1" applyFont="1" applyFill="1"/>
    <xf numFmtId="0" fontId="12" fillId="0" borderId="3" xfId="4" applyFont="1" applyFill="1" applyBorder="1" applyAlignment="1">
      <alignment vertical="center"/>
    </xf>
    <xf numFmtId="49" fontId="25" fillId="0" borderId="0" xfId="4" applyNumberFormat="1" applyFont="1" applyFill="1" applyBorder="1" applyAlignment="1">
      <alignment horizontal="center" vertical="center"/>
    </xf>
    <xf numFmtId="0" fontId="25" fillId="0" borderId="0" xfId="4" applyFont="1" applyFill="1" applyBorder="1"/>
    <xf numFmtId="0" fontId="20" fillId="0" borderId="0" xfId="5" applyFont="1" applyFill="1" applyBorder="1"/>
    <xf numFmtId="2" fontId="12" fillId="0" borderId="0" xfId="4" applyNumberFormat="1" applyFont="1" applyFill="1" applyBorder="1"/>
    <xf numFmtId="0" fontId="12" fillId="0" borderId="3" xfId="4" applyFont="1" applyFill="1" applyBorder="1" applyAlignment="1">
      <alignment horizontal="left" vertical="center"/>
    </xf>
    <xf numFmtId="0" fontId="31" fillId="0" borderId="0" xfId="0" applyFont="1" applyAlignment="1">
      <alignment vertical="center"/>
    </xf>
    <xf numFmtId="0" fontId="30" fillId="0" borderId="0" xfId="0" applyFont="1" applyAlignment="1">
      <alignment vertical="center"/>
    </xf>
    <xf numFmtId="0" fontId="13" fillId="0" borderId="0" xfId="0" applyFont="1" applyAlignment="1">
      <alignment horizontal="left" vertical="top"/>
    </xf>
    <xf numFmtId="0" fontId="25" fillId="0" borderId="0" xfId="0" applyFont="1" applyAlignment="1">
      <alignment horizontal="left" vertical="center"/>
    </xf>
    <xf numFmtId="0" fontId="32" fillId="0" borderId="0" xfId="5" applyFont="1" applyAlignment="1">
      <alignment vertical="center"/>
    </xf>
    <xf numFmtId="0" fontId="28" fillId="0" borderId="0" xfId="5" applyFont="1" applyAlignment="1">
      <alignment vertical="center"/>
    </xf>
    <xf numFmtId="0" fontId="20" fillId="0" borderId="0" xfId="5" applyAlignment="1">
      <alignment vertical="center"/>
    </xf>
    <xf numFmtId="0" fontId="0" fillId="0" borderId="1" xfId="5" applyFont="1" applyBorder="1" applyAlignment="1">
      <alignment horizontal="center" vertical="center" wrapText="1"/>
    </xf>
    <xf numFmtId="164" fontId="11" fillId="0" borderId="7" xfId="0" quotePrefix="1" applyNumberFormat="1" applyFont="1" applyFill="1" applyBorder="1" applyAlignment="1">
      <alignment vertical="center"/>
    </xf>
    <xf numFmtId="49" fontId="14" fillId="0" borderId="9" xfId="0" quotePrefix="1" applyNumberFormat="1" applyFont="1" applyFill="1" applyBorder="1" applyAlignment="1">
      <alignment vertical="center"/>
    </xf>
    <xf numFmtId="0" fontId="11" fillId="0" borderId="12" xfId="0" applyFont="1" applyFill="1" applyBorder="1" applyAlignment="1">
      <alignment vertical="center"/>
    </xf>
    <xf numFmtId="0" fontId="11" fillId="0" borderId="0" xfId="0" quotePrefix="1" applyFont="1" applyFill="1" applyBorder="1" applyAlignment="1">
      <alignment vertical="center"/>
    </xf>
    <xf numFmtId="0" fontId="11" fillId="0" borderId="7" xfId="0" quotePrefix="1" applyFont="1" applyFill="1" applyBorder="1" applyAlignment="1">
      <alignment vertical="center" wrapText="1"/>
    </xf>
    <xf numFmtId="0" fontId="11" fillId="0" borderId="29" xfId="0" applyFont="1" applyFill="1" applyBorder="1" applyAlignment="1">
      <alignment vertical="center" wrapText="1"/>
    </xf>
    <xf numFmtId="0" fontId="16" fillId="0" borderId="0" xfId="0" applyFont="1" applyFill="1"/>
    <xf numFmtId="49" fontId="12" fillId="0" borderId="0" xfId="0" applyNumberFormat="1" applyFont="1" applyFill="1"/>
    <xf numFmtId="0" fontId="12" fillId="0" borderId="6" xfId="5" applyFont="1" applyFill="1" applyBorder="1" applyAlignment="1">
      <alignment horizontal="left" vertical="center"/>
    </xf>
    <xf numFmtId="0" fontId="25" fillId="0" borderId="12" xfId="5" applyFont="1" applyFill="1" applyBorder="1" applyAlignment="1">
      <alignment horizontal="left" vertical="center"/>
    </xf>
    <xf numFmtId="0" fontId="24" fillId="0" borderId="0" xfId="5" applyFont="1" applyFill="1"/>
    <xf numFmtId="49" fontId="12" fillId="0" borderId="0" xfId="5" applyNumberFormat="1" applyFont="1" applyFill="1"/>
    <xf numFmtId="0" fontId="25" fillId="0" borderId="6" xfId="5" applyFont="1" applyFill="1" applyBorder="1" applyAlignment="1">
      <alignment horizontal="left" vertical="center"/>
    </xf>
    <xf numFmtId="49" fontId="12" fillId="0" borderId="0" xfId="0" applyNumberFormat="1" applyFont="1" applyFill="1" applyAlignment="1">
      <alignment horizontal="left"/>
    </xf>
    <xf numFmtId="0" fontId="16" fillId="0" borderId="0" xfId="0" applyFont="1" applyFill="1" applyAlignment="1">
      <alignment vertical="top"/>
    </xf>
    <xf numFmtId="49" fontId="12" fillId="0" borderId="0" xfId="0" applyNumberFormat="1" applyFont="1" applyFill="1" applyAlignment="1">
      <alignment horizontal="left" vertical="top" wrapText="1"/>
    </xf>
    <xf numFmtId="0" fontId="16" fillId="0" borderId="0" xfId="4" applyFont="1" applyFill="1" applyAlignment="1">
      <alignment vertical="top"/>
    </xf>
    <xf numFmtId="0" fontId="12" fillId="0" borderId="0" xfId="4" applyFont="1" applyFill="1" applyAlignment="1">
      <alignment vertical="top" wrapText="1"/>
    </xf>
    <xf numFmtId="49" fontId="12" fillId="0" borderId="0" xfId="0" applyNumberFormat="1" applyFont="1" applyFill="1" applyAlignment="1">
      <alignment vertical="top" wrapText="1"/>
    </xf>
    <xf numFmtId="0" fontId="0" fillId="0" borderId="1" xfId="5" applyFont="1" applyFill="1" applyBorder="1" applyAlignment="1">
      <alignment horizontal="center" vertical="center" wrapText="1"/>
    </xf>
    <xf numFmtId="0" fontId="0" fillId="0" borderId="1" xfId="5" applyFont="1" applyBorder="1" applyAlignment="1">
      <alignment horizontal="center" vertical="center"/>
    </xf>
    <xf numFmtId="0" fontId="0" fillId="3" borderId="1" xfId="5" applyFont="1" applyFill="1" applyBorder="1" applyAlignment="1">
      <alignment horizontal="center" vertical="center"/>
    </xf>
    <xf numFmtId="0" fontId="11" fillId="0" borderId="20" xfId="0" applyFont="1" applyBorder="1" applyAlignment="1">
      <alignment horizontal="center" vertical="top"/>
    </xf>
    <xf numFmtId="0" fontId="20" fillId="0" borderId="0" xfId="5" applyBorder="1" applyAlignment="1">
      <alignment horizontal="center" vertical="center" wrapText="1"/>
    </xf>
    <xf numFmtId="0" fontId="30" fillId="0" borderId="0" xfId="0" applyFont="1" applyAlignment="1">
      <alignment vertical="center" wrapText="1"/>
    </xf>
    <xf numFmtId="0" fontId="31" fillId="0" borderId="0" xfId="0" applyFont="1" applyAlignment="1">
      <alignment horizontal="left" vertical="center"/>
    </xf>
    <xf numFmtId="49" fontId="12" fillId="0" borderId="0" xfId="0" applyNumberFormat="1" applyFont="1" applyFill="1" applyAlignment="1">
      <alignment vertical="top"/>
    </xf>
    <xf numFmtId="0" fontId="11" fillId="0" borderId="0" xfId="0" quotePrefix="1" applyFont="1" applyFill="1" applyBorder="1" applyAlignment="1">
      <alignment horizontal="left" vertical="center" wrapText="1" indent="1"/>
    </xf>
    <xf numFmtId="0" fontId="11" fillId="0" borderId="0" xfId="0" quotePrefix="1" applyFont="1" applyFill="1" applyBorder="1" applyAlignment="1">
      <alignment horizontal="left" vertical="center" indent="1"/>
    </xf>
    <xf numFmtId="0" fontId="33" fillId="0" borderId="0" xfId="5" applyFont="1"/>
    <xf numFmtId="0" fontId="0" fillId="0" borderId="0" xfId="0" applyFill="1"/>
    <xf numFmtId="0" fontId="31" fillId="0" borderId="0" xfId="0" applyFont="1" applyFill="1" applyAlignment="1">
      <alignment vertical="center"/>
    </xf>
    <xf numFmtId="0" fontId="30" fillId="0" borderId="0" xfId="0" applyFont="1" applyFill="1" applyAlignment="1">
      <alignment vertical="center"/>
    </xf>
    <xf numFmtId="0" fontId="13" fillId="0" borderId="0" xfId="0" applyFont="1" applyFill="1" applyAlignment="1">
      <alignment horizontal="left" vertical="top" wrapText="1"/>
    </xf>
    <xf numFmtId="0" fontId="11" fillId="0" borderId="18" xfId="0" applyFont="1" applyFill="1" applyBorder="1" applyAlignment="1">
      <alignment vertical="center"/>
    </xf>
    <xf numFmtId="0" fontId="11" fillId="0" borderId="13" xfId="0" applyFont="1" applyFill="1" applyBorder="1" applyAlignment="1">
      <alignment vertical="center"/>
    </xf>
    <xf numFmtId="49" fontId="11" fillId="0" borderId="10" xfId="0" applyNumberFormat="1" applyFont="1" applyFill="1" applyBorder="1" applyAlignment="1">
      <alignment vertical="center"/>
    </xf>
    <xf numFmtId="49" fontId="12" fillId="0" borderId="0" xfId="0" quotePrefix="1" applyNumberFormat="1" applyFont="1" applyFill="1" applyAlignment="1">
      <alignment horizontal="left" indent="1"/>
    </xf>
    <xf numFmtId="0" fontId="12" fillId="0" borderId="22" xfId="5" applyFont="1" applyBorder="1" applyAlignment="1">
      <alignment horizontal="center" vertical="center"/>
    </xf>
    <xf numFmtId="0" fontId="12" fillId="0" borderId="15" xfId="5" applyFont="1" applyFill="1" applyBorder="1" applyAlignment="1">
      <alignment horizontal="left" vertical="center"/>
    </xf>
    <xf numFmtId="0" fontId="12" fillId="0" borderId="20" xfId="5" applyFont="1" applyFill="1" applyBorder="1" applyAlignment="1">
      <alignment horizontal="center" vertical="center"/>
    </xf>
    <xf numFmtId="0" fontId="12" fillId="0" borderId="22" xfId="5" applyFont="1" applyFill="1" applyBorder="1" applyAlignment="1">
      <alignment horizontal="center" vertical="center"/>
    </xf>
    <xf numFmtId="0" fontId="0" fillId="2" borderId="1" xfId="5" applyFont="1" applyFill="1" applyBorder="1" applyAlignment="1">
      <alignment horizontal="center" vertical="center"/>
    </xf>
    <xf numFmtId="0" fontId="0" fillId="4" borderId="26" xfId="5" quotePrefix="1" applyFont="1" applyFill="1" applyBorder="1" applyAlignment="1">
      <alignment horizontal="center" vertical="center"/>
    </xf>
    <xf numFmtId="0" fontId="0" fillId="4" borderId="26" xfId="5" applyFont="1" applyFill="1" applyBorder="1" applyAlignment="1">
      <alignment horizontal="center" vertical="center"/>
    </xf>
    <xf numFmtId="0" fontId="0" fillId="4" borderId="23" xfId="5" applyFont="1" applyFill="1" applyBorder="1" applyAlignment="1">
      <alignment horizontal="center" vertical="center"/>
    </xf>
    <xf numFmtId="0" fontId="25" fillId="0" borderId="8" xfId="4" applyFont="1" applyFill="1" applyBorder="1" applyAlignment="1">
      <alignment vertical="center"/>
    </xf>
    <xf numFmtId="0" fontId="11" fillId="0" borderId="0" xfId="0" applyFont="1" applyBorder="1" applyAlignment="1">
      <alignment horizontal="right" vertical="center" wrapText="1"/>
    </xf>
    <xf numFmtId="0" fontId="11" fillId="0" borderId="7" xfId="0" applyFont="1" applyBorder="1" applyAlignment="1">
      <alignment vertical="center"/>
    </xf>
    <xf numFmtId="0" fontId="0" fillId="0" borderId="7" xfId="0" applyBorder="1" applyAlignment="1">
      <alignment vertical="center"/>
    </xf>
    <xf numFmtId="0" fontId="12" fillId="0" borderId="18" xfId="4" applyFont="1" applyBorder="1" applyAlignment="1">
      <alignment vertical="center"/>
    </xf>
    <xf numFmtId="0" fontId="12" fillId="0" borderId="7" xfId="4" applyFont="1" applyBorder="1" applyAlignment="1">
      <alignment vertical="center"/>
    </xf>
    <xf numFmtId="0" fontId="12" fillId="0" borderId="7" xfId="4" applyFont="1" applyFill="1" applyBorder="1" applyAlignment="1">
      <alignment vertical="center"/>
    </xf>
    <xf numFmtId="0" fontId="12" fillId="0" borderId="42" xfId="4" applyFont="1" applyBorder="1" applyAlignment="1">
      <alignment vertical="center"/>
    </xf>
    <xf numFmtId="0" fontId="12" fillId="0" borderId="18" xfId="4" applyFont="1" applyFill="1" applyBorder="1" applyAlignment="1">
      <alignment vertical="center"/>
    </xf>
    <xf numFmtId="0" fontId="12" fillId="0" borderId="42" xfId="4" applyFont="1" applyFill="1" applyBorder="1" applyAlignment="1">
      <alignment vertical="center"/>
    </xf>
    <xf numFmtId="0" fontId="12" fillId="0" borderId="9" xfId="4" applyFont="1" applyBorder="1" applyAlignment="1">
      <alignment vertical="center"/>
    </xf>
    <xf numFmtId="0" fontId="12" fillId="0" borderId="26" xfId="0" applyFont="1" applyBorder="1" applyAlignment="1">
      <alignment horizontal="center" vertical="center"/>
    </xf>
    <xf numFmtId="0" fontId="12" fillId="0" borderId="38" xfId="0" applyFont="1" applyBorder="1" applyAlignment="1">
      <alignment horizontal="center" vertical="center"/>
    </xf>
    <xf numFmtId="0" fontId="12" fillId="0" borderId="9" xfId="0" applyFont="1" applyFill="1" applyBorder="1" applyAlignment="1">
      <alignment horizontal="center" vertical="center"/>
    </xf>
    <xf numFmtId="0" fontId="12" fillId="0" borderId="32" xfId="4" applyNumberFormat="1" applyFont="1" applyFill="1" applyBorder="1" applyAlignment="1">
      <alignment horizontal="center" vertical="center"/>
    </xf>
    <xf numFmtId="0" fontId="12" fillId="0" borderId="35" xfId="4" applyNumberFormat="1" applyFont="1" applyFill="1" applyBorder="1" applyAlignment="1">
      <alignment horizontal="center" vertical="center"/>
    </xf>
    <xf numFmtId="0" fontId="0" fillId="0" borderId="5" xfId="5" applyFont="1" applyBorder="1" applyAlignment="1">
      <alignment horizontal="center" vertical="center" wrapText="1"/>
    </xf>
    <xf numFmtId="0" fontId="20" fillId="0" borderId="4" xfId="5" applyBorder="1" applyAlignment="1">
      <alignment horizontal="center" vertical="center" wrapText="1"/>
    </xf>
    <xf numFmtId="0" fontId="20" fillId="0" borderId="5" xfId="5" applyBorder="1" applyAlignment="1">
      <alignment horizontal="center" vertical="center" wrapText="1"/>
    </xf>
    <xf numFmtId="0" fontId="20" fillId="0" borderId="1" xfId="5" applyBorder="1" applyAlignment="1">
      <alignment horizontal="center" vertical="center" wrapText="1"/>
    </xf>
    <xf numFmtId="0" fontId="12" fillId="0" borderId="0" xfId="0" applyFont="1" applyAlignment="1">
      <alignment horizontal="left" vertical="center"/>
    </xf>
    <xf numFmtId="0" fontId="13" fillId="0" borderId="0" xfId="0" applyFont="1" applyFill="1" applyAlignment="1">
      <alignment horizontal="right" vertical="center"/>
    </xf>
    <xf numFmtId="0" fontId="12" fillId="0" borderId="0" xfId="0" applyFont="1" applyAlignment="1">
      <alignment horizontal="right" vertical="center"/>
    </xf>
    <xf numFmtId="0" fontId="11" fillId="0" borderId="0" xfId="0" applyFont="1" applyFill="1" applyBorder="1" applyAlignment="1">
      <alignment horizontal="right" vertical="center"/>
    </xf>
    <xf numFmtId="0" fontId="13" fillId="0" borderId="16" xfId="0" applyFont="1" applyFill="1" applyBorder="1" applyAlignment="1">
      <alignment horizontal="left" vertical="center"/>
    </xf>
    <xf numFmtId="0" fontId="12" fillId="0" borderId="14" xfId="0" applyFont="1" applyBorder="1" applyAlignment="1">
      <alignment horizontal="left" vertical="center"/>
    </xf>
    <xf numFmtId="0" fontId="12" fillId="0" borderId="45" xfId="0" applyFont="1" applyBorder="1" applyAlignment="1">
      <alignment horizontal="left" vertical="center"/>
    </xf>
    <xf numFmtId="0" fontId="12" fillId="0" borderId="0" xfId="0" applyFont="1" applyBorder="1" applyAlignment="1">
      <alignment horizontal="left" vertical="center"/>
    </xf>
    <xf numFmtId="0" fontId="12" fillId="0" borderId="44" xfId="0" applyFont="1" applyBorder="1" applyAlignment="1">
      <alignment horizontal="left" vertical="center"/>
    </xf>
    <xf numFmtId="0" fontId="0" fillId="0" borderId="46" xfId="0" applyBorder="1"/>
    <xf numFmtId="0" fontId="0" fillId="0" borderId="47" xfId="0" applyBorder="1"/>
    <xf numFmtId="0" fontId="0" fillId="0" borderId="0" xfId="0" applyAlignment="1">
      <alignment vertical="center"/>
    </xf>
    <xf numFmtId="0" fontId="12" fillId="0" borderId="48" xfId="4" applyFont="1" applyFill="1" applyBorder="1" applyAlignment="1">
      <alignment vertical="center"/>
    </xf>
    <xf numFmtId="0" fontId="12" fillId="5" borderId="19" xfId="5" applyFont="1" applyFill="1" applyBorder="1" applyAlignment="1" applyProtection="1">
      <alignment horizontal="right" vertical="center"/>
      <protection locked="0"/>
    </xf>
    <xf numFmtId="0" fontId="12" fillId="5" borderId="21" xfId="5" applyFont="1" applyFill="1" applyBorder="1" applyAlignment="1" applyProtection="1">
      <alignment horizontal="right" vertical="center"/>
      <protection locked="0"/>
    </xf>
    <xf numFmtId="0" fontId="12" fillId="5" borderId="24" xfId="5" applyFont="1" applyFill="1" applyBorder="1" applyAlignment="1" applyProtection="1">
      <alignment horizontal="right" vertical="center"/>
      <protection locked="0"/>
    </xf>
    <xf numFmtId="0" fontId="12" fillId="5" borderId="14" xfId="0" applyFont="1" applyFill="1" applyBorder="1" applyAlignment="1" applyProtection="1">
      <alignment horizontal="left" vertical="center"/>
      <protection locked="0"/>
    </xf>
    <xf numFmtId="0" fontId="12" fillId="5" borderId="11" xfId="0" applyFont="1" applyFill="1" applyBorder="1" applyAlignment="1" applyProtection="1">
      <alignment horizontal="left" vertical="center"/>
      <protection locked="0"/>
    </xf>
    <xf numFmtId="0" fontId="20" fillId="5" borderId="5" xfId="5" applyFill="1" applyBorder="1" applyAlignment="1" applyProtection="1">
      <alignment horizontal="center" vertical="center"/>
      <protection locked="0"/>
    </xf>
    <xf numFmtId="0" fontId="20" fillId="5" borderId="6" xfId="5" applyFill="1" applyBorder="1" applyAlignment="1" applyProtection="1">
      <alignment horizontal="center" vertical="center"/>
      <protection locked="0"/>
    </xf>
    <xf numFmtId="0" fontId="20" fillId="5" borderId="6" xfId="5" applyFill="1" applyBorder="1" applyAlignment="1" applyProtection="1">
      <alignment horizontal="left" vertical="center" wrapText="1"/>
      <protection locked="0"/>
    </xf>
    <xf numFmtId="0" fontId="20" fillId="5" borderId="6" xfId="5" applyFill="1" applyBorder="1" applyAlignment="1" applyProtection="1">
      <alignment vertical="center"/>
      <protection locked="0"/>
    </xf>
    <xf numFmtId="0" fontId="20" fillId="5" borderId="4" xfId="5" applyFill="1" applyBorder="1" applyAlignment="1" applyProtection="1">
      <alignment vertical="center" wrapText="1"/>
      <protection locked="0"/>
    </xf>
    <xf numFmtId="0" fontId="20" fillId="5" borderId="6" xfId="5" applyFill="1" applyBorder="1" applyAlignment="1" applyProtection="1">
      <alignment horizontal="right" vertical="center"/>
      <protection locked="0"/>
    </xf>
    <xf numFmtId="0" fontId="20" fillId="5" borderId="6" xfId="5" applyFill="1" applyBorder="1" applyAlignment="1" applyProtection="1">
      <alignment horizontal="right" vertical="center" wrapText="1"/>
      <protection locked="0"/>
    </xf>
    <xf numFmtId="0" fontId="20" fillId="5" borderId="39" xfId="5" applyFill="1" applyBorder="1" applyAlignment="1" applyProtection="1">
      <alignment horizontal="right" vertical="center"/>
      <protection locked="0"/>
    </xf>
    <xf numFmtId="0" fontId="20" fillId="5" borderId="40" xfId="5" applyFill="1" applyBorder="1" applyAlignment="1" applyProtection="1">
      <alignment horizontal="right" vertical="center"/>
      <protection locked="0"/>
    </xf>
    <xf numFmtId="0" fontId="20" fillId="5" borderId="41" xfId="5" applyFill="1" applyBorder="1" applyAlignment="1" applyProtection="1">
      <alignment horizontal="right" vertical="center"/>
      <protection locked="0"/>
    </xf>
    <xf numFmtId="0" fontId="20" fillId="5" borderId="38" xfId="5" applyFill="1" applyBorder="1" applyAlignment="1" applyProtection="1">
      <alignment horizontal="right" vertical="center"/>
      <protection locked="0"/>
    </xf>
    <xf numFmtId="0" fontId="12" fillId="5" borderId="12" xfId="4" applyFont="1" applyFill="1" applyBorder="1" applyAlignment="1" applyProtection="1">
      <alignment horizontal="right" vertical="center"/>
      <protection locked="0"/>
    </xf>
    <xf numFmtId="0" fontId="12" fillId="5" borderId="6" xfId="4" applyFont="1" applyFill="1" applyBorder="1" applyAlignment="1" applyProtection="1">
      <alignment horizontal="right" vertical="center"/>
      <protection locked="0"/>
    </xf>
    <xf numFmtId="2" fontId="12" fillId="5" borderId="12" xfId="4" applyNumberFormat="1" applyFont="1" applyFill="1" applyBorder="1" applyAlignment="1" applyProtection="1">
      <alignment horizontal="right" vertical="center"/>
      <protection locked="0"/>
    </xf>
    <xf numFmtId="2" fontId="12" fillId="5" borderId="6" xfId="4" applyNumberFormat="1" applyFont="1" applyFill="1" applyBorder="1" applyAlignment="1" applyProtection="1">
      <alignment horizontal="right" vertical="center"/>
      <protection locked="0"/>
    </xf>
    <xf numFmtId="44" fontId="12" fillId="5" borderId="36" xfId="8" applyFont="1" applyFill="1" applyBorder="1" applyAlignment="1" applyProtection="1">
      <alignment horizontal="right" vertical="center"/>
      <protection locked="0"/>
    </xf>
    <xf numFmtId="44" fontId="12" fillId="5" borderId="37" xfId="8" applyFont="1" applyFill="1" applyBorder="1" applyAlignment="1" applyProtection="1">
      <alignment horizontal="right" vertical="center"/>
      <protection locked="0"/>
    </xf>
    <xf numFmtId="0" fontId="20" fillId="6" borderId="38" xfId="5" applyFill="1" applyBorder="1" applyAlignment="1" applyProtection="1">
      <alignment horizontal="right" vertical="center"/>
    </xf>
    <xf numFmtId="0" fontId="20" fillId="6" borderId="40" xfId="5" applyFill="1" applyBorder="1" applyAlignment="1" applyProtection="1">
      <alignment horizontal="right" vertical="center"/>
    </xf>
    <xf numFmtId="0" fontId="20" fillId="6" borderId="39" xfId="5" applyFill="1" applyBorder="1" applyAlignment="1" applyProtection="1">
      <alignment horizontal="right" vertical="center"/>
    </xf>
    <xf numFmtId="165" fontId="20" fillId="6" borderId="38" xfId="5" applyNumberFormat="1" applyFill="1" applyBorder="1" applyAlignment="1" applyProtection="1">
      <alignment horizontal="right" vertical="center"/>
    </xf>
    <xf numFmtId="0" fontId="12" fillId="6" borderId="0" xfId="0" applyFont="1" applyFill="1" applyAlignment="1" applyProtection="1">
      <alignment horizontal="left" vertical="center"/>
    </xf>
    <xf numFmtId="0" fontId="12" fillId="6" borderId="3" xfId="4" applyFont="1" applyFill="1" applyBorder="1" applyAlignment="1" applyProtection="1">
      <alignment horizontal="right" vertical="center"/>
    </xf>
    <xf numFmtId="0" fontId="12" fillId="6" borderId="46" xfId="0" applyFont="1" applyFill="1" applyBorder="1" applyAlignment="1" applyProtection="1">
      <alignment horizontal="left" vertical="center"/>
    </xf>
    <xf numFmtId="0" fontId="20" fillId="6" borderId="1" xfId="5" applyFill="1" applyBorder="1" applyAlignment="1" applyProtection="1">
      <alignment vertical="center"/>
    </xf>
    <xf numFmtId="0" fontId="20" fillId="6" borderId="1" xfId="5" applyFill="1" applyBorder="1" applyAlignment="1" applyProtection="1">
      <alignment horizontal="right" vertical="center"/>
    </xf>
    <xf numFmtId="0" fontId="12" fillId="6" borderId="3" xfId="4" applyFont="1" applyFill="1" applyBorder="1" applyAlignment="1" applyProtection="1">
      <alignment horizontal="right"/>
    </xf>
    <xf numFmtId="0" fontId="12" fillId="6" borderId="3" xfId="4" applyNumberFormat="1" applyFont="1" applyFill="1" applyBorder="1" applyAlignment="1" applyProtection="1">
      <alignment horizontal="right" vertical="center"/>
    </xf>
    <xf numFmtId="0" fontId="0" fillId="0" borderId="14" xfId="0" applyBorder="1"/>
    <xf numFmtId="0" fontId="25" fillId="0" borderId="10" xfId="0" applyFont="1" applyBorder="1" applyAlignment="1">
      <alignment horizontal="left" vertical="center"/>
    </xf>
    <xf numFmtId="0" fontId="12" fillId="0" borderId="10" xfId="0" applyFont="1" applyBorder="1" applyAlignment="1"/>
    <xf numFmtId="0" fontId="12" fillId="0" borderId="10" xfId="0" applyFont="1" applyBorder="1"/>
    <xf numFmtId="0" fontId="12" fillId="0" borderId="14" xfId="5" applyFont="1" applyBorder="1"/>
    <xf numFmtId="0" fontId="20" fillId="0" borderId="14" xfId="5" applyBorder="1"/>
    <xf numFmtId="0" fontId="0" fillId="5" borderId="6" xfId="5" applyFont="1" applyFill="1" applyBorder="1" applyAlignment="1" applyProtection="1">
      <alignment horizontal="left" vertical="center" wrapText="1"/>
      <protection locked="0"/>
    </xf>
    <xf numFmtId="166" fontId="20" fillId="6" borderId="6" xfId="5" applyNumberFormat="1" applyFill="1" applyBorder="1" applyAlignment="1" applyProtection="1">
      <alignment horizontal="right" vertical="center"/>
    </xf>
    <xf numFmtId="0" fontId="0" fillId="5" borderId="6" xfId="5" applyFont="1" applyFill="1" applyBorder="1" applyAlignment="1" applyProtection="1">
      <alignment horizontal="left" vertical="center"/>
      <protection locked="0"/>
    </xf>
    <xf numFmtId="0" fontId="12" fillId="0" borderId="0" xfId="0" applyFont="1" applyAlignment="1"/>
    <xf numFmtId="166" fontId="20" fillId="6" borderId="1" xfId="5" applyNumberFormat="1" applyFill="1" applyBorder="1" applyAlignment="1" applyProtection="1">
      <alignment horizontal="right" vertical="center"/>
    </xf>
    <xf numFmtId="44" fontId="12" fillId="5" borderId="19" xfId="8" applyFont="1" applyFill="1" applyBorder="1" applyAlignment="1" applyProtection="1">
      <alignment horizontal="right"/>
      <protection locked="0"/>
    </xf>
    <xf numFmtId="44" fontId="12" fillId="5" borderId="21" xfId="8" applyFont="1" applyFill="1" applyBorder="1" applyAlignment="1" applyProtection="1">
      <alignment horizontal="right"/>
      <protection locked="0"/>
    </xf>
    <xf numFmtId="44" fontId="20" fillId="6" borderId="30" xfId="8" applyFill="1" applyBorder="1" applyAlignment="1" applyProtection="1">
      <alignment horizontal="right"/>
    </xf>
    <xf numFmtId="44" fontId="12" fillId="0" borderId="0" xfId="8" applyFont="1" applyBorder="1" applyAlignment="1">
      <alignment horizontal="right"/>
    </xf>
    <xf numFmtId="44" fontId="12" fillId="5" borderId="24" xfId="8" applyFont="1" applyFill="1" applyBorder="1" applyAlignment="1" applyProtection="1">
      <alignment horizontal="right"/>
      <protection locked="0"/>
    </xf>
    <xf numFmtId="44" fontId="20" fillId="6" borderId="23" xfId="8" applyFill="1" applyBorder="1" applyAlignment="1" applyProtection="1">
      <alignment horizontal="right"/>
    </xf>
    <xf numFmtId="10" fontId="12" fillId="5" borderId="21" xfId="41" applyNumberFormat="1" applyFont="1" applyFill="1" applyBorder="1" applyAlignment="1" applyProtection="1">
      <alignment horizontal="right" vertical="center"/>
      <protection locked="0"/>
    </xf>
    <xf numFmtId="0" fontId="20" fillId="5" borderId="19" xfId="5" applyFont="1" applyFill="1" applyBorder="1" applyAlignment="1" applyProtection="1">
      <alignment horizontal="right"/>
      <protection locked="0"/>
    </xf>
    <xf numFmtId="0" fontId="20" fillId="5" borderId="21" xfId="5" applyFont="1" applyFill="1" applyBorder="1" applyAlignment="1" applyProtection="1">
      <alignment horizontal="right"/>
      <protection locked="0"/>
    </xf>
    <xf numFmtId="0" fontId="20" fillId="5" borderId="24" xfId="5" applyFont="1" applyFill="1" applyBorder="1" applyAlignment="1" applyProtection="1">
      <alignment horizontal="right"/>
      <protection locked="0"/>
    </xf>
    <xf numFmtId="10" fontId="20" fillId="5" borderId="21" xfId="5" applyNumberFormat="1" applyFont="1" applyFill="1" applyBorder="1" applyAlignment="1" applyProtection="1">
      <alignment horizontal="right"/>
      <protection locked="0"/>
    </xf>
    <xf numFmtId="44" fontId="12" fillId="5" borderId="39" xfId="8" applyFont="1" applyFill="1" applyBorder="1" applyAlignment="1" applyProtection="1">
      <alignment horizontal="right" vertical="center"/>
      <protection locked="0"/>
    </xf>
    <xf numFmtId="44" fontId="12" fillId="5" borderId="41" xfId="8" applyFont="1" applyFill="1" applyBorder="1" applyAlignment="1" applyProtection="1">
      <alignment horizontal="right" vertical="center"/>
      <protection locked="0"/>
    </xf>
    <xf numFmtId="44" fontId="20" fillId="6" borderId="38" xfId="8" applyFill="1" applyBorder="1" applyAlignment="1" applyProtection="1">
      <alignment horizontal="right" vertical="center"/>
    </xf>
    <xf numFmtId="14" fontId="12" fillId="5" borderId="0" xfId="0" applyNumberFormat="1" applyFont="1" applyFill="1" applyBorder="1" applyAlignment="1" applyProtection="1">
      <alignment horizontal="left" vertical="center"/>
      <protection locked="0"/>
    </xf>
    <xf numFmtId="0" fontId="25" fillId="0" borderId="34" xfId="42" applyNumberFormat="1" applyFont="1" applyFill="1" applyBorder="1" applyAlignment="1">
      <alignment horizontal="center" vertical="center"/>
    </xf>
    <xf numFmtId="0" fontId="12" fillId="0" borderId="31" xfId="4" applyNumberFormat="1" applyFont="1" applyFill="1" applyBorder="1" applyAlignment="1">
      <alignment horizontal="center" vertical="center"/>
    </xf>
    <xf numFmtId="44" fontId="20" fillId="6" borderId="1" xfId="8" applyFill="1" applyBorder="1" applyAlignment="1" applyProtection="1">
      <alignment horizontal="right" vertical="center"/>
    </xf>
    <xf numFmtId="44" fontId="20" fillId="6" borderId="6" xfId="8" applyFill="1" applyBorder="1" applyAlignment="1" applyProtection="1">
      <alignment horizontal="right" vertical="center"/>
    </xf>
    <xf numFmtId="44" fontId="20" fillId="6" borderId="6" xfId="8" applyFill="1" applyBorder="1" applyAlignment="1" applyProtection="1">
      <alignment vertical="center"/>
    </xf>
    <xf numFmtId="0" fontId="0" fillId="5" borderId="6" xfId="5" applyFont="1" applyFill="1" applyBorder="1" applyAlignment="1" applyProtection="1">
      <alignment vertical="center"/>
      <protection locked="0"/>
    </xf>
    <xf numFmtId="166" fontId="12" fillId="0" borderId="10" xfId="0" applyNumberFormat="1" applyFont="1" applyBorder="1"/>
    <xf numFmtId="44" fontId="20" fillId="5" borderId="6" xfId="8" applyFill="1" applyBorder="1" applyAlignment="1" applyProtection="1">
      <alignment vertical="center"/>
      <protection locked="0"/>
    </xf>
    <xf numFmtId="44" fontId="20" fillId="6" borderId="1" xfId="8" applyFill="1" applyBorder="1" applyAlignment="1" applyProtection="1">
      <alignment vertical="center"/>
    </xf>
    <xf numFmtId="0" fontId="12" fillId="0" borderId="10" xfId="0" applyFont="1" applyBorder="1" applyAlignment="1">
      <alignment vertical="center"/>
    </xf>
    <xf numFmtId="0" fontId="28" fillId="0" borderId="14" xfId="5" applyFont="1" applyBorder="1"/>
    <xf numFmtId="0" fontId="12" fillId="0" borderId="31" xfId="4" applyNumberFormat="1" applyFont="1" applyBorder="1" applyAlignment="1">
      <alignment horizontal="center" vertical="center"/>
    </xf>
    <xf numFmtId="0" fontId="12" fillId="0" borderId="32" xfId="4" applyNumberFormat="1" applyFont="1" applyBorder="1" applyAlignment="1">
      <alignment horizontal="center" vertical="center"/>
    </xf>
    <xf numFmtId="0" fontId="12" fillId="0" borderId="33" xfId="4" applyNumberFormat="1" applyFont="1" applyBorder="1" applyAlignment="1">
      <alignment horizontal="center" vertical="center"/>
    </xf>
    <xf numFmtId="0" fontId="12" fillId="0" borderId="34" xfId="4" applyNumberFormat="1" applyFont="1" applyBorder="1" applyAlignment="1">
      <alignment horizontal="center" vertical="center"/>
    </xf>
    <xf numFmtId="0" fontId="12" fillId="0" borderId="35" xfId="4" applyNumberFormat="1" applyFont="1" applyBorder="1" applyAlignment="1">
      <alignment horizontal="center" vertical="center"/>
    </xf>
    <xf numFmtId="0" fontId="20" fillId="0" borderId="1" xfId="5" applyBorder="1" applyAlignment="1">
      <alignment horizontal="center" vertical="center"/>
    </xf>
    <xf numFmtId="0" fontId="20" fillId="0" borderId="4" xfId="5" applyBorder="1" applyAlignment="1">
      <alignment horizontal="center" vertical="center" wrapText="1"/>
    </xf>
    <xf numFmtId="0" fontId="20" fillId="0" borderId="1" xfId="5" applyBorder="1" applyAlignment="1">
      <alignment horizontal="center" vertical="center" wrapText="1"/>
    </xf>
    <xf numFmtId="0" fontId="12" fillId="0" borderId="0" xfId="0" applyFont="1" applyAlignment="1"/>
    <xf numFmtId="0" fontId="12" fillId="0" borderId="0" xfId="0" applyFont="1" applyAlignment="1">
      <alignment horizontal="center" vertical="center"/>
    </xf>
    <xf numFmtId="0" fontId="20" fillId="0" borderId="4" xfId="5" applyBorder="1" applyAlignment="1">
      <alignment horizontal="center" vertical="center" wrapText="1"/>
    </xf>
    <xf numFmtId="0" fontId="20" fillId="0" borderId="1" xfId="5" applyBorder="1" applyAlignment="1">
      <alignment horizontal="center" vertical="center" wrapText="1"/>
    </xf>
    <xf numFmtId="0" fontId="12" fillId="0" borderId="0" xfId="0" applyFont="1" applyAlignment="1"/>
    <xf numFmtId="0" fontId="12"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xf numFmtId="0" fontId="12" fillId="6" borderId="0" xfId="0" applyFont="1" applyFill="1" applyAlignment="1">
      <alignment vertical="center"/>
    </xf>
    <xf numFmtId="0" fontId="12" fillId="0" borderId="0" xfId="0" applyFont="1" applyAlignment="1">
      <alignment horizontal="center"/>
    </xf>
    <xf numFmtId="0" fontId="31" fillId="0" borderId="0" xfId="0" applyFont="1" applyAlignment="1">
      <alignment vertical="top"/>
    </xf>
    <xf numFmtId="0" fontId="30" fillId="0" borderId="0" xfId="0" applyFont="1" applyAlignment="1">
      <alignment vertical="top"/>
    </xf>
    <xf numFmtId="0" fontId="11" fillId="0" borderId="0" xfId="0" applyFont="1" applyBorder="1" applyAlignment="1">
      <alignment horizontal="right" vertical="center"/>
    </xf>
    <xf numFmtId="0" fontId="12" fillId="5" borderId="0" xfId="0" applyFont="1" applyFill="1" applyBorder="1" applyAlignment="1" applyProtection="1">
      <alignment vertical="center"/>
      <protection locked="0"/>
    </xf>
    <xf numFmtId="0" fontId="12" fillId="5" borderId="44" xfId="0" applyFont="1" applyFill="1" applyBorder="1" applyAlignment="1" applyProtection="1">
      <alignment vertical="center"/>
      <protection locked="0"/>
    </xf>
    <xf numFmtId="0" fontId="11" fillId="0" borderId="43" xfId="0" applyFont="1" applyBorder="1" applyAlignment="1">
      <alignment horizontal="right" vertical="center"/>
    </xf>
    <xf numFmtId="0" fontId="11" fillId="0" borderId="7" xfId="0" applyFont="1" applyBorder="1" applyAlignment="1">
      <alignment horizontal="right" vertical="center"/>
    </xf>
    <xf numFmtId="0" fontId="11" fillId="0" borderId="2" xfId="0" applyFont="1" applyBorder="1" applyAlignment="1">
      <alignment horizontal="right" vertical="center"/>
    </xf>
    <xf numFmtId="0" fontId="0" fillId="0" borderId="5" xfId="5" applyFont="1" applyFill="1" applyBorder="1" applyAlignment="1">
      <alignment vertical="center"/>
    </xf>
    <xf numFmtId="0" fontId="36" fillId="0" borderId="0" xfId="0" applyFont="1" applyFill="1" applyAlignment="1">
      <alignment vertical="center"/>
    </xf>
    <xf numFmtId="0" fontId="31" fillId="0" borderId="0" xfId="0" applyFont="1" applyFill="1" applyAlignment="1">
      <alignment horizontal="right" vertical="center"/>
    </xf>
    <xf numFmtId="0" fontId="31" fillId="21" borderId="0" xfId="0" applyFont="1" applyFill="1" applyAlignment="1">
      <alignment vertical="center"/>
    </xf>
    <xf numFmtId="0" fontId="12" fillId="21" borderId="0" xfId="0" applyFont="1" applyFill="1"/>
    <xf numFmtId="0" fontId="36" fillId="21" borderId="0" xfId="0" applyFont="1" applyFill="1" applyAlignment="1">
      <alignment vertical="center"/>
    </xf>
    <xf numFmtId="0" fontId="12" fillId="0" borderId="0" xfId="0" applyFont="1" applyFill="1" applyAlignment="1">
      <alignment horizontal="center"/>
    </xf>
    <xf numFmtId="0" fontId="12" fillId="0" borderId="0" xfId="0" applyFont="1" applyFill="1" applyAlignment="1">
      <alignment vertical="center"/>
    </xf>
    <xf numFmtId="0" fontId="12" fillId="21" borderId="0" xfId="5" applyFont="1" applyFill="1"/>
    <xf numFmtId="0" fontId="32" fillId="21" borderId="0" xfId="5" applyFont="1" applyFill="1" applyAlignment="1">
      <alignment vertical="center"/>
    </xf>
    <xf numFmtId="0" fontId="13" fillId="21" borderId="0" xfId="0" applyFont="1" applyFill="1" applyAlignment="1">
      <alignment horizontal="left" vertical="top" wrapText="1"/>
    </xf>
    <xf numFmtId="0" fontId="12" fillId="21" borderId="0" xfId="0" applyFont="1" applyFill="1" applyAlignment="1">
      <alignment vertical="center"/>
    </xf>
    <xf numFmtId="0" fontId="13" fillId="21" borderId="0" xfId="0" applyFont="1" applyFill="1" applyAlignment="1" applyProtection="1">
      <alignment horizontal="left" vertical="top"/>
      <protection locked="0"/>
    </xf>
    <xf numFmtId="0" fontId="20" fillId="0" borderId="1" xfId="5" applyBorder="1" applyAlignment="1">
      <alignment horizontal="center" vertical="center"/>
    </xf>
    <xf numFmtId="0" fontId="20" fillId="0" borderId="4" xfId="5" applyBorder="1" applyAlignment="1">
      <alignment horizontal="center" vertical="center" wrapText="1"/>
    </xf>
    <xf numFmtId="0" fontId="20" fillId="0" borderId="1" xfId="5" applyBorder="1" applyAlignment="1">
      <alignment horizontal="center" vertical="center" wrapText="1"/>
    </xf>
    <xf numFmtId="0" fontId="7" fillId="0" borderId="0" xfId="43"/>
    <xf numFmtId="166" fontId="20" fillId="5" borderId="6" xfId="5" applyNumberFormat="1" applyFill="1" applyBorder="1" applyAlignment="1" applyProtection="1">
      <alignment vertical="center"/>
      <protection hidden="1"/>
    </xf>
    <xf numFmtId="166" fontId="20" fillId="5" borderId="6" xfId="5" applyNumberFormat="1" applyFill="1" applyBorder="1" applyAlignment="1" applyProtection="1">
      <alignment horizontal="right" vertical="center"/>
      <protection hidden="1"/>
    </xf>
    <xf numFmtId="44" fontId="20" fillId="5" borderId="6" xfId="8" applyFill="1" applyBorder="1" applyAlignment="1" applyProtection="1">
      <alignment horizontal="right" vertical="center"/>
    </xf>
    <xf numFmtId="0" fontId="38" fillId="0" borderId="0" xfId="60" applyFont="1" applyAlignment="1">
      <alignment horizontal="left"/>
    </xf>
    <xf numFmtId="0" fontId="6" fillId="0" borderId="0" xfId="60"/>
    <xf numFmtId="0" fontId="6" fillId="0" borderId="0" xfId="60" applyAlignment="1"/>
    <xf numFmtId="166" fontId="6" fillId="0" borderId="0" xfId="60" applyNumberFormat="1" applyAlignment="1"/>
    <xf numFmtId="166" fontId="6" fillId="0" borderId="0" xfId="60" applyNumberFormat="1"/>
    <xf numFmtId="0" fontId="6" fillId="0" borderId="0" xfId="60" applyAlignment="1">
      <alignment wrapText="1"/>
    </xf>
    <xf numFmtId="166" fontId="12" fillId="0" borderId="0" xfId="0" applyNumberFormat="1" applyFont="1"/>
    <xf numFmtId="166" fontId="12" fillId="0" borderId="0" xfId="0" applyNumberFormat="1" applyFont="1" applyAlignment="1">
      <alignment horizontal="left" vertical="center"/>
    </xf>
    <xf numFmtId="166" fontId="12" fillId="6" borderId="0" xfId="0" applyNumberFormat="1" applyFont="1" applyFill="1" applyAlignment="1">
      <alignment vertical="center"/>
    </xf>
    <xf numFmtId="166" fontId="0" fillId="0" borderId="0" xfId="0" applyNumberFormat="1"/>
    <xf numFmtId="166" fontId="13" fillId="0" borderId="0" xfId="0" applyNumberFormat="1" applyFont="1" applyAlignment="1">
      <alignment horizontal="left" vertical="top"/>
    </xf>
    <xf numFmtId="166" fontId="12" fillId="0" borderId="0" xfId="0" applyNumberFormat="1" applyFont="1" applyAlignment="1"/>
    <xf numFmtId="166" fontId="36" fillId="21" borderId="0" xfId="0" applyNumberFormat="1" applyFont="1" applyFill="1" applyAlignment="1">
      <alignment vertical="center"/>
    </xf>
    <xf numFmtId="166" fontId="13" fillId="0" borderId="0" xfId="0" applyNumberFormat="1" applyFont="1" applyAlignment="1">
      <alignment horizontal="left" vertical="top" wrapText="1"/>
    </xf>
    <xf numFmtId="166" fontId="0" fillId="2" borderId="1" xfId="5" applyNumberFormat="1" applyFont="1" applyFill="1" applyBorder="1" applyAlignment="1">
      <alignment horizontal="center" vertical="center"/>
    </xf>
    <xf numFmtId="166" fontId="0" fillId="0" borderId="14" xfId="0" applyNumberFormat="1" applyBorder="1"/>
    <xf numFmtId="166" fontId="20" fillId="0" borderId="0" xfId="5" applyNumberFormat="1"/>
    <xf numFmtId="1" fontId="20" fillId="0" borderId="1" xfId="5" applyNumberFormat="1" applyFill="1" applyBorder="1" applyAlignment="1">
      <alignment horizontal="center"/>
    </xf>
    <xf numFmtId="167" fontId="6" fillId="0" borderId="0" xfId="60" applyNumberFormat="1"/>
    <xf numFmtId="8" fontId="6" fillId="0" borderId="0" xfId="60" applyNumberFormat="1"/>
    <xf numFmtId="0" fontId="0" fillId="0" borderId="5" xfId="5" applyFont="1" applyBorder="1" applyAlignment="1">
      <alignment horizontal="center" vertical="center" wrapText="1"/>
    </xf>
    <xf numFmtId="0" fontId="20" fillId="0" borderId="5" xfId="5" applyBorder="1" applyAlignment="1">
      <alignment horizontal="center" vertical="center" wrapText="1"/>
    </xf>
    <xf numFmtId="0" fontId="0" fillId="0" borderId="5" xfId="5" applyFont="1" applyBorder="1" applyAlignment="1">
      <alignment horizontal="center" vertical="center" wrapText="1"/>
    </xf>
    <xf numFmtId="0" fontId="20" fillId="0" borderId="5" xfId="5" applyBorder="1" applyAlignment="1">
      <alignment horizontal="center" vertical="center" wrapText="1"/>
    </xf>
    <xf numFmtId="0" fontId="20" fillId="0" borderId="1" xfId="5" applyBorder="1" applyAlignment="1">
      <alignment horizontal="center" vertical="center" wrapText="1"/>
    </xf>
    <xf numFmtId="0" fontId="38" fillId="0" borderId="0" xfId="63" applyFont="1" applyAlignment="1">
      <alignment horizontal="left"/>
    </xf>
    <xf numFmtId="0" fontId="4" fillId="0" borderId="0" xfId="63"/>
    <xf numFmtId="166" fontId="4" fillId="0" borderId="0" xfId="63" applyNumberFormat="1"/>
    <xf numFmtId="166" fontId="4" fillId="0" borderId="0" xfId="63" applyNumberFormat="1" applyAlignment="1">
      <alignment wrapText="1"/>
    </xf>
    <xf numFmtId="0" fontId="4" fillId="0" borderId="0" xfId="63" applyAlignment="1">
      <alignment wrapText="1"/>
    </xf>
    <xf numFmtId="0" fontId="4" fillId="0" borderId="0" xfId="63" applyNumberFormat="1"/>
    <xf numFmtId="0" fontId="38" fillId="0" borderId="0" xfId="63" applyFont="1"/>
    <xf numFmtId="167" fontId="4" fillId="0" borderId="0" xfId="63" applyNumberFormat="1"/>
    <xf numFmtId="8" fontId="4" fillId="0" borderId="0" xfId="63" applyNumberFormat="1"/>
    <xf numFmtId="166" fontId="20" fillId="0" borderId="0" xfId="5" applyNumberFormat="1" applyFill="1"/>
    <xf numFmtId="166" fontId="31" fillId="21" borderId="0" xfId="0" applyNumberFormat="1" applyFont="1" applyFill="1" applyAlignment="1">
      <alignment vertical="center"/>
    </xf>
    <xf numFmtId="166" fontId="20" fillId="0" borderId="5" xfId="5" applyNumberFormat="1" applyBorder="1" applyAlignment="1">
      <alignment horizontal="center" vertical="center" wrapText="1"/>
    </xf>
    <xf numFmtId="166" fontId="0" fillId="0" borderId="5" xfId="5" applyNumberFormat="1" applyFont="1" applyBorder="1" applyAlignment="1">
      <alignment horizontal="center" vertical="center" wrapText="1"/>
    </xf>
    <xf numFmtId="166" fontId="12" fillId="0" borderId="10" xfId="0" applyNumberFormat="1" applyFont="1" applyBorder="1" applyAlignment="1"/>
    <xf numFmtId="0" fontId="20" fillId="0" borderId="1" xfId="5" applyNumberFormat="1" applyFill="1" applyBorder="1" applyAlignment="1">
      <alignment horizontal="center"/>
    </xf>
    <xf numFmtId="0" fontId="20" fillId="0" borderId="1" xfId="5" applyNumberFormat="1" applyBorder="1" applyAlignment="1">
      <alignment horizontal="center"/>
    </xf>
    <xf numFmtId="0" fontId="0" fillId="5" borderId="4" xfId="5" applyFont="1" applyFill="1" applyBorder="1" applyAlignment="1" applyProtection="1">
      <alignment horizontal="left" vertical="center"/>
      <protection locked="0"/>
    </xf>
    <xf numFmtId="0" fontId="20" fillId="5" borderId="4" xfId="5" applyFill="1" applyBorder="1" applyAlignment="1" applyProtection="1">
      <alignment horizontal="right" vertical="center"/>
      <protection locked="0"/>
    </xf>
    <xf numFmtId="166" fontId="20" fillId="5" borderId="4" xfId="5" applyNumberFormat="1" applyFill="1" applyBorder="1" applyAlignment="1" applyProtection="1">
      <alignment horizontal="right" vertical="center"/>
      <protection hidden="1"/>
    </xf>
    <xf numFmtId="166" fontId="20" fillId="6" borderId="4" xfId="5" applyNumberFormat="1" applyFill="1" applyBorder="1" applyAlignment="1" applyProtection="1">
      <alignment horizontal="right" vertical="center"/>
    </xf>
    <xf numFmtId="0" fontId="20" fillId="0" borderId="1" xfId="5" applyBorder="1" applyAlignment="1">
      <alignment horizontal="center" vertical="center"/>
    </xf>
    <xf numFmtId="0" fontId="20" fillId="0" borderId="4" xfId="5" applyBorder="1" applyAlignment="1">
      <alignment horizontal="center" vertical="center" wrapText="1"/>
    </xf>
    <xf numFmtId="0" fontId="20" fillId="0" borderId="1" xfId="5" applyBorder="1" applyAlignment="1">
      <alignment horizontal="center" vertical="center" wrapText="1"/>
    </xf>
    <xf numFmtId="0" fontId="0" fillId="0" borderId="0" xfId="0"/>
    <xf numFmtId="0" fontId="12" fillId="0" borderId="0" xfId="0" applyFont="1"/>
    <xf numFmtId="0" fontId="12" fillId="0" borderId="0" xfId="0" applyFont="1" applyAlignment="1"/>
    <xf numFmtId="0" fontId="11" fillId="0" borderId="0" xfId="0" applyFont="1" applyAlignment="1">
      <alignment vertical="center"/>
    </xf>
    <xf numFmtId="49" fontId="12" fillId="0" borderId="0" xfId="0" applyNumberFormat="1" applyFont="1"/>
    <xf numFmtId="49" fontId="17" fillId="0" borderId="0" xfId="0" applyNumberFormat="1" applyFont="1" applyAlignment="1">
      <alignment vertical="center" wrapText="1"/>
    </xf>
    <xf numFmtId="49" fontId="18" fillId="0" borderId="0" xfId="0" applyNumberFormat="1" applyFont="1" applyAlignment="1">
      <alignment vertical="center" wrapText="1"/>
    </xf>
    <xf numFmtId="0" fontId="11" fillId="0" borderId="0" xfId="0" quotePrefix="1" applyFont="1" applyBorder="1" applyAlignment="1">
      <alignment vertical="center"/>
    </xf>
    <xf numFmtId="49" fontId="11" fillId="0" borderId="7" xfId="0" quotePrefix="1" applyNumberFormat="1" applyFont="1" applyBorder="1" applyAlignment="1">
      <alignment vertical="center"/>
    </xf>
    <xf numFmtId="164" fontId="11" fillId="0" borderId="7" xfId="0" quotePrefix="1" applyNumberFormat="1" applyFont="1" applyBorder="1" applyAlignment="1">
      <alignment vertical="center"/>
    </xf>
    <xf numFmtId="49" fontId="14" fillId="0" borderId="9" xfId="0" quotePrefix="1" applyNumberFormat="1" applyFont="1" applyBorder="1" applyAlignment="1">
      <alignment vertical="center"/>
    </xf>
    <xf numFmtId="49" fontId="14" fillId="0" borderId="9" xfId="0" applyNumberFormat="1" applyFont="1" applyBorder="1" applyAlignment="1">
      <alignment vertical="center"/>
    </xf>
    <xf numFmtId="0" fontId="14" fillId="0" borderId="8" xfId="0" quotePrefix="1" applyFont="1" applyBorder="1" applyAlignment="1">
      <alignment vertical="center"/>
    </xf>
    <xf numFmtId="0" fontId="11" fillId="0" borderId="10" xfId="0" applyFont="1" applyBorder="1" applyAlignment="1">
      <alignment vertical="center"/>
    </xf>
    <xf numFmtId="49" fontId="14" fillId="0" borderId="14" xfId="0" applyNumberFormat="1" applyFont="1" applyBorder="1" applyAlignment="1">
      <alignment vertical="center"/>
    </xf>
    <xf numFmtId="0" fontId="11" fillId="0" borderId="0" xfId="0" applyFont="1" applyFill="1" applyBorder="1" applyAlignment="1">
      <alignment horizontal="center"/>
    </xf>
    <xf numFmtId="0" fontId="19" fillId="0" borderId="0" xfId="0" quotePrefix="1" applyFont="1" applyFill="1" applyBorder="1" applyAlignment="1">
      <alignment vertical="center"/>
    </xf>
    <xf numFmtId="0" fontId="11" fillId="0" borderId="0" xfId="0" applyFont="1" applyFill="1" applyBorder="1" applyAlignment="1">
      <alignment vertical="center"/>
    </xf>
    <xf numFmtId="0" fontId="12" fillId="0" borderId="0" xfId="0" applyFont="1" applyFill="1"/>
    <xf numFmtId="0" fontId="14" fillId="0" borderId="0" xfId="0" applyFont="1"/>
    <xf numFmtId="0" fontId="11" fillId="0" borderId="17" xfId="0" applyFont="1" applyBorder="1" applyAlignment="1">
      <alignment horizontal="center" vertical="center"/>
    </xf>
    <xf numFmtId="0" fontId="11" fillId="0" borderId="20" xfId="0" applyFont="1" applyBorder="1" applyAlignment="1">
      <alignment horizontal="center" vertical="center"/>
    </xf>
    <xf numFmtId="0" fontId="11" fillId="0" borderId="25" xfId="0" applyFont="1" applyBorder="1" applyAlignment="1">
      <alignment horizontal="center"/>
    </xf>
    <xf numFmtId="0" fontId="11" fillId="0" borderId="18" xfId="0" applyFont="1" applyBorder="1" applyAlignment="1">
      <alignment vertical="center"/>
    </xf>
    <xf numFmtId="0" fontId="11" fillId="0" borderId="25" xfId="0" applyFont="1" applyBorder="1" applyAlignment="1">
      <alignment horizontal="center" vertical="center"/>
    </xf>
    <xf numFmtId="49" fontId="11" fillId="0" borderId="18" xfId="0" quotePrefix="1" applyNumberFormat="1" applyFont="1" applyBorder="1" applyAlignment="1">
      <alignmen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7" xfId="0" quotePrefix="1" applyFont="1" applyBorder="1" applyAlignment="1">
      <alignment vertical="center"/>
    </xf>
    <xf numFmtId="0" fontId="11" fillId="0" borderId="0" xfId="0" applyFont="1" applyBorder="1" applyAlignment="1">
      <alignment vertical="center"/>
    </xf>
    <xf numFmtId="0" fontId="12" fillId="0" borderId="0" xfId="0" applyFont="1" applyAlignment="1">
      <alignment horizontal="center" vertical="center"/>
    </xf>
    <xf numFmtId="0" fontId="12" fillId="0" borderId="0" xfId="0" applyFont="1" applyBorder="1" applyAlignment="1">
      <alignment horizontal="center" vertical="center"/>
    </xf>
    <xf numFmtId="0" fontId="12" fillId="0" borderId="25" xfId="0" applyFont="1" applyBorder="1" applyAlignment="1">
      <alignment horizontal="center" vertical="center"/>
    </xf>
    <xf numFmtId="0" fontId="12" fillId="0" borderId="8" xfId="0" applyFont="1" applyBorder="1" applyAlignment="1">
      <alignment horizontal="center" vertical="center"/>
    </xf>
    <xf numFmtId="0" fontId="12" fillId="0" borderId="23" xfId="0" applyFont="1" applyBorder="1" applyAlignment="1">
      <alignment horizontal="center" vertical="center"/>
    </xf>
    <xf numFmtId="164" fontId="11" fillId="0" borderId="7" xfId="0" quotePrefix="1" applyNumberFormat="1" applyFont="1" applyFill="1" applyBorder="1" applyAlignment="1">
      <alignment vertical="center"/>
    </xf>
    <xf numFmtId="49" fontId="14" fillId="0" borderId="9" xfId="0" quotePrefix="1" applyNumberFormat="1" applyFont="1" applyFill="1" applyBorder="1" applyAlignment="1">
      <alignment vertical="center"/>
    </xf>
    <xf numFmtId="0" fontId="11" fillId="0" borderId="12" xfId="0" applyFont="1" applyFill="1" applyBorder="1" applyAlignment="1">
      <alignment vertical="center"/>
    </xf>
    <xf numFmtId="0" fontId="11" fillId="0" borderId="0" xfId="0" quotePrefix="1" applyFont="1" applyFill="1" applyBorder="1" applyAlignment="1">
      <alignment vertical="center"/>
    </xf>
    <xf numFmtId="0" fontId="11" fillId="0" borderId="7" xfId="0" quotePrefix="1" applyFont="1" applyFill="1" applyBorder="1" applyAlignment="1">
      <alignment vertical="center" wrapText="1"/>
    </xf>
    <xf numFmtId="0" fontId="11" fillId="0" borderId="29" xfId="0" applyFont="1" applyFill="1" applyBorder="1" applyAlignment="1">
      <alignment vertical="center" wrapText="1"/>
    </xf>
    <xf numFmtId="0" fontId="16" fillId="0" borderId="0" xfId="0" applyFont="1" applyFill="1"/>
    <xf numFmtId="49" fontId="12" fillId="0" borderId="0" xfId="0" applyNumberFormat="1" applyFont="1" applyFill="1"/>
    <xf numFmtId="49" fontId="12" fillId="0" borderId="0" xfId="0" applyNumberFormat="1" applyFont="1" applyFill="1" applyAlignment="1">
      <alignment horizontal="left"/>
    </xf>
    <xf numFmtId="0" fontId="16" fillId="0" borderId="0" xfId="0" applyFont="1" applyFill="1" applyAlignment="1">
      <alignment vertical="top"/>
    </xf>
    <xf numFmtId="49" fontId="12" fillId="0" borderId="0" xfId="0" applyNumberFormat="1" applyFont="1" applyFill="1" applyAlignment="1">
      <alignment horizontal="left" vertical="top" wrapText="1"/>
    </xf>
    <xf numFmtId="49" fontId="12" fillId="0" borderId="0" xfId="0" applyNumberFormat="1" applyFont="1" applyFill="1" applyAlignment="1">
      <alignment vertical="top" wrapText="1"/>
    </xf>
    <xf numFmtId="0" fontId="11" fillId="0" borderId="20" xfId="0" applyFont="1" applyBorder="1" applyAlignment="1">
      <alignment horizontal="center" vertical="top"/>
    </xf>
    <xf numFmtId="0" fontId="30" fillId="0" borderId="0" xfId="0" applyFont="1" applyAlignment="1">
      <alignment vertical="center" wrapText="1"/>
    </xf>
    <xf numFmtId="0" fontId="31" fillId="0" borderId="0" xfId="0" applyFont="1" applyAlignment="1">
      <alignment horizontal="left" vertical="center"/>
    </xf>
    <xf numFmtId="49" fontId="12" fillId="0" borderId="0" xfId="0" applyNumberFormat="1" applyFont="1" applyFill="1" applyAlignment="1">
      <alignment vertical="top"/>
    </xf>
    <xf numFmtId="0" fontId="11" fillId="0" borderId="0" xfId="0" quotePrefix="1" applyFont="1" applyFill="1" applyBorder="1" applyAlignment="1">
      <alignment horizontal="left" vertical="center" wrapText="1" indent="1"/>
    </xf>
    <xf numFmtId="0" fontId="11" fillId="0" borderId="0" xfId="0" quotePrefix="1" applyFont="1" applyFill="1" applyBorder="1" applyAlignment="1">
      <alignment horizontal="left" vertical="center" indent="1"/>
    </xf>
    <xf numFmtId="0" fontId="31" fillId="0" borderId="0" xfId="0" applyFont="1" applyFill="1" applyAlignment="1">
      <alignment vertical="center"/>
    </xf>
    <xf numFmtId="0" fontId="11" fillId="0" borderId="18" xfId="0" applyFont="1" applyFill="1" applyBorder="1" applyAlignment="1">
      <alignment vertical="center"/>
    </xf>
    <xf numFmtId="0" fontId="11" fillId="0" borderId="13" xfId="0" applyFont="1" applyFill="1" applyBorder="1" applyAlignment="1">
      <alignment vertical="center"/>
    </xf>
    <xf numFmtId="49" fontId="11" fillId="0" borderId="10" xfId="0" applyNumberFormat="1" applyFont="1" applyFill="1" applyBorder="1" applyAlignment="1">
      <alignment vertical="center"/>
    </xf>
    <xf numFmtId="49" fontId="12" fillId="0" borderId="0" xfId="0" quotePrefix="1" applyNumberFormat="1" applyFont="1" applyFill="1" applyAlignment="1">
      <alignment horizontal="left" indent="1"/>
    </xf>
    <xf numFmtId="0" fontId="11" fillId="0" borderId="0" xfId="0" applyFont="1" applyBorder="1" applyAlignment="1">
      <alignment horizontal="right" vertical="center" wrapText="1"/>
    </xf>
    <xf numFmtId="0" fontId="11" fillId="0" borderId="7" xfId="0" applyFont="1" applyBorder="1" applyAlignment="1">
      <alignment vertical="center"/>
    </xf>
    <xf numFmtId="0" fontId="0" fillId="0" borderId="7" xfId="0" applyBorder="1" applyAlignment="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1" fillId="0" borderId="0" xfId="0" applyFont="1" applyFill="1" applyBorder="1" applyAlignment="1">
      <alignment horizontal="right" vertical="center"/>
    </xf>
    <xf numFmtId="0" fontId="0" fillId="0" borderId="0" xfId="0" applyAlignment="1">
      <alignment vertical="center"/>
    </xf>
    <xf numFmtId="0" fontId="20" fillId="5" borderId="39" xfId="5" applyFill="1" applyBorder="1" applyAlignment="1" applyProtection="1">
      <alignment horizontal="right" vertical="center"/>
      <protection locked="0"/>
    </xf>
    <xf numFmtId="0" fontId="20" fillId="5" borderId="40" xfId="5" applyFill="1" applyBorder="1" applyAlignment="1" applyProtection="1">
      <alignment horizontal="right" vertical="center"/>
      <protection locked="0"/>
    </xf>
    <xf numFmtId="0" fontId="20" fillId="5" borderId="41" xfId="5" applyFill="1" applyBorder="1" applyAlignment="1" applyProtection="1">
      <alignment horizontal="right" vertical="center"/>
      <protection locked="0"/>
    </xf>
    <xf numFmtId="0" fontId="20" fillId="5" borderId="38" xfId="5" applyFill="1" applyBorder="1" applyAlignment="1" applyProtection="1">
      <alignment horizontal="right" vertical="center"/>
      <protection locked="0"/>
    </xf>
    <xf numFmtId="0" fontId="20" fillId="6" borderId="38" xfId="5" applyFill="1" applyBorder="1" applyAlignment="1" applyProtection="1">
      <alignment horizontal="right" vertical="center"/>
    </xf>
    <xf numFmtId="0" fontId="20" fillId="6" borderId="40" xfId="5" applyFill="1" applyBorder="1" applyAlignment="1" applyProtection="1">
      <alignment horizontal="right" vertical="center"/>
    </xf>
    <xf numFmtId="0" fontId="20" fillId="6" borderId="39" xfId="5" applyFill="1" applyBorder="1" applyAlignment="1" applyProtection="1">
      <alignment horizontal="right" vertical="center"/>
    </xf>
    <xf numFmtId="165" fontId="20" fillId="6" borderId="38" xfId="5" applyNumberFormat="1" applyFill="1" applyBorder="1" applyAlignment="1" applyProtection="1">
      <alignment horizontal="right" vertical="center"/>
    </xf>
    <xf numFmtId="0" fontId="12" fillId="6" borderId="0" xfId="0" applyFont="1" applyFill="1" applyAlignment="1" applyProtection="1">
      <alignment horizontal="left" vertical="center"/>
    </xf>
    <xf numFmtId="1" fontId="12" fillId="5" borderId="12" xfId="4" applyNumberFormat="1" applyFont="1" applyFill="1" applyBorder="1" applyAlignment="1" applyProtection="1">
      <alignment horizontal="right" vertical="center"/>
      <protection locked="0"/>
    </xf>
    <xf numFmtId="1" fontId="12" fillId="5" borderId="6" xfId="4" applyNumberFormat="1" applyFont="1" applyFill="1" applyBorder="1" applyAlignment="1" applyProtection="1">
      <alignment horizontal="right" vertical="center"/>
      <protection locked="0"/>
    </xf>
    <xf numFmtId="1" fontId="12" fillId="6" borderId="3" xfId="4" applyNumberFormat="1" applyFont="1" applyFill="1" applyBorder="1" applyAlignment="1" applyProtection="1">
      <alignment horizontal="right"/>
    </xf>
    <xf numFmtId="1" fontId="12" fillId="6" borderId="3" xfId="4" applyNumberFormat="1" applyFont="1" applyFill="1" applyBorder="1" applyAlignment="1" applyProtection="1">
      <alignment horizontal="right" vertical="center"/>
    </xf>
    <xf numFmtId="167" fontId="12" fillId="5" borderId="36" xfId="8" applyNumberFormat="1" applyFont="1" applyFill="1" applyBorder="1" applyAlignment="1" applyProtection="1">
      <alignment horizontal="right" vertical="center"/>
      <protection locked="0"/>
    </xf>
    <xf numFmtId="167" fontId="12" fillId="5" borderId="37" xfId="8" applyNumberFormat="1" applyFont="1" applyFill="1" applyBorder="1" applyAlignment="1" applyProtection="1">
      <alignment horizontal="right" vertical="center"/>
      <protection locked="0"/>
    </xf>
    <xf numFmtId="14" fontId="12" fillId="6" borderId="0" xfId="0" applyNumberFormat="1" applyFont="1" applyFill="1" applyAlignment="1" applyProtection="1">
      <alignment horizontal="left" vertical="center"/>
    </xf>
    <xf numFmtId="0" fontId="20" fillId="6" borderId="43" xfId="5" applyFill="1" applyBorder="1" applyAlignment="1" applyProtection="1">
      <alignment horizontal="right" vertical="center"/>
    </xf>
    <xf numFmtId="0" fontId="20" fillId="6" borderId="2" xfId="5" applyFill="1" applyBorder="1" applyAlignment="1" applyProtection="1">
      <alignment horizontal="right" vertical="center"/>
    </xf>
    <xf numFmtId="0" fontId="20" fillId="6" borderId="7" xfId="5" applyFill="1" applyBorder="1" applyAlignment="1" applyProtection="1">
      <alignment horizontal="right" vertical="center"/>
    </xf>
    <xf numFmtId="0" fontId="20" fillId="6" borderId="16" xfId="5" applyFill="1" applyBorder="1" applyAlignment="1" applyProtection="1">
      <alignment horizontal="right" vertical="center"/>
    </xf>
    <xf numFmtId="0" fontId="20" fillId="6" borderId="5" xfId="5" applyFill="1" applyBorder="1" applyAlignment="1" applyProtection="1">
      <alignment horizontal="right" vertical="center"/>
    </xf>
    <xf numFmtId="0" fontId="20" fillId="6" borderId="4" xfId="5" applyFill="1" applyBorder="1" applyAlignment="1" applyProtection="1">
      <alignment horizontal="right" vertical="center"/>
    </xf>
    <xf numFmtId="0" fontId="20" fillId="6" borderId="6" xfId="5" applyFill="1" applyBorder="1" applyAlignment="1" applyProtection="1">
      <alignment horizontal="right" vertical="center"/>
    </xf>
    <xf numFmtId="0" fontId="14" fillId="0" borderId="9" xfId="0" quotePrefix="1" applyFont="1" applyBorder="1" applyAlignment="1">
      <alignment vertical="center"/>
    </xf>
    <xf numFmtId="0" fontId="0" fillId="0" borderId="0" xfId="0" applyBorder="1" applyAlignment="1">
      <alignment vertical="center"/>
    </xf>
    <xf numFmtId="0" fontId="0" fillId="5" borderId="5" xfId="5" applyFont="1" applyFill="1" applyBorder="1" applyAlignment="1" applyProtection="1">
      <alignment horizontal="left" vertical="center" wrapText="1"/>
      <protection locked="0"/>
    </xf>
    <xf numFmtId="0" fontId="20" fillId="5" borderId="5" xfId="5" applyFill="1" applyBorder="1" applyAlignment="1" applyProtection="1">
      <alignment horizontal="right" vertical="center"/>
      <protection locked="0"/>
    </xf>
    <xf numFmtId="44" fontId="20" fillId="5" borderId="5" xfId="8" applyFill="1" applyBorder="1" applyAlignment="1" applyProtection="1">
      <alignment horizontal="right" vertical="center"/>
    </xf>
    <xf numFmtId="44" fontId="20" fillId="6" borderId="5" xfId="8" applyFill="1" applyBorder="1" applyAlignment="1" applyProtection="1">
      <alignment horizontal="right" vertical="center"/>
    </xf>
    <xf numFmtId="0" fontId="0" fillId="5" borderId="4" xfId="5" applyFont="1" applyFill="1" applyBorder="1" applyAlignment="1" applyProtection="1">
      <alignment horizontal="left" vertical="center" wrapText="1"/>
      <protection locked="0"/>
    </xf>
    <xf numFmtId="44" fontId="20" fillId="5" borderId="4" xfId="8" applyFill="1" applyBorder="1" applyAlignment="1" applyProtection="1">
      <alignment horizontal="right" vertical="center"/>
    </xf>
    <xf numFmtId="44" fontId="20" fillId="6" borderId="4" xfId="8" applyFill="1" applyBorder="1" applyAlignment="1" applyProtection="1">
      <alignment horizontal="right" vertical="center"/>
    </xf>
    <xf numFmtId="0" fontId="31" fillId="21" borderId="0" xfId="0" applyFont="1" applyFill="1" applyAlignment="1">
      <alignment horizontal="left" vertical="center"/>
    </xf>
    <xf numFmtId="0" fontId="25" fillId="0" borderId="18" xfId="5" applyFont="1" applyFill="1" applyBorder="1" applyAlignment="1">
      <alignment horizontal="left" vertical="center"/>
    </xf>
    <xf numFmtId="0" fontId="12" fillId="0" borderId="7" xfId="5" applyFont="1" applyFill="1" applyBorder="1" applyAlignment="1">
      <alignment horizontal="left" vertical="center"/>
    </xf>
    <xf numFmtId="0" fontId="25" fillId="0" borderId="7"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0" xfId="0" applyFont="1" applyAlignment="1">
      <alignment horizontal="right"/>
    </xf>
    <xf numFmtId="0" fontId="0" fillId="0" borderId="0" xfId="0" applyAlignment="1">
      <alignment horizontal="right" vertical="center"/>
    </xf>
    <xf numFmtId="0" fontId="0" fillId="0" borderId="0" xfId="0" applyAlignment="1">
      <alignment horizontal="right"/>
    </xf>
    <xf numFmtId="0" fontId="30" fillId="0" borderId="0" xfId="0" applyFont="1" applyAlignment="1">
      <alignment horizontal="right" vertical="top"/>
    </xf>
    <xf numFmtId="0" fontId="41" fillId="0" borderId="0" xfId="0" applyFont="1" applyFill="1" applyAlignment="1">
      <alignment horizontal="right" vertical="center"/>
    </xf>
    <xf numFmtId="0" fontId="11" fillId="0" borderId="0" xfId="5" applyFont="1" applyAlignment="1">
      <alignment horizontal="right" vertical="center"/>
    </xf>
    <xf numFmtId="0" fontId="31" fillId="0" borderId="0" xfId="5" applyFont="1" applyAlignment="1">
      <alignment horizontal="right" vertical="top" wrapText="1"/>
    </xf>
    <xf numFmtId="0" fontId="12" fillId="0" borderId="0" xfId="5" applyFont="1" applyAlignment="1">
      <alignment horizontal="right"/>
    </xf>
    <xf numFmtId="0" fontId="12" fillId="6" borderId="5" xfId="0" applyFont="1" applyFill="1" applyBorder="1" applyAlignment="1" applyProtection="1">
      <alignment horizontal="right" vertical="center"/>
    </xf>
    <xf numFmtId="0" fontId="12" fillId="6" borderId="6" xfId="0" applyFont="1" applyFill="1" applyBorder="1" applyAlignment="1" applyProtection="1">
      <alignment horizontal="right" vertical="center"/>
    </xf>
    <xf numFmtId="10" fontId="12" fillId="6" borderId="6" xfId="0" applyNumberFormat="1" applyFont="1" applyFill="1" applyBorder="1" applyAlignment="1" applyProtection="1">
      <alignment horizontal="right" vertical="center"/>
    </xf>
    <xf numFmtId="0" fontId="12" fillId="6" borderId="4" xfId="0" applyFont="1" applyFill="1" applyBorder="1" applyAlignment="1" applyProtection="1">
      <alignment horizontal="right" vertical="center"/>
    </xf>
    <xf numFmtId="49" fontId="12" fillId="0" borderId="0" xfId="5" applyNumberFormat="1" applyFont="1" applyAlignment="1">
      <alignment horizontal="right"/>
    </xf>
    <xf numFmtId="0" fontId="20" fillId="0" borderId="0" xfId="5" applyAlignment="1">
      <alignment horizontal="right"/>
    </xf>
    <xf numFmtId="44" fontId="20" fillId="6" borderId="49" xfId="8" applyFill="1" applyBorder="1" applyAlignment="1" applyProtection="1">
      <alignment horizontal="right"/>
    </xf>
    <xf numFmtId="44" fontId="12" fillId="5" borderId="5" xfId="8" applyFont="1" applyFill="1" applyBorder="1" applyAlignment="1" applyProtection="1">
      <alignment horizontal="right"/>
      <protection locked="0"/>
    </xf>
    <xf numFmtId="44" fontId="12" fillId="5" borderId="6" xfId="8" applyFont="1" applyFill="1" applyBorder="1" applyAlignment="1" applyProtection="1">
      <alignment horizontal="right"/>
      <protection locked="0"/>
    </xf>
    <xf numFmtId="44" fontId="12" fillId="5" borderId="4" xfId="8" applyFont="1" applyFill="1" applyBorder="1" applyAlignment="1" applyProtection="1">
      <alignment horizontal="right"/>
      <protection locked="0"/>
    </xf>
    <xf numFmtId="0" fontId="12" fillId="0" borderId="1" xfId="0" applyFont="1" applyBorder="1" applyAlignment="1">
      <alignment horizontal="center" vertical="center"/>
    </xf>
    <xf numFmtId="44" fontId="20" fillId="6" borderId="1" xfId="8" applyFill="1" applyBorder="1" applyAlignment="1" applyProtection="1">
      <alignment horizontal="right"/>
    </xf>
    <xf numFmtId="0" fontId="12" fillId="0" borderId="9" xfId="0" applyFont="1" applyBorder="1" applyAlignment="1">
      <alignment horizontal="center" vertical="center"/>
    </xf>
    <xf numFmtId="44" fontId="12" fillId="5" borderId="44" xfId="8" applyFont="1" applyFill="1" applyBorder="1" applyAlignment="1" applyProtection="1">
      <alignment horizontal="right"/>
      <protection locked="0"/>
    </xf>
    <xf numFmtId="0" fontId="12" fillId="0" borderId="47" xfId="0" applyFont="1" applyBorder="1" applyAlignment="1">
      <alignment horizontal="center" vertical="center"/>
    </xf>
    <xf numFmtId="44" fontId="20" fillId="6" borderId="11" xfId="8" applyFill="1" applyBorder="1" applyAlignment="1" applyProtection="1">
      <alignment horizontal="right"/>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12" fillId="0" borderId="39" xfId="0" applyFont="1" applyBorder="1" applyAlignment="1">
      <alignment horizontal="center" vertical="center"/>
    </xf>
    <xf numFmtId="44" fontId="20" fillId="6" borderId="40" xfId="8" applyFill="1" applyBorder="1" applyAlignment="1" applyProtection="1">
      <alignment horizontal="right" vertical="center"/>
    </xf>
    <xf numFmtId="44" fontId="12" fillId="5" borderId="5" xfId="8" applyFont="1" applyFill="1" applyBorder="1" applyAlignment="1" applyProtection="1">
      <alignment horizontal="right" vertical="center"/>
      <protection locked="0"/>
    </xf>
    <xf numFmtId="44" fontId="12" fillId="5" borderId="6" xfId="8" applyFont="1" applyFill="1" applyBorder="1" applyAlignment="1" applyProtection="1">
      <alignment horizontal="right" vertical="center"/>
      <protection locked="0"/>
    </xf>
    <xf numFmtId="44" fontId="12" fillId="5" borderId="4" xfId="8" applyFont="1" applyFill="1" applyBorder="1" applyAlignment="1" applyProtection="1">
      <alignment horizontal="right" vertical="center"/>
      <protection locked="0"/>
    </xf>
    <xf numFmtId="44" fontId="12" fillId="5" borderId="43" xfId="8" applyFont="1" applyFill="1" applyBorder="1" applyAlignment="1" applyProtection="1">
      <alignment horizontal="right" vertical="center"/>
      <protection locked="0"/>
    </xf>
    <xf numFmtId="44" fontId="12" fillId="5" borderId="7" xfId="8" applyFont="1" applyFill="1" applyBorder="1" applyAlignment="1" applyProtection="1">
      <alignment horizontal="right" vertical="center"/>
      <protection locked="0"/>
    </xf>
    <xf numFmtId="44" fontId="12" fillId="5" borderId="2" xfId="8" applyFont="1" applyFill="1" applyBorder="1" applyAlignment="1" applyProtection="1">
      <alignment horizontal="right" vertical="center"/>
      <protection locked="0"/>
    </xf>
    <xf numFmtId="1" fontId="12" fillId="6" borderId="1" xfId="4" applyNumberFormat="1" applyFont="1" applyFill="1" applyBorder="1" applyAlignment="1" applyProtection="1">
      <alignment horizontal="right" vertical="center"/>
    </xf>
    <xf numFmtId="0" fontId="0" fillId="5" borderId="5" xfId="5" applyFont="1" applyFill="1" applyBorder="1" applyAlignment="1" applyProtection="1">
      <alignment horizontal="left" vertical="center"/>
      <protection locked="0"/>
    </xf>
    <xf numFmtId="0" fontId="20" fillId="5" borderId="5" xfId="5" applyFill="1" applyBorder="1" applyAlignment="1" applyProtection="1">
      <alignment vertical="center"/>
      <protection locked="0"/>
    </xf>
    <xf numFmtId="166" fontId="20" fillId="5" borderId="5" xfId="5" applyNumberFormat="1" applyFill="1" applyBorder="1" applyAlignment="1" applyProtection="1">
      <alignment vertical="center"/>
      <protection hidden="1"/>
    </xf>
    <xf numFmtId="166" fontId="20" fillId="6" borderId="5" xfId="5" applyNumberFormat="1" applyFill="1" applyBorder="1" applyAlignment="1" applyProtection="1">
      <alignment horizontal="right" vertical="center"/>
    </xf>
    <xf numFmtId="0" fontId="20" fillId="5" borderId="4" xfId="5" applyFill="1" applyBorder="1" applyAlignment="1" applyProtection="1">
      <alignment vertical="center"/>
      <protection locked="0"/>
    </xf>
    <xf numFmtId="0" fontId="25" fillId="0" borderId="14" xfId="0" applyFont="1" applyBorder="1" applyAlignment="1">
      <alignment horizontal="left" vertical="center"/>
    </xf>
    <xf numFmtId="0" fontId="12" fillId="0" borderId="14" xfId="0" applyFont="1" applyBorder="1" applyAlignment="1"/>
    <xf numFmtId="0" fontId="12" fillId="0" borderId="14" xfId="0" applyFont="1" applyBorder="1"/>
    <xf numFmtId="0" fontId="2" fillId="0" borderId="0" xfId="60" applyFont="1"/>
    <xf numFmtId="0" fontId="2" fillId="0" borderId="0" xfId="63" applyFont="1"/>
    <xf numFmtId="0" fontId="20" fillId="0" borderId="0" xfId="43" applyFont="1"/>
    <xf numFmtId="0" fontId="0" fillId="0" borderId="0" xfId="43" applyFont="1"/>
    <xf numFmtId="0" fontId="37" fillId="0" borderId="0" xfId="43" applyFont="1" applyAlignment="1">
      <alignment horizontal="left"/>
    </xf>
    <xf numFmtId="0" fontId="20" fillId="0" borderId="5" xfId="5" applyFill="1" applyBorder="1" applyAlignment="1">
      <alignment horizontal="center" vertical="center" wrapText="1"/>
    </xf>
    <xf numFmtId="0" fontId="20" fillId="0" borderId="4" xfId="5" applyFill="1" applyBorder="1" applyAlignment="1"/>
    <xf numFmtId="0" fontId="20" fillId="0" borderId="1" xfId="5" applyBorder="1" applyAlignment="1">
      <alignment horizontal="center" vertical="center"/>
    </xf>
    <xf numFmtId="0" fontId="20" fillId="0" borderId="1" xfId="5" applyBorder="1" applyAlignment="1">
      <alignment vertical="center"/>
    </xf>
    <xf numFmtId="0" fontId="20" fillId="0" borderId="4" xfId="5" applyFill="1" applyBorder="1" applyAlignment="1">
      <alignment horizontal="center" vertical="center" wrapText="1"/>
    </xf>
    <xf numFmtId="0" fontId="0" fillId="0" borderId="5" xfId="5" applyFont="1" applyBorder="1" applyAlignment="1">
      <alignment horizontal="center" vertical="center" wrapText="1"/>
    </xf>
    <xf numFmtId="0" fontId="20" fillId="0" borderId="4" xfId="5" applyBorder="1" applyAlignment="1">
      <alignment horizontal="center" vertical="center" wrapText="1"/>
    </xf>
    <xf numFmtId="166" fontId="20" fillId="0" borderId="5" xfId="5" applyNumberFormat="1" applyFill="1" applyBorder="1" applyAlignment="1">
      <alignment horizontal="center" vertical="center" wrapText="1"/>
    </xf>
    <xf numFmtId="166" fontId="20" fillId="0" borderId="4" xfId="5" applyNumberFormat="1" applyFill="1" applyBorder="1" applyAlignment="1"/>
    <xf numFmtId="166" fontId="20" fillId="0" borderId="4" xfId="5" applyNumberFormat="1" applyFill="1" applyBorder="1" applyAlignment="1">
      <alignment horizontal="center" vertical="center" wrapText="1"/>
    </xf>
    <xf numFmtId="0" fontId="27" fillId="0" borderId="0" xfId="5" applyFont="1" applyAlignment="1">
      <alignment horizontal="left" vertical="top" wrapText="1"/>
    </xf>
    <xf numFmtId="0" fontId="30" fillId="0" borderId="1" xfId="5" applyFont="1" applyBorder="1" applyAlignment="1">
      <alignment horizontal="center"/>
    </xf>
    <xf numFmtId="0" fontId="20" fillId="0" borderId="5" xfId="5" applyBorder="1" applyAlignment="1">
      <alignment horizontal="center" vertical="center" wrapText="1"/>
    </xf>
    <xf numFmtId="0" fontId="12" fillId="0" borderId="14" xfId="5" applyFont="1" applyBorder="1" applyAlignment="1">
      <alignment horizontal="left" vertical="top" wrapText="1"/>
    </xf>
    <xf numFmtId="0" fontId="20" fillId="0" borderId="14" xfId="5" applyFont="1" applyBorder="1" applyAlignment="1">
      <alignment horizontal="left" vertical="top"/>
    </xf>
    <xf numFmtId="0" fontId="20" fillId="0" borderId="1" xfId="5" applyBorder="1" applyAlignment="1">
      <alignment horizontal="center" vertical="center" wrapText="1"/>
    </xf>
    <xf numFmtId="0" fontId="20" fillId="0" borderId="1" xfId="5" applyBorder="1" applyAlignment="1"/>
    <xf numFmtId="0" fontId="12" fillId="6" borderId="0" xfId="0" applyFont="1" applyFill="1" applyAlignment="1">
      <alignment horizontal="left" vertical="center"/>
    </xf>
    <xf numFmtId="0" fontId="0" fillId="0" borderId="0" xfId="0" applyAlignment="1">
      <alignment horizontal="left" vertical="center"/>
    </xf>
    <xf numFmtId="0" fontId="11" fillId="0" borderId="5" xfId="0" applyFont="1" applyFill="1" applyBorder="1" applyAlignment="1">
      <alignment horizontal="center" vertical="center" textRotation="90"/>
    </xf>
    <xf numFmtId="0" fontId="11" fillId="0" borderId="6" xfId="0" applyFont="1" applyFill="1" applyBorder="1" applyAlignment="1">
      <alignment horizontal="center" vertical="center" textRotation="90"/>
    </xf>
    <xf numFmtId="0" fontId="11" fillId="0" borderId="4" xfId="0" applyFont="1" applyFill="1" applyBorder="1" applyAlignment="1">
      <alignment horizontal="center" vertical="center" textRotation="90"/>
    </xf>
    <xf numFmtId="0" fontId="11" fillId="0" borderId="0" xfId="5" applyFont="1" applyAlignment="1">
      <alignment horizontal="left" vertical="center" wrapText="1"/>
    </xf>
    <xf numFmtId="0" fontId="11" fillId="0" borderId="0" xfId="5" applyFont="1" applyAlignment="1">
      <alignment horizontal="left" vertical="center"/>
    </xf>
    <xf numFmtId="0" fontId="1" fillId="0" borderId="0" xfId="60" applyFont="1"/>
    <xf numFmtId="0" fontId="1" fillId="0" borderId="0" xfId="63" applyFont="1"/>
  </cellXfs>
  <cellStyles count="76">
    <cellStyle name="20% - Akzent1" xfId="11"/>
    <cellStyle name="20% - Akzent2" xfId="12"/>
    <cellStyle name="20% - Akzent3" xfId="13"/>
    <cellStyle name="20% - Akzent4" xfId="14"/>
    <cellStyle name="20% - Akzent5" xfId="15"/>
    <cellStyle name="20% - Akzent6" xfId="16"/>
    <cellStyle name="40% - Akzent1" xfId="17"/>
    <cellStyle name="40% - Akzent2" xfId="18"/>
    <cellStyle name="40% - Akzent3" xfId="19"/>
    <cellStyle name="40% - Akzent4" xfId="20"/>
    <cellStyle name="40% - Akzent5" xfId="21"/>
    <cellStyle name="40% - Akzent6" xfId="22"/>
    <cellStyle name="60% - Akzent1" xfId="23"/>
    <cellStyle name="60% - Akzent2" xfId="24"/>
    <cellStyle name="60% - Akzent3" xfId="25"/>
    <cellStyle name="60% - Akzent4" xfId="26"/>
    <cellStyle name="60% - Akzent5" xfId="27"/>
    <cellStyle name="60% - Akzent6" xfId="28"/>
    <cellStyle name="Euro" xfId="29"/>
    <cellStyle name="Euro 2" xfId="30"/>
    <cellStyle name="Hyperlink 2" xfId="69"/>
    <cellStyle name="Komma" xfId="42" builtinId="3"/>
    <cellStyle name="Komma 2" xfId="58"/>
    <cellStyle name="Prozent" xfId="41" builtinId="5"/>
    <cellStyle name="Prozent 2" xfId="31"/>
    <cellStyle name="Prozent 2 2" xfId="32"/>
    <cellStyle name="Prozent 2 2 2" xfId="51"/>
    <cellStyle name="Prozent 2 2 3" xfId="70"/>
    <cellStyle name="Prozent 3" xfId="33"/>
    <cellStyle name="Prozent 3 2" xfId="52"/>
    <cellStyle name="Prozent 3 3" xfId="71"/>
    <cellStyle name="Prozent 4" xfId="34"/>
    <cellStyle name="Prozent 4 2" xfId="53"/>
    <cellStyle name="Prozent 4 3" xfId="72"/>
    <cellStyle name="Prozent 5" xfId="57"/>
    <cellStyle name="Standard" xfId="0" builtinId="0"/>
    <cellStyle name="Standard 10" xfId="59"/>
    <cellStyle name="Standard 11" xfId="43"/>
    <cellStyle name="Standard 12" xfId="60"/>
    <cellStyle name="Standard 13" xfId="62"/>
    <cellStyle name="Standard 14" xfId="63"/>
    <cellStyle name="Standard 2" xfId="1"/>
    <cellStyle name="Standard 2 2" xfId="2"/>
    <cellStyle name="Standard 2 2 2" xfId="3"/>
    <cellStyle name="Standard 2 2 2 2" xfId="47"/>
    <cellStyle name="Standard 2 2 2 3" xfId="66"/>
    <cellStyle name="Standard 2 2 3" xfId="7"/>
    <cellStyle name="Standard 2 2 3 2" xfId="49"/>
    <cellStyle name="Standard 2 2 3 3" xfId="68"/>
    <cellStyle name="Standard 2 2 4" xfId="10"/>
    <cellStyle name="Standard 2 2 5" xfId="46"/>
    <cellStyle name="Standard 2 2 6" xfId="65"/>
    <cellStyle name="Standard 2 2_xAEB-Formulare_Psych_2014_Endfassung_06.01.2014" xfId="35"/>
    <cellStyle name="Standard 2 3" xfId="5"/>
    <cellStyle name="Standard 2 4" xfId="45"/>
    <cellStyle name="Standard 2 5" xfId="64"/>
    <cellStyle name="Standard 2_2014_12_10_AEB-Formulare_Psych_2015_final" xfId="36"/>
    <cellStyle name="Standard 3" xfId="4"/>
    <cellStyle name="Standard 3 2" xfId="61"/>
    <cellStyle name="Standard 4" xfId="6"/>
    <cellStyle name="Standard 4 2" xfId="40"/>
    <cellStyle name="Standard 4 3" xfId="48"/>
    <cellStyle name="Standard 4 4" xfId="67"/>
    <cellStyle name="Standard 5" xfId="37"/>
    <cellStyle name="Standard 5 2" xfId="54"/>
    <cellStyle name="Standard 5 3" xfId="73"/>
    <cellStyle name="Standard 6" xfId="38"/>
    <cellStyle name="Standard 6 2" xfId="55"/>
    <cellStyle name="Standard 6 3" xfId="74"/>
    <cellStyle name="Standard 7" xfId="39"/>
    <cellStyle name="Standard 7 2" xfId="56"/>
    <cellStyle name="Standard 7 3" xfId="75"/>
    <cellStyle name="Standard 8" xfId="9"/>
    <cellStyle name="Standard 9" xfId="44"/>
    <cellStyle name="Währung" xfId="8" builtinId="4"/>
    <cellStyle name="Währung 2" xfId="50"/>
  </cellStyles>
  <dxfs count="56">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7" formatCode="#,##0.00\ &quot;€&quot;"/>
    </dxf>
    <dxf>
      <numFmt numFmtId="167" formatCode="#,##0.00\ &quot;€&quot;"/>
    </dxf>
    <dxf>
      <numFmt numFmtId="0" formatCode="General"/>
    </dxf>
    <dxf>
      <numFmt numFmtId="166" formatCode="0.0000"/>
    </dxf>
    <dxf>
      <numFmt numFmtId="166" formatCode="0.0000"/>
    </dxf>
    <dxf>
      <numFmt numFmtId="0" formatCode="General"/>
    </dxf>
    <dxf>
      <numFmt numFmtId="166" formatCode="0.0000"/>
    </dxf>
    <dxf>
      <numFmt numFmtId="166" formatCode="0.0000"/>
    </dxf>
    <dxf>
      <numFmt numFmtId="0" formatCode="General"/>
    </dxf>
    <dxf>
      <numFmt numFmtId="0" formatCode="General"/>
    </dxf>
    <dxf>
      <numFmt numFmtId="167" formatCode="#,##0.00\ &quot;€&quot;"/>
    </dxf>
    <dxf>
      <numFmt numFmtId="167" formatCode="#,##0.00\ &quot;€&quot;"/>
    </dxf>
    <dxf>
      <numFmt numFmtId="0" formatCode="General"/>
    </dxf>
    <dxf>
      <numFmt numFmtId="166" formatCode="0.0000"/>
    </dxf>
    <dxf>
      <numFmt numFmtId="166" formatCode="0.0000"/>
    </dxf>
    <dxf>
      <numFmt numFmtId="0" formatCode="General"/>
    </dxf>
    <dxf>
      <numFmt numFmtId="166" formatCode="0.0000"/>
    </dxf>
    <dxf>
      <numFmt numFmtId="166" formatCode="0.0000"/>
    </dxf>
    <dxf>
      <numFmt numFmtId="0" formatCode="General"/>
    </dxf>
    <dxf>
      <numFmt numFmtId="0" formatCode="General"/>
    </dxf>
    <dxf>
      <numFmt numFmtId="12" formatCode="#,##0.00\ &quot;€&quot;;[Red]\-#,##0.00\ &quot;€&quot;"/>
    </dxf>
    <dxf>
      <numFmt numFmtId="167" formatCode="#,##0.00\ &quot;€&quot;"/>
    </dxf>
    <dxf>
      <numFmt numFmtId="0" formatCode="General"/>
    </dxf>
    <dxf>
      <numFmt numFmtId="166" formatCode="0.0000"/>
    </dxf>
    <dxf>
      <numFmt numFmtId="166" formatCode="0.0000"/>
    </dxf>
    <dxf>
      <numFmt numFmtId="0" formatCode="General"/>
    </dxf>
    <dxf>
      <numFmt numFmtId="166" formatCode="0.0000"/>
    </dxf>
    <dxf>
      <numFmt numFmtId="166" formatCode="0.0000"/>
    </dxf>
    <dxf>
      <numFmt numFmtId="0" formatCode="General"/>
    </dxf>
    <dxf>
      <numFmt numFmtId="0" formatCode="General"/>
    </dxf>
    <dxf>
      <numFmt numFmtId="12" formatCode="#,##0.00\ &quot;€&quot;;[Red]\-#,##0.00\ &quot;€&quot;"/>
    </dxf>
    <dxf>
      <numFmt numFmtId="167" formatCode="#,##0.00\ &quot;€&quot;"/>
    </dxf>
    <dxf>
      <numFmt numFmtId="0" formatCode="General"/>
    </dxf>
    <dxf>
      <numFmt numFmtId="166" formatCode="0.0000"/>
    </dxf>
    <dxf>
      <numFmt numFmtId="166" formatCode="0.0000"/>
    </dxf>
    <dxf>
      <numFmt numFmtId="0" formatCode="General"/>
    </dxf>
    <dxf>
      <numFmt numFmtId="166" formatCode="0.0000"/>
    </dxf>
    <dxf>
      <numFmt numFmtId="166" formatCode="0.0000"/>
    </dxf>
    <dxf>
      <numFmt numFmtId="0" formatCode="General"/>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s>
  <tableStyles count="0" defaultTableStyle="TableStyleMedium2" defaultPivotStyle="PivotStyleLight16"/>
  <colors>
    <mruColors>
      <color rgb="FFFFFF99"/>
      <color rgb="FFFFFF66"/>
      <color rgb="FFFCD5B4"/>
      <color rgb="FFCC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theme" Target="theme/theme1.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5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s>
</file>

<file path=xl/tables/table1.xml><?xml version="1.0" encoding="utf-8"?>
<table xmlns="http://schemas.openxmlformats.org/spreadsheetml/2006/main" id="1" name="Tabelle1" displayName="Tabelle1" ref="A3:G114" totalsRowShown="0" headerRowDxfId="55" dataDxfId="54" headerRowCellStyle="Standard 11" dataCellStyle="Standard 11">
  <autoFilter ref="A3:G114"/>
  <tableColumns count="7">
    <tableColumn id="2" name="Kurz" dataDxfId="53" dataCellStyle="Standard 11"/>
    <tableColumn id="3" name="Kategorie" dataDxfId="52" dataCellStyle="Standard 11"/>
    <tableColumn id="4" name="Titel" dataDxfId="51" dataCellStyle="Standard 11"/>
    <tableColumn id="5" name="Untertitel" dataDxfId="50" dataCellStyle="Standard 11"/>
    <tableColumn id="6" name="Fachabteilung" dataDxfId="49" dataCellStyle="Standard 11"/>
    <tableColumn id="7" name="Entgeltart" dataDxfId="48" dataCellStyle="Standard 11"/>
    <tableColumn id="8" name="Variante" dataDxfId="47" dataCellStyle="Standard 11"/>
  </tableColumns>
  <tableStyleInfo name="TableStyleLight1" showFirstColumn="0" showLastColumn="0" showRowStripes="1" showColumnStripes="0"/>
</table>
</file>

<file path=xl/tables/table10.xml><?xml version="1.0" encoding="utf-8"?>
<table xmlns="http://schemas.openxmlformats.org/spreadsheetml/2006/main" id="11" name="Inek2020A3" displayName="Inek2020A3" ref="A3:I893" totalsRowShown="0">
  <autoFilter ref="A3:I893"/>
  <tableColumns count="9">
    <tableColumn id="1" name="ZPD" dataDxfId="20">
      <calculatedColumnFormula>Inek2020A3[[#This Row],[ZPD2]]</calculatedColumnFormula>
    </tableColumn>
    <tableColumn id="9" name="OPS" dataDxfId="1" dataCellStyle="Standard 14">
      <calculatedColumnFormula>Inek2020A3[[#This Row],[OPSKode]]</calculatedColumnFormula>
    </tableColumn>
    <tableColumn id="2" name="Betrag" dataDxfId="19">
      <calculatedColumnFormula>Inek2020A3[[#This Row],[Betrag2]]</calculatedColumnFormula>
    </tableColumn>
    <tableColumn id="3" name="ZP"/>
    <tableColumn id="4" name="Bezeichnung"/>
    <tableColumn id="5" name="ZPD2"/>
    <tableColumn id="6" name="OPSKode"/>
    <tableColumn id="7" name="OPSText"/>
    <tableColumn id="8" name="Betrag2" dataDxfId="18"/>
  </tableColumns>
  <tableStyleInfo name="TableStyleLight1" showFirstColumn="0" showLastColumn="0" showRowStripes="1" showColumnStripes="0"/>
</table>
</file>

<file path=xl/tables/table11.xml><?xml version="1.0" encoding="utf-8"?>
<table xmlns="http://schemas.openxmlformats.org/spreadsheetml/2006/main" id="12" name="Inek2021A1a2a" displayName="Inek2021A1a2a" ref="A3:I525" totalsRowShown="0">
  <autoFilter ref="A3:I525"/>
  <tableColumns count="9">
    <tableColumn id="1" name="Suchmuster" dataDxfId="17">
      <calculatedColumnFormula>Inek2021A1a2a[[#This Row],[PEPP]]&amp;"#"&amp;Inek2021A1a2a[[#This Row],[Klasse]]</calculatedColumnFormula>
    </tableColumn>
    <tableColumn id="2" name="Klasse" dataDxfId="16">
      <calculatedColumnFormula>Inek2021A1a2a[[#This Row],[Klasse2]]</calculatedColumnFormula>
    </tableColumn>
    <tableColumn id="3" name="BewProTag" dataDxfId="15">
      <calculatedColumnFormula>Inek2021A1a2a[[#This Row],[BewJeTag2]]</calculatedColumnFormula>
    </tableColumn>
    <tableColumn id="4" name="Anlage"/>
    <tableColumn id="5" name="Kategorie"/>
    <tableColumn id="6" name="PEPP"/>
    <tableColumn id="7" name="Bezeichnung"/>
    <tableColumn id="8" name="Klasse2"/>
    <tableColumn id="9" name="BewJeTag2" dataDxfId="14"/>
  </tableColumns>
  <tableStyleInfo name="TableStyleLight1" showFirstColumn="0" showLastColumn="0" showRowStripes="1" showColumnStripes="0"/>
</table>
</file>

<file path=xl/tables/table12.xml><?xml version="1.0" encoding="utf-8"?>
<table xmlns="http://schemas.openxmlformats.org/spreadsheetml/2006/main" id="13" name="Inek2021A5" displayName="Inek2021A5" ref="A3:I18" totalsRowShown="0">
  <autoFilter ref="A3:I18"/>
  <tableColumns count="9">
    <tableColumn id="1" name="ETD" dataDxfId="13">
      <calculatedColumnFormula>Inek2021A5[[#This Row],[ETD2]]</calculatedColumnFormula>
    </tableColumn>
    <tableColumn id="9" name="OPS" dataDxfId="4" dataCellStyle="Standard 14">
      <calculatedColumnFormula>Inek2021A5[[#This Row],[OPS2]]</calculatedColumnFormula>
    </tableColumn>
    <tableColumn id="2" name="BewProTag" dataDxfId="12">
      <calculatedColumnFormula>Inek2021A5[[#This Row],[BewProTag2]]</calculatedColumnFormula>
    </tableColumn>
    <tableColumn id="3" name="ET"/>
    <tableColumn id="4" name="Bezeichnung"/>
    <tableColumn id="5" name="ETD2"/>
    <tableColumn id="6" name="OPS2"/>
    <tableColumn id="7" name="OPSText"/>
    <tableColumn id="8" name="BewProTag2" dataDxfId="11"/>
  </tableColumns>
  <tableStyleInfo name="TableStyleLight1" showFirstColumn="0" showLastColumn="0" showRowStripes="1" showColumnStripes="0"/>
</table>
</file>

<file path=xl/tables/table13.xml><?xml version="1.0" encoding="utf-8"?>
<table xmlns="http://schemas.openxmlformats.org/spreadsheetml/2006/main" id="14" name="Inek2021A3" displayName="Inek2021A3" ref="A3:I888" totalsRowShown="0">
  <autoFilter ref="A3:I888"/>
  <tableColumns count="9">
    <tableColumn id="1" name="ZPD" dataDxfId="10">
      <calculatedColumnFormula>Inek2021A3[[#This Row],[ZPD2]]</calculatedColumnFormula>
    </tableColumn>
    <tableColumn id="9" name="OPS" dataDxfId="0" dataCellStyle="Standard 14">
      <calculatedColumnFormula>Inek2021A3[[#This Row],[OPSKode]]</calculatedColumnFormula>
    </tableColumn>
    <tableColumn id="2" name="Betrag" dataDxfId="9">
      <calculatedColumnFormula>Inek2021A3[[#This Row],[Betrag2]]</calculatedColumnFormula>
    </tableColumn>
    <tableColumn id="3" name="ZP"/>
    <tableColumn id="4" name="Bezeichnung"/>
    <tableColumn id="5" name="ZPD2"/>
    <tableColumn id="6" name="OPSKode"/>
    <tableColumn id="7" name="OPSText"/>
    <tableColumn id="8" name="Betrag2" dataDxfId="8"/>
  </tableColumns>
  <tableStyleInfo name="TableStyleLight1" showFirstColumn="0" showLastColumn="0" showRowStripes="1" showColumnStripes="0"/>
</table>
</file>

<file path=xl/tables/table2.xml><?xml version="1.0" encoding="utf-8"?>
<table xmlns="http://schemas.openxmlformats.org/spreadsheetml/2006/main" id="4" name="Inek2018A1a2a" displayName="Inek2018A1a2a" ref="A3:I514" totalsRowShown="0">
  <autoFilter ref="A3:I514"/>
  <tableColumns count="9">
    <tableColumn id="1" name="Suchmuster">
      <calculatedColumnFormula>F4&amp;"#"&amp;H4</calculatedColumnFormula>
    </tableColumn>
    <tableColumn id="8" name="Klasse" dataDxfId="46">
      <calculatedColumnFormula>Inek2018A1a2a[[#This Row],[Klasse2]]</calculatedColumnFormula>
    </tableColumn>
    <tableColumn id="9" name="BewProTag" dataDxfId="45">
      <calculatedColumnFormula>Inek2018A1a2a[[#This Row],[BwJeTag2]]</calculatedColumnFormula>
    </tableColumn>
    <tableColumn id="2" name="Anlage"/>
    <tableColumn id="3" name="Kategorie"/>
    <tableColumn id="4" name="PEPP"/>
    <tableColumn id="5" name="Bezeichnung"/>
    <tableColumn id="6" name="Klasse2"/>
    <tableColumn id="7" name="BwJeTag2" dataDxfId="44"/>
  </tableColumns>
  <tableStyleInfo name="TableStyleLight1" showFirstColumn="0" showLastColumn="0" showRowStripes="1" showColumnStripes="0"/>
</table>
</file>

<file path=xl/tables/table3.xml><?xml version="1.0" encoding="utf-8"?>
<table xmlns="http://schemas.openxmlformats.org/spreadsheetml/2006/main" id="5" name="Inek2018A5" displayName="Inek2018A5" ref="A3:I18" totalsRowShown="0">
  <autoFilter ref="A3:I18"/>
  <tableColumns count="9">
    <tableColumn id="7" name="ETD" dataDxfId="43">
      <calculatedColumnFormula>Inek2018A5[[#This Row],[ETD2]]</calculatedColumnFormula>
    </tableColumn>
    <tableColumn id="1" name="OPS" dataDxfId="7" dataCellStyle="Standard 12">
      <calculatedColumnFormula>Inek2018A5[[#This Row],[OPS2]]</calculatedColumnFormula>
    </tableColumn>
    <tableColumn id="8" name="BewProTag" dataDxfId="42">
      <calculatedColumnFormula>Inek2018A5[[#This Row],[BewProTag2]]</calculatedColumnFormula>
    </tableColumn>
    <tableColumn id="9" name="ET" dataDxfId="41"/>
    <tableColumn id="2" name="Bezeichnung"/>
    <tableColumn id="3" name="ETD2"/>
    <tableColumn id="4" name="OPS2"/>
    <tableColumn id="5" name="OPSText"/>
    <tableColumn id="6" name="BewProTag2"/>
  </tableColumns>
  <tableStyleInfo name="TableStyleLight1" showFirstColumn="0" showLastColumn="0" showRowStripes="1" showColumnStripes="0"/>
</table>
</file>

<file path=xl/tables/table4.xml><?xml version="1.0" encoding="utf-8"?>
<table xmlns="http://schemas.openxmlformats.org/spreadsheetml/2006/main" id="6" name="Inek2018A3" displayName="Inek2018A3" ref="A3:I1035" totalsRowShown="0">
  <autoFilter ref="A3:I1035"/>
  <tableColumns count="9">
    <tableColumn id="1" name="ZPD" dataDxfId="40">
      <calculatedColumnFormula>Inek2018A3[[#This Row],[ZPD2]]</calculatedColumnFormula>
    </tableColumn>
    <tableColumn id="9" name="OPS" dataDxfId="3" dataCellStyle="Standard 12">
      <calculatedColumnFormula>Inek2018A3[[#This Row],[OPSKode]]</calculatedColumnFormula>
    </tableColumn>
    <tableColumn id="2" name="Betrag" dataDxfId="39">
      <calculatedColumnFormula>Inek2018A3[[#This Row],[Betrag2]]</calculatedColumnFormula>
    </tableColumn>
    <tableColumn id="3" name="ZP"/>
    <tableColumn id="4" name="Bezeichnung"/>
    <tableColumn id="5" name="ZPD2"/>
    <tableColumn id="6" name="OPSKode"/>
    <tableColumn id="7" name="OPSText"/>
    <tableColumn id="8" name="Betrag2" dataDxfId="38"/>
  </tableColumns>
  <tableStyleInfo name="TableStyleLight1" showFirstColumn="0" showLastColumn="0" showRowStripes="1" showColumnStripes="0"/>
</table>
</file>

<file path=xl/tables/table5.xml><?xml version="1.0" encoding="utf-8"?>
<table xmlns="http://schemas.openxmlformats.org/spreadsheetml/2006/main" id="3" name="Inek2019A1a2a" displayName="Inek2019A1a2a" ref="A3:I500" totalsRowShown="0">
  <autoFilter ref="A3:I500"/>
  <tableColumns count="9">
    <tableColumn id="1" name="Suchmuster" dataDxfId="37">
      <calculatedColumnFormula>Inek2019A1a2a[[#This Row],[PEPP]]&amp;"#"&amp;Inek2019A1a2a[[#This Row],[Klasse]]</calculatedColumnFormula>
    </tableColumn>
    <tableColumn id="2" name="Klasse" dataDxfId="36">
      <calculatedColumnFormula>Inek2019A1a2a[[#This Row],[Klasse2]]</calculatedColumnFormula>
    </tableColumn>
    <tableColumn id="3" name="BewProTag" dataDxfId="35">
      <calculatedColumnFormula>Inek2019A1a2a[[#This Row],[BewJeTag2]]</calculatedColumnFormula>
    </tableColumn>
    <tableColumn id="4" name="Anlage"/>
    <tableColumn id="5" name="Kategorie"/>
    <tableColumn id="6" name="PEPP"/>
    <tableColumn id="7" name="Bezeichnung"/>
    <tableColumn id="8" name="Klasse2"/>
    <tableColumn id="9" name="BewJeTag2" dataDxfId="34"/>
  </tableColumns>
  <tableStyleInfo name="TableStyleLight1" showFirstColumn="0" showLastColumn="0" showRowStripes="1" showColumnStripes="0"/>
</table>
</file>

<file path=xl/tables/table6.xml><?xml version="1.0" encoding="utf-8"?>
<table xmlns="http://schemas.openxmlformats.org/spreadsheetml/2006/main" id="7" name="Inek2019A5" displayName="Inek2019A5" ref="A3:I18" totalsRowShown="0">
  <autoFilter ref="A3:I18"/>
  <tableColumns count="9">
    <tableColumn id="1" name="ETD" dataDxfId="33">
      <calculatedColumnFormula>Inek2019A5[[#This Row],[ETD2]]</calculatedColumnFormula>
    </tableColumn>
    <tableColumn id="9" name="OPS" dataDxfId="6" dataCellStyle="Standard 14">
      <calculatedColumnFormula>Inek2019A5[[#This Row],[OPS2]]</calculatedColumnFormula>
    </tableColumn>
    <tableColumn id="2" name="BewProTag" dataDxfId="32">
      <calculatedColumnFormula>Inek2019A5[[#This Row],[BewProTag2]]</calculatedColumnFormula>
    </tableColumn>
    <tableColumn id="3" name="ET"/>
    <tableColumn id="4" name="Bezeichnung"/>
    <tableColumn id="5" name="ETD2"/>
    <tableColumn id="6" name="OPS2"/>
    <tableColumn id="7" name="OPSText"/>
    <tableColumn id="8" name="BewProTag2" dataDxfId="31"/>
  </tableColumns>
  <tableStyleInfo name="TableStyleLight1" showFirstColumn="0" showLastColumn="0" showRowStripes="1" showColumnStripes="0"/>
</table>
</file>

<file path=xl/tables/table7.xml><?xml version="1.0" encoding="utf-8"?>
<table xmlns="http://schemas.openxmlformats.org/spreadsheetml/2006/main" id="8" name="Inek2019A3" displayName="Inek2019A3" ref="A3:I1049" totalsRowShown="0">
  <autoFilter ref="A3:I1049"/>
  <tableColumns count="9">
    <tableColumn id="1" name="ZPD" dataDxfId="30">
      <calculatedColumnFormula>Inek2019A3[[#This Row],[ZPD2]]</calculatedColumnFormula>
    </tableColumn>
    <tableColumn id="9" name="OPS" dataDxfId="2" dataCellStyle="Standard 14">
      <calculatedColumnFormula>Inek2019A3[[#This Row],[OPSKode]]</calculatedColumnFormula>
    </tableColumn>
    <tableColumn id="2" name="Betrag" dataDxfId="29">
      <calculatedColumnFormula>Inek2019A3[[#This Row],[Betrag2]]</calculatedColumnFormula>
    </tableColumn>
    <tableColumn id="3" name="ZP"/>
    <tableColumn id="4" name="Bezeichnung"/>
    <tableColumn id="5" name="ZPD2"/>
    <tableColumn id="6" name="OPSKode"/>
    <tableColumn id="7" name="OPSText"/>
    <tableColumn id="8" name="Betrag2" dataDxfId="28"/>
  </tableColumns>
  <tableStyleInfo name="TableStyleLight1" showFirstColumn="0" showLastColumn="0" showRowStripes="1" showColumnStripes="0"/>
</table>
</file>

<file path=xl/tables/table8.xml><?xml version="1.0" encoding="utf-8"?>
<table xmlns="http://schemas.openxmlformats.org/spreadsheetml/2006/main" id="9" name="Inek2020A1a2a" displayName="Inek2020A1a2a" ref="A3:I520" totalsRowShown="0">
  <autoFilter ref="A3:I520"/>
  <tableColumns count="9">
    <tableColumn id="1" name="Suchmuster" dataDxfId="27">
      <calculatedColumnFormula>Inek2020A1a2a[[#This Row],[PEPP]]&amp;"#"&amp;Inek2020A1a2a[[#This Row],[Klasse]]</calculatedColumnFormula>
    </tableColumn>
    <tableColumn id="2" name="Klasse" dataDxfId="26">
      <calculatedColumnFormula>Inek2020A1a2a[[#This Row],[Klasse2]]</calculatedColumnFormula>
    </tableColumn>
    <tableColumn id="3" name="BewProTag" dataDxfId="25">
      <calculatedColumnFormula>Inek2020A1a2a[[#This Row],[BewJeTag2]]</calculatedColumnFormula>
    </tableColumn>
    <tableColumn id="4" name="Anlage"/>
    <tableColumn id="5" name="Kategorie"/>
    <tableColumn id="6" name="PEPP"/>
    <tableColumn id="7" name="Bezeichnung"/>
    <tableColumn id="8" name="Klasse2"/>
    <tableColumn id="9" name="BewJeTag2" dataDxfId="24"/>
  </tableColumns>
  <tableStyleInfo name="TableStyleLight1" showFirstColumn="0" showLastColumn="0" showRowStripes="1" showColumnStripes="0"/>
</table>
</file>

<file path=xl/tables/table9.xml><?xml version="1.0" encoding="utf-8"?>
<table xmlns="http://schemas.openxmlformats.org/spreadsheetml/2006/main" id="10" name="Inek2020A5" displayName="Inek2020A5" ref="A3:I18" totalsRowShown="0">
  <autoFilter ref="A3:I18"/>
  <tableColumns count="9">
    <tableColumn id="1" name="ETD" dataDxfId="23">
      <calculatedColumnFormula>Inek2020A5[[#This Row],[ETD2]]</calculatedColumnFormula>
    </tableColumn>
    <tableColumn id="9" name="OPS" dataDxfId="5" dataCellStyle="Standard 14">
      <calculatedColumnFormula>Inek2020A5[[#This Row],[OPS2]]</calculatedColumnFormula>
    </tableColumn>
    <tableColumn id="2" name="BewProTag" dataDxfId="22">
      <calculatedColumnFormula>Inek2020A5[[#This Row],[BewProTag2]]</calculatedColumnFormula>
    </tableColumn>
    <tableColumn id="3" name="ET"/>
    <tableColumn id="4" name="Bezeichnung"/>
    <tableColumn id="5" name="ETD2"/>
    <tableColumn id="6" name="OPS2"/>
    <tableColumn id="7" name="OPSText"/>
    <tableColumn id="8" name="BewProTag2" dataDxfId="21"/>
  </tableColumns>
  <tableStyleInfo name="TableStyleLight1"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4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39.bin"/></Relationships>
</file>

<file path=xl/worksheets/_rels/sheet143.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0.bin"/></Relationships>
</file>

<file path=xl/worksheets/_rels/sheet14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1.bin"/></Relationships>
</file>

<file path=xl/worksheets/_rels/sheet14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2.bin"/></Relationships>
</file>

<file path=xl/worksheets/_rels/sheet149.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14"/>
  <sheetViews>
    <sheetView tabSelected="1" zoomScaleNormal="100" workbookViewId="0">
      <selection sqref="A1:C1"/>
    </sheetView>
  </sheetViews>
  <sheetFormatPr baseColWidth="10" defaultRowHeight="14" x14ac:dyDescent="0.3"/>
  <cols>
    <col min="1" max="1" width="12.33203125" bestFit="1" customWidth="1"/>
    <col min="2" max="2" width="11" bestFit="1" customWidth="1"/>
    <col min="3" max="3" width="70.83203125" bestFit="1" customWidth="1"/>
    <col min="4" max="4" width="91.83203125" bestFit="1" customWidth="1"/>
    <col min="5" max="5" width="24.83203125" bestFit="1" customWidth="1"/>
    <col min="6" max="6" width="98.5" bestFit="1" customWidth="1"/>
    <col min="7" max="7" width="109.9140625" bestFit="1" customWidth="1"/>
    <col min="8" max="8" width="7.25" bestFit="1" customWidth="1"/>
  </cols>
  <sheetData>
    <row r="1" spans="1:8" ht="18" x14ac:dyDescent="0.4">
      <c r="A1" s="505" t="s">
        <v>3985</v>
      </c>
      <c r="B1" s="505"/>
      <c r="C1" s="505"/>
      <c r="D1" s="304"/>
      <c r="E1" s="304"/>
      <c r="F1" s="304"/>
      <c r="G1" s="304"/>
      <c r="H1" s="304"/>
    </row>
    <row r="3" spans="1:8" x14ac:dyDescent="0.3">
      <c r="A3" s="503" t="s">
        <v>317</v>
      </c>
      <c r="B3" s="503" t="s">
        <v>318</v>
      </c>
      <c r="C3" s="503" t="s">
        <v>319</v>
      </c>
      <c r="D3" s="503" t="s">
        <v>320</v>
      </c>
      <c r="E3" s="503" t="s">
        <v>321</v>
      </c>
      <c r="F3" s="503" t="s">
        <v>322</v>
      </c>
      <c r="G3" s="503" t="s">
        <v>323</v>
      </c>
    </row>
    <row r="4" spans="1:8" x14ac:dyDescent="0.3">
      <c r="A4" s="503" t="s">
        <v>198</v>
      </c>
      <c r="B4" s="503" t="s">
        <v>198</v>
      </c>
      <c r="C4" s="503" t="s">
        <v>192</v>
      </c>
      <c r="D4" s="503" t="s">
        <v>324</v>
      </c>
      <c r="E4" s="503" t="s">
        <v>324</v>
      </c>
      <c r="F4" s="503" t="s">
        <v>324</v>
      </c>
      <c r="G4" s="503" t="s">
        <v>324</v>
      </c>
    </row>
    <row r="5" spans="1:8" x14ac:dyDescent="0.3">
      <c r="A5" s="503" t="s">
        <v>200</v>
      </c>
      <c r="B5" s="503" t="s">
        <v>199</v>
      </c>
      <c r="C5" s="503" t="s">
        <v>163</v>
      </c>
      <c r="D5" s="503" t="s">
        <v>191</v>
      </c>
      <c r="E5" s="503" t="s">
        <v>324</v>
      </c>
      <c r="F5" s="503" t="s">
        <v>324</v>
      </c>
      <c r="G5" s="503" t="s">
        <v>334</v>
      </c>
    </row>
    <row r="6" spans="1:8" x14ac:dyDescent="0.3">
      <c r="A6" s="503" t="s">
        <v>201</v>
      </c>
      <c r="B6" s="503" t="s">
        <v>199</v>
      </c>
      <c r="C6" s="503" t="s">
        <v>163</v>
      </c>
      <c r="D6" s="503" t="s">
        <v>191</v>
      </c>
      <c r="E6" s="503" t="s">
        <v>324</v>
      </c>
      <c r="F6" s="503" t="s">
        <v>324</v>
      </c>
      <c r="G6" s="503" t="s">
        <v>3447</v>
      </c>
    </row>
    <row r="7" spans="1:8" x14ac:dyDescent="0.3">
      <c r="A7" s="503" t="s">
        <v>202</v>
      </c>
      <c r="B7" s="503" t="s">
        <v>199</v>
      </c>
      <c r="C7" s="503" t="s">
        <v>163</v>
      </c>
      <c r="D7" s="503" t="s">
        <v>191</v>
      </c>
      <c r="E7" s="503" t="s">
        <v>324</v>
      </c>
      <c r="F7" s="503" t="s">
        <v>324</v>
      </c>
      <c r="G7" s="503" t="s">
        <v>3930</v>
      </c>
    </row>
    <row r="8" spans="1:8" x14ac:dyDescent="0.3">
      <c r="A8" s="503" t="s">
        <v>316</v>
      </c>
      <c r="B8" s="503" t="s">
        <v>199</v>
      </c>
      <c r="C8" s="503" t="s">
        <v>163</v>
      </c>
      <c r="D8" s="503" t="s">
        <v>191</v>
      </c>
      <c r="E8" s="503" t="s">
        <v>324</v>
      </c>
      <c r="F8" s="503" t="s">
        <v>324</v>
      </c>
      <c r="G8" s="503" t="s">
        <v>3931</v>
      </c>
    </row>
    <row r="9" spans="1:8" x14ac:dyDescent="0.3">
      <c r="A9" s="503" t="s">
        <v>203</v>
      </c>
      <c r="B9" s="503" t="s">
        <v>199</v>
      </c>
      <c r="C9" s="503" t="s">
        <v>163</v>
      </c>
      <c r="D9" s="503" t="s">
        <v>191</v>
      </c>
      <c r="E9" s="503" t="s">
        <v>324</v>
      </c>
      <c r="F9" s="503" t="s">
        <v>324</v>
      </c>
      <c r="G9" s="503" t="s">
        <v>3932</v>
      </c>
    </row>
    <row r="10" spans="1:8" x14ac:dyDescent="0.3">
      <c r="A10" s="503" t="s">
        <v>204</v>
      </c>
      <c r="B10" s="503" t="s">
        <v>199</v>
      </c>
      <c r="C10" s="503" t="s">
        <v>163</v>
      </c>
      <c r="D10" s="503" t="s">
        <v>191</v>
      </c>
      <c r="E10" s="503" t="s">
        <v>324</v>
      </c>
      <c r="F10" s="503" t="s">
        <v>324</v>
      </c>
      <c r="G10" s="503" t="s">
        <v>3933</v>
      </c>
    </row>
    <row r="11" spans="1:8" x14ac:dyDescent="0.3">
      <c r="A11" s="503" t="s">
        <v>205</v>
      </c>
      <c r="B11" s="503" t="s">
        <v>199</v>
      </c>
      <c r="C11" s="503" t="s">
        <v>163</v>
      </c>
      <c r="D11" s="503" t="s">
        <v>191</v>
      </c>
      <c r="E11" s="503" t="s">
        <v>324</v>
      </c>
      <c r="F11" s="503" t="s">
        <v>324</v>
      </c>
      <c r="G11" s="503" t="s">
        <v>3934</v>
      </c>
    </row>
    <row r="12" spans="1:8" x14ac:dyDescent="0.3">
      <c r="A12" s="503" t="s">
        <v>206</v>
      </c>
      <c r="B12" s="503" t="s">
        <v>199</v>
      </c>
      <c r="C12" s="503" t="s">
        <v>163</v>
      </c>
      <c r="D12" s="503" t="s">
        <v>191</v>
      </c>
      <c r="E12" s="503" t="s">
        <v>324</v>
      </c>
      <c r="F12" s="503" t="s">
        <v>324</v>
      </c>
      <c r="G12" s="503" t="s">
        <v>3935</v>
      </c>
    </row>
    <row r="13" spans="1:8" x14ac:dyDescent="0.3">
      <c r="A13" s="503" t="s">
        <v>207</v>
      </c>
      <c r="B13" s="503" t="s">
        <v>199</v>
      </c>
      <c r="C13" s="503" t="s">
        <v>163</v>
      </c>
      <c r="D13" s="503" t="s">
        <v>191</v>
      </c>
      <c r="E13" s="503" t="s">
        <v>324</v>
      </c>
      <c r="F13" s="503" t="s">
        <v>324</v>
      </c>
      <c r="G13" s="503" t="s">
        <v>3936</v>
      </c>
    </row>
    <row r="14" spans="1:8" x14ac:dyDescent="0.3">
      <c r="A14" s="503" t="s">
        <v>209</v>
      </c>
      <c r="B14" s="503" t="s">
        <v>208</v>
      </c>
      <c r="C14" s="503" t="s">
        <v>163</v>
      </c>
      <c r="D14" s="503" t="s">
        <v>165</v>
      </c>
      <c r="E14" s="503" t="s">
        <v>324</v>
      </c>
      <c r="F14" s="503" t="s">
        <v>324</v>
      </c>
      <c r="G14" s="503" t="s">
        <v>334</v>
      </c>
    </row>
    <row r="15" spans="1:8" x14ac:dyDescent="0.3">
      <c r="A15" s="503" t="s">
        <v>3937</v>
      </c>
      <c r="B15" s="503" t="s">
        <v>208</v>
      </c>
      <c r="C15" s="503" t="s">
        <v>163</v>
      </c>
      <c r="D15" s="503" t="s">
        <v>165</v>
      </c>
      <c r="E15" s="503" t="s">
        <v>324</v>
      </c>
      <c r="F15" s="503" t="s">
        <v>324</v>
      </c>
      <c r="G15" s="503" t="s">
        <v>3447</v>
      </c>
    </row>
    <row r="16" spans="1:8" x14ac:dyDescent="0.3">
      <c r="A16" s="503" t="s">
        <v>210</v>
      </c>
      <c r="B16" s="503" t="s">
        <v>208</v>
      </c>
      <c r="C16" s="503" t="s">
        <v>163</v>
      </c>
      <c r="D16" s="503" t="s">
        <v>165</v>
      </c>
      <c r="E16" s="503" t="s">
        <v>324</v>
      </c>
      <c r="F16" s="503" t="s">
        <v>324</v>
      </c>
      <c r="G16" s="503" t="s">
        <v>3930</v>
      </c>
    </row>
    <row r="17" spans="1:7" x14ac:dyDescent="0.3">
      <c r="A17" s="503" t="s">
        <v>211</v>
      </c>
      <c r="B17" s="503" t="s">
        <v>208</v>
      </c>
      <c r="C17" s="503" t="s">
        <v>163</v>
      </c>
      <c r="D17" s="503" t="s">
        <v>165</v>
      </c>
      <c r="E17" s="503" t="s">
        <v>324</v>
      </c>
      <c r="F17" s="503" t="s">
        <v>324</v>
      </c>
      <c r="G17" s="503" t="s">
        <v>3931</v>
      </c>
    </row>
    <row r="18" spans="1:7" x14ac:dyDescent="0.3">
      <c r="A18" s="503" t="s">
        <v>212</v>
      </c>
      <c r="B18" s="503" t="s">
        <v>208</v>
      </c>
      <c r="C18" s="503" t="s">
        <v>163</v>
      </c>
      <c r="D18" s="503" t="s">
        <v>165</v>
      </c>
      <c r="E18" s="503" t="s">
        <v>324</v>
      </c>
      <c r="F18" s="503" t="s">
        <v>324</v>
      </c>
      <c r="G18" s="503" t="s">
        <v>3932</v>
      </c>
    </row>
    <row r="19" spans="1:7" x14ac:dyDescent="0.3">
      <c r="A19" s="503" t="s">
        <v>213</v>
      </c>
      <c r="B19" s="503" t="s">
        <v>208</v>
      </c>
      <c r="C19" s="503" t="s">
        <v>163</v>
      </c>
      <c r="D19" s="503" t="s">
        <v>165</v>
      </c>
      <c r="E19" s="503" t="s">
        <v>324</v>
      </c>
      <c r="F19" s="503" t="s">
        <v>324</v>
      </c>
      <c r="G19" s="503" t="s">
        <v>3933</v>
      </c>
    </row>
    <row r="20" spans="1:7" x14ac:dyDescent="0.3">
      <c r="A20" s="503" t="s">
        <v>214</v>
      </c>
      <c r="B20" s="503" t="s">
        <v>208</v>
      </c>
      <c r="C20" s="503" t="s">
        <v>163</v>
      </c>
      <c r="D20" s="503" t="s">
        <v>165</v>
      </c>
      <c r="E20" s="503" t="s">
        <v>324</v>
      </c>
      <c r="F20" s="503" t="s">
        <v>324</v>
      </c>
      <c r="G20" s="503" t="s">
        <v>3934</v>
      </c>
    </row>
    <row r="21" spans="1:7" x14ac:dyDescent="0.3">
      <c r="A21" s="503" t="s">
        <v>215</v>
      </c>
      <c r="B21" s="503" t="s">
        <v>208</v>
      </c>
      <c r="C21" s="503" t="s">
        <v>163</v>
      </c>
      <c r="D21" s="503" t="s">
        <v>165</v>
      </c>
      <c r="E21" s="503" t="s">
        <v>324</v>
      </c>
      <c r="F21" s="503" t="s">
        <v>324</v>
      </c>
      <c r="G21" s="503" t="s">
        <v>3935</v>
      </c>
    </row>
    <row r="22" spans="1:7" x14ac:dyDescent="0.3">
      <c r="A22" s="503" t="s">
        <v>216</v>
      </c>
      <c r="B22" s="503" t="s">
        <v>208</v>
      </c>
      <c r="C22" s="503" t="s">
        <v>163</v>
      </c>
      <c r="D22" s="503" t="s">
        <v>165</v>
      </c>
      <c r="E22" s="503" t="s">
        <v>324</v>
      </c>
      <c r="F22" s="503" t="s">
        <v>324</v>
      </c>
      <c r="G22" s="503" t="s">
        <v>3936</v>
      </c>
    </row>
    <row r="23" spans="1:7" x14ac:dyDescent="0.3">
      <c r="A23" s="503" t="s">
        <v>218</v>
      </c>
      <c r="B23" s="503" t="s">
        <v>217</v>
      </c>
      <c r="C23" s="503" t="s">
        <v>166</v>
      </c>
      <c r="D23" s="503" t="s">
        <v>324</v>
      </c>
      <c r="E23" s="503" t="s">
        <v>324</v>
      </c>
      <c r="F23" s="503" t="s">
        <v>324</v>
      </c>
      <c r="G23" s="503" t="s">
        <v>3938</v>
      </c>
    </row>
    <row r="24" spans="1:7" x14ac:dyDescent="0.3">
      <c r="A24" s="503" t="s">
        <v>219</v>
      </c>
      <c r="B24" s="503" t="s">
        <v>217</v>
      </c>
      <c r="C24" s="503" t="s">
        <v>166</v>
      </c>
      <c r="D24" s="503" t="s">
        <v>324</v>
      </c>
      <c r="E24" s="503" t="s">
        <v>324</v>
      </c>
      <c r="F24" s="503" t="s">
        <v>324</v>
      </c>
      <c r="G24" s="503" t="s">
        <v>3939</v>
      </c>
    </row>
    <row r="25" spans="1:7" x14ac:dyDescent="0.3">
      <c r="A25" s="503" t="s">
        <v>220</v>
      </c>
      <c r="B25" s="503" t="s">
        <v>217</v>
      </c>
      <c r="C25" s="503" t="s">
        <v>166</v>
      </c>
      <c r="D25" s="503" t="s">
        <v>324</v>
      </c>
      <c r="E25" s="503" t="s">
        <v>324</v>
      </c>
      <c r="F25" s="503" t="s">
        <v>324</v>
      </c>
      <c r="G25" s="503" t="s">
        <v>3935</v>
      </c>
    </row>
    <row r="26" spans="1:7" x14ac:dyDescent="0.3">
      <c r="A26" s="503" t="s">
        <v>221</v>
      </c>
      <c r="B26" s="503" t="s">
        <v>217</v>
      </c>
      <c r="C26" s="503" t="s">
        <v>166</v>
      </c>
      <c r="D26" s="503" t="s">
        <v>324</v>
      </c>
      <c r="E26" s="503" t="s">
        <v>324</v>
      </c>
      <c r="F26" s="503" t="s">
        <v>324</v>
      </c>
      <c r="G26" s="503" t="s">
        <v>3936</v>
      </c>
    </row>
    <row r="27" spans="1:7" x14ac:dyDescent="0.3">
      <c r="A27" s="503" t="s">
        <v>222</v>
      </c>
      <c r="B27" s="503" t="s">
        <v>301</v>
      </c>
      <c r="C27" s="503" t="s">
        <v>167</v>
      </c>
      <c r="D27" s="503" t="s">
        <v>168</v>
      </c>
      <c r="E27" s="503" t="s">
        <v>324</v>
      </c>
      <c r="F27" s="503" t="s">
        <v>169</v>
      </c>
      <c r="G27" s="503" t="s">
        <v>3938</v>
      </c>
    </row>
    <row r="28" spans="1:7" x14ac:dyDescent="0.3">
      <c r="A28" s="503" t="s">
        <v>223</v>
      </c>
      <c r="B28" s="503" t="s">
        <v>301</v>
      </c>
      <c r="C28" s="503" t="s">
        <v>167</v>
      </c>
      <c r="D28" s="503" t="s">
        <v>168</v>
      </c>
      <c r="E28" s="503" t="s">
        <v>324</v>
      </c>
      <c r="F28" s="503" t="s">
        <v>169</v>
      </c>
      <c r="G28" s="503" t="s">
        <v>3939</v>
      </c>
    </row>
    <row r="29" spans="1:7" x14ac:dyDescent="0.3">
      <c r="A29" s="503" t="s">
        <v>224</v>
      </c>
      <c r="B29" s="503" t="s">
        <v>301</v>
      </c>
      <c r="C29" s="503" t="s">
        <v>167</v>
      </c>
      <c r="D29" s="503" t="s">
        <v>168</v>
      </c>
      <c r="E29" s="503" t="s">
        <v>324</v>
      </c>
      <c r="F29" s="503" t="s">
        <v>169</v>
      </c>
      <c r="G29" s="503" t="s">
        <v>3935</v>
      </c>
    </row>
    <row r="30" spans="1:7" x14ac:dyDescent="0.3">
      <c r="A30" s="503" t="s">
        <v>225</v>
      </c>
      <c r="B30" s="503" t="s">
        <v>301</v>
      </c>
      <c r="C30" s="503" t="s">
        <v>167</v>
      </c>
      <c r="D30" s="503" t="s">
        <v>168</v>
      </c>
      <c r="E30" s="503" t="s">
        <v>324</v>
      </c>
      <c r="F30" s="503" t="s">
        <v>169</v>
      </c>
      <c r="G30" s="503" t="s">
        <v>3936</v>
      </c>
    </row>
    <row r="31" spans="1:7" x14ac:dyDescent="0.3">
      <c r="A31" s="503" t="s">
        <v>226</v>
      </c>
      <c r="B31" s="503" t="s">
        <v>302</v>
      </c>
      <c r="C31" s="503" t="s">
        <v>167</v>
      </c>
      <c r="D31" s="503" t="s">
        <v>168</v>
      </c>
      <c r="E31" s="503" t="s">
        <v>324</v>
      </c>
      <c r="F31" s="503" t="s">
        <v>170</v>
      </c>
      <c r="G31" s="503" t="s">
        <v>3938</v>
      </c>
    </row>
    <row r="32" spans="1:7" x14ac:dyDescent="0.3">
      <c r="A32" s="503" t="s">
        <v>227</v>
      </c>
      <c r="B32" s="503" t="s">
        <v>302</v>
      </c>
      <c r="C32" s="503" t="s">
        <v>167</v>
      </c>
      <c r="D32" s="503" t="s">
        <v>168</v>
      </c>
      <c r="E32" s="503" t="s">
        <v>324</v>
      </c>
      <c r="F32" s="503" t="s">
        <v>170</v>
      </c>
      <c r="G32" s="503" t="s">
        <v>3939</v>
      </c>
    </row>
    <row r="33" spans="1:7" x14ac:dyDescent="0.3">
      <c r="A33" s="503" t="s">
        <v>228</v>
      </c>
      <c r="B33" s="503" t="s">
        <v>302</v>
      </c>
      <c r="C33" s="503" t="s">
        <v>167</v>
      </c>
      <c r="D33" s="503" t="s">
        <v>168</v>
      </c>
      <c r="E33" s="503" t="s">
        <v>324</v>
      </c>
      <c r="F33" s="503" t="s">
        <v>170</v>
      </c>
      <c r="G33" s="503" t="s">
        <v>3935</v>
      </c>
    </row>
    <row r="34" spans="1:7" x14ac:dyDescent="0.3">
      <c r="A34" s="503" t="s">
        <v>229</v>
      </c>
      <c r="B34" s="503" t="s">
        <v>302</v>
      </c>
      <c r="C34" s="503" t="s">
        <v>167</v>
      </c>
      <c r="D34" s="503" t="s">
        <v>168</v>
      </c>
      <c r="E34" s="503" t="s">
        <v>324</v>
      </c>
      <c r="F34" s="503" t="s">
        <v>170</v>
      </c>
      <c r="G34" s="503" t="s">
        <v>3936</v>
      </c>
    </row>
    <row r="35" spans="1:7" x14ac:dyDescent="0.3">
      <c r="A35" s="503" t="s">
        <v>230</v>
      </c>
      <c r="B35" s="503" t="s">
        <v>303</v>
      </c>
      <c r="C35" s="503" t="s">
        <v>167</v>
      </c>
      <c r="D35" s="503" t="s">
        <v>168</v>
      </c>
      <c r="E35" s="503" t="s">
        <v>324</v>
      </c>
      <c r="F35" s="503" t="s">
        <v>171</v>
      </c>
      <c r="G35" s="503" t="s">
        <v>3938</v>
      </c>
    </row>
    <row r="36" spans="1:7" x14ac:dyDescent="0.3">
      <c r="A36" s="503" t="s">
        <v>231</v>
      </c>
      <c r="B36" s="503" t="s">
        <v>303</v>
      </c>
      <c r="C36" s="503" t="s">
        <v>167</v>
      </c>
      <c r="D36" s="503" t="s">
        <v>168</v>
      </c>
      <c r="E36" s="503" t="s">
        <v>324</v>
      </c>
      <c r="F36" s="503" t="s">
        <v>171</v>
      </c>
      <c r="G36" s="503" t="s">
        <v>3939</v>
      </c>
    </row>
    <row r="37" spans="1:7" x14ac:dyDescent="0.3">
      <c r="A37" s="503" t="s">
        <v>232</v>
      </c>
      <c r="B37" s="503" t="s">
        <v>303</v>
      </c>
      <c r="C37" s="503" t="s">
        <v>167</v>
      </c>
      <c r="D37" s="503" t="s">
        <v>168</v>
      </c>
      <c r="E37" s="503" t="s">
        <v>324</v>
      </c>
      <c r="F37" s="503" t="s">
        <v>171</v>
      </c>
      <c r="G37" s="503" t="s">
        <v>3935</v>
      </c>
    </row>
    <row r="38" spans="1:7" x14ac:dyDescent="0.3">
      <c r="A38" s="503" t="s">
        <v>233</v>
      </c>
      <c r="B38" s="503" t="s">
        <v>303</v>
      </c>
      <c r="C38" s="503" t="s">
        <v>167</v>
      </c>
      <c r="D38" s="503" t="s">
        <v>168</v>
      </c>
      <c r="E38" s="503" t="s">
        <v>324</v>
      </c>
      <c r="F38" s="503" t="s">
        <v>171</v>
      </c>
      <c r="G38" s="503" t="s">
        <v>3936</v>
      </c>
    </row>
    <row r="39" spans="1:7" x14ac:dyDescent="0.3">
      <c r="A39" s="503" t="s">
        <v>234</v>
      </c>
      <c r="B39" s="503" t="s">
        <v>304</v>
      </c>
      <c r="C39" s="503" t="s">
        <v>167</v>
      </c>
      <c r="D39" s="503" t="s">
        <v>168</v>
      </c>
      <c r="E39" s="503" t="s">
        <v>324</v>
      </c>
      <c r="F39" s="503" t="s">
        <v>172</v>
      </c>
      <c r="G39" s="503" t="s">
        <v>3938</v>
      </c>
    </row>
    <row r="40" spans="1:7" x14ac:dyDescent="0.3">
      <c r="A40" s="503" t="s">
        <v>235</v>
      </c>
      <c r="B40" s="503" t="s">
        <v>304</v>
      </c>
      <c r="C40" s="503" t="s">
        <v>167</v>
      </c>
      <c r="D40" s="503" t="s">
        <v>168</v>
      </c>
      <c r="E40" s="503" t="s">
        <v>324</v>
      </c>
      <c r="F40" s="503" t="s">
        <v>172</v>
      </c>
      <c r="G40" s="503" t="s">
        <v>3939</v>
      </c>
    </row>
    <row r="41" spans="1:7" x14ac:dyDescent="0.3">
      <c r="A41" s="503" t="s">
        <v>236</v>
      </c>
      <c r="B41" s="503" t="s">
        <v>304</v>
      </c>
      <c r="C41" s="503" t="s">
        <v>167</v>
      </c>
      <c r="D41" s="503" t="s">
        <v>168</v>
      </c>
      <c r="E41" s="503" t="s">
        <v>324</v>
      </c>
      <c r="F41" s="503" t="s">
        <v>172</v>
      </c>
      <c r="G41" s="503" t="s">
        <v>3935</v>
      </c>
    </row>
    <row r="42" spans="1:7" x14ac:dyDescent="0.3">
      <c r="A42" s="503" t="s">
        <v>237</v>
      </c>
      <c r="B42" s="503" t="s">
        <v>304</v>
      </c>
      <c r="C42" s="503" t="s">
        <v>167</v>
      </c>
      <c r="D42" s="503" t="s">
        <v>168</v>
      </c>
      <c r="E42" s="503" t="s">
        <v>324</v>
      </c>
      <c r="F42" s="503" t="s">
        <v>172</v>
      </c>
      <c r="G42" s="503" t="s">
        <v>3936</v>
      </c>
    </row>
    <row r="43" spans="1:7" x14ac:dyDescent="0.3">
      <c r="A43" s="503" t="s">
        <v>238</v>
      </c>
      <c r="B43" s="503" t="s">
        <v>305</v>
      </c>
      <c r="C43" s="503" t="s">
        <v>167</v>
      </c>
      <c r="D43" s="503" t="s">
        <v>173</v>
      </c>
      <c r="E43" s="503" t="s">
        <v>324</v>
      </c>
      <c r="F43" s="503" t="s">
        <v>174</v>
      </c>
      <c r="G43" s="503" t="s">
        <v>3938</v>
      </c>
    </row>
    <row r="44" spans="1:7" x14ac:dyDescent="0.3">
      <c r="A44" s="503" t="s">
        <v>239</v>
      </c>
      <c r="B44" s="503" t="s">
        <v>305</v>
      </c>
      <c r="C44" s="503" t="s">
        <v>167</v>
      </c>
      <c r="D44" s="503" t="s">
        <v>173</v>
      </c>
      <c r="E44" s="503" t="s">
        <v>324</v>
      </c>
      <c r="F44" s="503" t="s">
        <v>174</v>
      </c>
      <c r="G44" s="503" t="s">
        <v>3939</v>
      </c>
    </row>
    <row r="45" spans="1:7" x14ac:dyDescent="0.3">
      <c r="A45" s="503" t="s">
        <v>240</v>
      </c>
      <c r="B45" s="503" t="s">
        <v>305</v>
      </c>
      <c r="C45" s="503" t="s">
        <v>167</v>
      </c>
      <c r="D45" s="503" t="s">
        <v>173</v>
      </c>
      <c r="E45" s="503" t="s">
        <v>324</v>
      </c>
      <c r="F45" s="503" t="s">
        <v>174</v>
      </c>
      <c r="G45" s="503" t="s">
        <v>3935</v>
      </c>
    </row>
    <row r="46" spans="1:7" x14ac:dyDescent="0.3">
      <c r="A46" s="503" t="s">
        <v>241</v>
      </c>
      <c r="B46" s="503" t="s">
        <v>305</v>
      </c>
      <c r="C46" s="503" t="s">
        <v>167</v>
      </c>
      <c r="D46" s="503" t="s">
        <v>173</v>
      </c>
      <c r="E46" s="503" t="s">
        <v>324</v>
      </c>
      <c r="F46" s="503" t="s">
        <v>174</v>
      </c>
      <c r="G46" s="503" t="s">
        <v>3936</v>
      </c>
    </row>
    <row r="47" spans="1:7" x14ac:dyDescent="0.3">
      <c r="A47" s="503" t="s">
        <v>242</v>
      </c>
      <c r="B47" s="503" t="s">
        <v>306</v>
      </c>
      <c r="C47" s="503" t="s">
        <v>167</v>
      </c>
      <c r="D47" s="503" t="s">
        <v>173</v>
      </c>
      <c r="E47" s="503" t="s">
        <v>324</v>
      </c>
      <c r="F47" s="503" t="s">
        <v>175</v>
      </c>
      <c r="G47" s="503" t="s">
        <v>3938</v>
      </c>
    </row>
    <row r="48" spans="1:7" x14ac:dyDescent="0.3">
      <c r="A48" s="503" t="s">
        <v>243</v>
      </c>
      <c r="B48" s="503" t="s">
        <v>306</v>
      </c>
      <c r="C48" s="503" t="s">
        <v>167</v>
      </c>
      <c r="D48" s="503" t="s">
        <v>173</v>
      </c>
      <c r="E48" s="503" t="s">
        <v>324</v>
      </c>
      <c r="F48" s="503" t="s">
        <v>175</v>
      </c>
      <c r="G48" s="503" t="s">
        <v>3939</v>
      </c>
    </row>
    <row r="49" spans="1:7" x14ac:dyDescent="0.3">
      <c r="A49" s="503" t="s">
        <v>244</v>
      </c>
      <c r="B49" s="503" t="s">
        <v>306</v>
      </c>
      <c r="C49" s="503" t="s">
        <v>167</v>
      </c>
      <c r="D49" s="503" t="s">
        <v>173</v>
      </c>
      <c r="E49" s="503" t="s">
        <v>324</v>
      </c>
      <c r="F49" s="503" t="s">
        <v>175</v>
      </c>
      <c r="G49" s="503" t="s">
        <v>3935</v>
      </c>
    </row>
    <row r="50" spans="1:7" x14ac:dyDescent="0.3">
      <c r="A50" s="503" t="s">
        <v>245</v>
      </c>
      <c r="B50" s="503" t="s">
        <v>306</v>
      </c>
      <c r="C50" s="503" t="s">
        <v>167</v>
      </c>
      <c r="D50" s="503" t="s">
        <v>173</v>
      </c>
      <c r="E50" s="503" t="s">
        <v>324</v>
      </c>
      <c r="F50" s="503" t="s">
        <v>175</v>
      </c>
      <c r="G50" s="503" t="s">
        <v>3936</v>
      </c>
    </row>
    <row r="51" spans="1:7" x14ac:dyDescent="0.3">
      <c r="A51" s="503" t="s">
        <v>246</v>
      </c>
      <c r="B51" s="503" t="s">
        <v>300</v>
      </c>
      <c r="C51" s="503" t="s">
        <v>167</v>
      </c>
      <c r="D51" s="503" t="s">
        <v>177</v>
      </c>
      <c r="E51" s="503" t="s">
        <v>324</v>
      </c>
      <c r="F51" s="503" t="s">
        <v>178</v>
      </c>
      <c r="G51" s="503" t="s">
        <v>3938</v>
      </c>
    </row>
    <row r="52" spans="1:7" x14ac:dyDescent="0.3">
      <c r="A52" s="503" t="s">
        <v>247</v>
      </c>
      <c r="B52" s="503" t="s">
        <v>300</v>
      </c>
      <c r="C52" s="503" t="s">
        <v>167</v>
      </c>
      <c r="D52" s="503" t="s">
        <v>177</v>
      </c>
      <c r="E52" s="503" t="s">
        <v>324</v>
      </c>
      <c r="F52" s="503" t="s">
        <v>178</v>
      </c>
      <c r="G52" s="503" t="s">
        <v>3939</v>
      </c>
    </row>
    <row r="53" spans="1:7" x14ac:dyDescent="0.3">
      <c r="A53" s="503" t="s">
        <v>248</v>
      </c>
      <c r="B53" s="503" t="s">
        <v>300</v>
      </c>
      <c r="C53" s="503" t="s">
        <v>167</v>
      </c>
      <c r="D53" s="503" t="s">
        <v>177</v>
      </c>
      <c r="E53" s="503" t="s">
        <v>324</v>
      </c>
      <c r="F53" s="503" t="s">
        <v>178</v>
      </c>
      <c r="G53" s="503" t="s">
        <v>3935</v>
      </c>
    </row>
    <row r="54" spans="1:7" x14ac:dyDescent="0.3">
      <c r="A54" s="503" t="s">
        <v>249</v>
      </c>
      <c r="B54" s="503" t="s">
        <v>300</v>
      </c>
      <c r="C54" s="503" t="s">
        <v>167</v>
      </c>
      <c r="D54" s="503" t="s">
        <v>177</v>
      </c>
      <c r="E54" s="503" t="s">
        <v>324</v>
      </c>
      <c r="F54" s="503" t="s">
        <v>178</v>
      </c>
      <c r="G54" s="503" t="s">
        <v>3936</v>
      </c>
    </row>
    <row r="55" spans="1:7" x14ac:dyDescent="0.3">
      <c r="A55" s="503" t="s">
        <v>250</v>
      </c>
      <c r="B55" s="503" t="s">
        <v>307</v>
      </c>
      <c r="C55" s="503" t="s">
        <v>167</v>
      </c>
      <c r="D55" s="503" t="s">
        <v>177</v>
      </c>
      <c r="E55" s="503" t="s">
        <v>324</v>
      </c>
      <c r="F55" s="503" t="s">
        <v>179</v>
      </c>
      <c r="G55" s="503" t="s">
        <v>3938</v>
      </c>
    </row>
    <row r="56" spans="1:7" x14ac:dyDescent="0.3">
      <c r="A56" s="503" t="s">
        <v>251</v>
      </c>
      <c r="B56" s="503" t="s">
        <v>307</v>
      </c>
      <c r="C56" s="503" t="s">
        <v>167</v>
      </c>
      <c r="D56" s="503" t="s">
        <v>177</v>
      </c>
      <c r="E56" s="503" t="s">
        <v>324</v>
      </c>
      <c r="F56" s="503" t="s">
        <v>179</v>
      </c>
      <c r="G56" s="503" t="s">
        <v>3939</v>
      </c>
    </row>
    <row r="57" spans="1:7" x14ac:dyDescent="0.3">
      <c r="A57" s="503" t="s">
        <v>252</v>
      </c>
      <c r="B57" s="503" t="s">
        <v>307</v>
      </c>
      <c r="C57" s="503" t="s">
        <v>167</v>
      </c>
      <c r="D57" s="503" t="s">
        <v>177</v>
      </c>
      <c r="E57" s="503" t="s">
        <v>324</v>
      </c>
      <c r="F57" s="503" t="s">
        <v>179</v>
      </c>
      <c r="G57" s="503" t="s">
        <v>3935</v>
      </c>
    </row>
    <row r="58" spans="1:7" x14ac:dyDescent="0.3">
      <c r="A58" s="503" t="s">
        <v>253</v>
      </c>
      <c r="B58" s="503" t="s">
        <v>307</v>
      </c>
      <c r="C58" s="503" t="s">
        <v>167</v>
      </c>
      <c r="D58" s="503" t="s">
        <v>177</v>
      </c>
      <c r="E58" s="503" t="s">
        <v>324</v>
      </c>
      <c r="F58" s="503" t="s">
        <v>179</v>
      </c>
      <c r="G58" s="503" t="s">
        <v>3936</v>
      </c>
    </row>
    <row r="59" spans="1:7" x14ac:dyDescent="0.3">
      <c r="A59" s="503" t="s">
        <v>254</v>
      </c>
      <c r="B59" s="503" t="s">
        <v>308</v>
      </c>
      <c r="C59" s="503" t="s">
        <v>167</v>
      </c>
      <c r="D59" s="503" t="s">
        <v>177</v>
      </c>
      <c r="E59" s="503" t="s">
        <v>324</v>
      </c>
      <c r="F59" s="503" t="s">
        <v>180</v>
      </c>
      <c r="G59" s="503" t="s">
        <v>3938</v>
      </c>
    </row>
    <row r="60" spans="1:7" x14ac:dyDescent="0.3">
      <c r="A60" s="503" t="s">
        <v>255</v>
      </c>
      <c r="B60" s="503" t="s">
        <v>308</v>
      </c>
      <c r="C60" s="503" t="s">
        <v>167</v>
      </c>
      <c r="D60" s="503" t="s">
        <v>177</v>
      </c>
      <c r="E60" s="503" t="s">
        <v>324</v>
      </c>
      <c r="F60" s="503" t="s">
        <v>180</v>
      </c>
      <c r="G60" s="503" t="s">
        <v>3939</v>
      </c>
    </row>
    <row r="61" spans="1:7" x14ac:dyDescent="0.3">
      <c r="A61" s="503" t="s">
        <v>256</v>
      </c>
      <c r="B61" s="503" t="s">
        <v>308</v>
      </c>
      <c r="C61" s="503" t="s">
        <v>167</v>
      </c>
      <c r="D61" s="503" t="s">
        <v>177</v>
      </c>
      <c r="E61" s="503" t="s">
        <v>324</v>
      </c>
      <c r="F61" s="503" t="s">
        <v>180</v>
      </c>
      <c r="G61" s="503" t="s">
        <v>3935</v>
      </c>
    </row>
    <row r="62" spans="1:7" x14ac:dyDescent="0.3">
      <c r="A62" s="503" t="s">
        <v>257</v>
      </c>
      <c r="B62" s="503" t="s">
        <v>308</v>
      </c>
      <c r="C62" s="503" t="s">
        <v>167</v>
      </c>
      <c r="D62" s="503" t="s">
        <v>177</v>
      </c>
      <c r="E62" s="503" t="s">
        <v>324</v>
      </c>
      <c r="F62" s="503" t="s">
        <v>180</v>
      </c>
      <c r="G62" s="503" t="s">
        <v>3936</v>
      </c>
    </row>
    <row r="63" spans="1:7" x14ac:dyDescent="0.3">
      <c r="A63" s="503" t="s">
        <v>258</v>
      </c>
      <c r="B63" s="503" t="s">
        <v>309</v>
      </c>
      <c r="C63" s="503" t="s">
        <v>167</v>
      </c>
      <c r="D63" s="503" t="s">
        <v>177</v>
      </c>
      <c r="E63" s="503" t="s">
        <v>324</v>
      </c>
      <c r="F63" s="503" t="s">
        <v>181</v>
      </c>
      <c r="G63" s="503" t="s">
        <v>3938</v>
      </c>
    </row>
    <row r="64" spans="1:7" x14ac:dyDescent="0.3">
      <c r="A64" s="503" t="s">
        <v>259</v>
      </c>
      <c r="B64" s="503" t="s">
        <v>309</v>
      </c>
      <c r="C64" s="503" t="s">
        <v>167</v>
      </c>
      <c r="D64" s="503" t="s">
        <v>177</v>
      </c>
      <c r="E64" s="503" t="s">
        <v>324</v>
      </c>
      <c r="F64" s="503" t="s">
        <v>181</v>
      </c>
      <c r="G64" s="503" t="s">
        <v>3939</v>
      </c>
    </row>
    <row r="65" spans="1:7" x14ac:dyDescent="0.3">
      <c r="A65" s="503" t="s">
        <v>260</v>
      </c>
      <c r="B65" s="503" t="s">
        <v>309</v>
      </c>
      <c r="C65" s="503" t="s">
        <v>167</v>
      </c>
      <c r="D65" s="503" t="s">
        <v>177</v>
      </c>
      <c r="E65" s="503" t="s">
        <v>324</v>
      </c>
      <c r="F65" s="503" t="s">
        <v>181</v>
      </c>
      <c r="G65" s="503" t="s">
        <v>3935</v>
      </c>
    </row>
    <row r="66" spans="1:7" x14ac:dyDescent="0.3">
      <c r="A66" s="503" t="s">
        <v>261</v>
      </c>
      <c r="B66" s="503" t="s">
        <v>309</v>
      </c>
      <c r="C66" s="503" t="s">
        <v>167</v>
      </c>
      <c r="D66" s="503" t="s">
        <v>177</v>
      </c>
      <c r="E66" s="503" t="s">
        <v>324</v>
      </c>
      <c r="F66" s="503" t="s">
        <v>181</v>
      </c>
      <c r="G66" s="503" t="s">
        <v>3936</v>
      </c>
    </row>
    <row r="67" spans="1:7" x14ac:dyDescent="0.3">
      <c r="A67" s="503" t="s">
        <v>263</v>
      </c>
      <c r="B67" s="503" t="s">
        <v>262</v>
      </c>
      <c r="C67" s="503" t="s">
        <v>167</v>
      </c>
      <c r="D67" s="503" t="s">
        <v>182</v>
      </c>
      <c r="E67" s="503" t="s">
        <v>324</v>
      </c>
      <c r="F67" s="503" t="s">
        <v>324</v>
      </c>
      <c r="G67" s="503" t="s">
        <v>3938</v>
      </c>
    </row>
    <row r="68" spans="1:7" x14ac:dyDescent="0.3">
      <c r="A68" s="503" t="s">
        <v>264</v>
      </c>
      <c r="B68" s="503" t="s">
        <v>262</v>
      </c>
      <c r="C68" s="503" t="s">
        <v>167</v>
      </c>
      <c r="D68" s="503" t="s">
        <v>182</v>
      </c>
      <c r="E68" s="503" t="s">
        <v>324</v>
      </c>
      <c r="F68" s="503" t="s">
        <v>324</v>
      </c>
      <c r="G68" s="503" t="s">
        <v>3939</v>
      </c>
    </row>
    <row r="69" spans="1:7" x14ac:dyDescent="0.3">
      <c r="A69" s="503" t="s">
        <v>265</v>
      </c>
      <c r="B69" s="503" t="s">
        <v>262</v>
      </c>
      <c r="C69" s="503" t="s">
        <v>167</v>
      </c>
      <c r="D69" s="503" t="s">
        <v>182</v>
      </c>
      <c r="E69" s="503" t="s">
        <v>324</v>
      </c>
      <c r="F69" s="503" t="s">
        <v>324</v>
      </c>
      <c r="G69" s="503" t="s">
        <v>3935</v>
      </c>
    </row>
    <row r="70" spans="1:7" x14ac:dyDescent="0.3">
      <c r="A70" s="503" t="s">
        <v>266</v>
      </c>
      <c r="B70" s="503" t="s">
        <v>262</v>
      </c>
      <c r="C70" s="503" t="s">
        <v>167</v>
      </c>
      <c r="D70" s="503" t="s">
        <v>182</v>
      </c>
      <c r="E70" s="503" t="s">
        <v>324</v>
      </c>
      <c r="F70" s="503" t="s">
        <v>324</v>
      </c>
      <c r="G70" s="503" t="s">
        <v>3936</v>
      </c>
    </row>
    <row r="71" spans="1:7" x14ac:dyDescent="0.3">
      <c r="A71" s="503" t="s">
        <v>268</v>
      </c>
      <c r="B71" s="503" t="s">
        <v>267</v>
      </c>
      <c r="C71" s="503" t="s">
        <v>193</v>
      </c>
      <c r="D71" s="503" t="s">
        <v>324</v>
      </c>
      <c r="E71" s="503" t="s">
        <v>324</v>
      </c>
      <c r="F71" s="503" t="s">
        <v>324</v>
      </c>
      <c r="G71" s="503" t="s">
        <v>3935</v>
      </c>
    </row>
    <row r="72" spans="1:7" x14ac:dyDescent="0.3">
      <c r="A72" s="503" t="s">
        <v>269</v>
      </c>
      <c r="B72" s="503" t="s">
        <v>267</v>
      </c>
      <c r="C72" s="503" t="s">
        <v>193</v>
      </c>
      <c r="D72" s="503" t="s">
        <v>324</v>
      </c>
      <c r="E72" s="503" t="s">
        <v>324</v>
      </c>
      <c r="F72" s="503" t="s">
        <v>324</v>
      </c>
      <c r="G72" s="503" t="s">
        <v>3936</v>
      </c>
    </row>
    <row r="73" spans="1:7" x14ac:dyDescent="0.3">
      <c r="A73" s="503" t="s">
        <v>325</v>
      </c>
      <c r="B73" s="503" t="s">
        <v>267</v>
      </c>
      <c r="C73" s="503" t="s">
        <v>193</v>
      </c>
      <c r="D73" s="503" t="s">
        <v>324</v>
      </c>
      <c r="E73" s="503" t="s">
        <v>324</v>
      </c>
      <c r="F73" s="503" t="s">
        <v>324</v>
      </c>
      <c r="G73" s="503" t="s">
        <v>3941</v>
      </c>
    </row>
    <row r="74" spans="1:7" x14ac:dyDescent="0.3">
      <c r="A74" s="503" t="s">
        <v>3945</v>
      </c>
      <c r="B74" s="503" t="s">
        <v>267</v>
      </c>
      <c r="C74" s="503" t="s">
        <v>3978</v>
      </c>
      <c r="D74" s="503" t="s">
        <v>324</v>
      </c>
      <c r="E74" s="503" t="s">
        <v>324</v>
      </c>
      <c r="F74" s="503" t="s">
        <v>324</v>
      </c>
      <c r="G74" s="503" t="s">
        <v>324</v>
      </c>
    </row>
    <row r="75" spans="1:7" x14ac:dyDescent="0.3">
      <c r="A75" s="503" t="s">
        <v>271</v>
      </c>
      <c r="B75" s="503" t="s">
        <v>270</v>
      </c>
      <c r="C75" s="503" t="s">
        <v>183</v>
      </c>
      <c r="D75" s="503" t="s">
        <v>324</v>
      </c>
      <c r="E75" s="503" t="s">
        <v>324</v>
      </c>
      <c r="F75" s="503" t="s">
        <v>324</v>
      </c>
      <c r="G75" s="503" t="s">
        <v>3942</v>
      </c>
    </row>
    <row r="76" spans="1:7" x14ac:dyDescent="0.3">
      <c r="A76" s="503" t="s">
        <v>272</v>
      </c>
      <c r="B76" s="503" t="s">
        <v>270</v>
      </c>
      <c r="C76" s="503" t="s">
        <v>183</v>
      </c>
      <c r="D76" s="503" t="s">
        <v>324</v>
      </c>
      <c r="E76" s="503" t="s">
        <v>324</v>
      </c>
      <c r="F76" s="503" t="s">
        <v>324</v>
      </c>
      <c r="G76" s="503" t="s">
        <v>3943</v>
      </c>
    </row>
    <row r="77" spans="1:7" x14ac:dyDescent="0.3">
      <c r="A77" s="503" t="s">
        <v>273</v>
      </c>
      <c r="B77" s="503" t="s">
        <v>270</v>
      </c>
      <c r="C77" s="503" t="s">
        <v>183</v>
      </c>
      <c r="D77" s="503" t="s">
        <v>324</v>
      </c>
      <c r="E77" s="503" t="s">
        <v>324</v>
      </c>
      <c r="F77" s="503" t="s">
        <v>324</v>
      </c>
      <c r="G77" s="503" t="s">
        <v>3935</v>
      </c>
    </row>
    <row r="78" spans="1:7" x14ac:dyDescent="0.3">
      <c r="A78" s="503" t="s">
        <v>274</v>
      </c>
      <c r="B78" s="503" t="s">
        <v>270</v>
      </c>
      <c r="C78" s="503" t="s">
        <v>183</v>
      </c>
      <c r="D78" s="503" t="s">
        <v>324</v>
      </c>
      <c r="E78" s="503" t="s">
        <v>324</v>
      </c>
      <c r="F78" s="503" t="s">
        <v>324</v>
      </c>
      <c r="G78" s="503" t="s">
        <v>3936</v>
      </c>
    </row>
    <row r="79" spans="1:7" x14ac:dyDescent="0.3">
      <c r="A79" s="503" t="s">
        <v>275</v>
      </c>
      <c r="B79" s="503" t="s">
        <v>270</v>
      </c>
      <c r="C79" s="503" t="s">
        <v>183</v>
      </c>
      <c r="D79" s="503" t="s">
        <v>324</v>
      </c>
      <c r="E79" s="503" t="s">
        <v>324</v>
      </c>
      <c r="F79" s="503" t="s">
        <v>324</v>
      </c>
      <c r="G79" s="503" t="s">
        <v>3941</v>
      </c>
    </row>
    <row r="80" spans="1:7" s="356" customFormat="1" x14ac:dyDescent="0.3">
      <c r="A80" s="504" t="s">
        <v>3979</v>
      </c>
      <c r="B80" s="504" t="s">
        <v>270</v>
      </c>
      <c r="C80" s="504" t="s">
        <v>3980</v>
      </c>
      <c r="D80" s="504" t="s">
        <v>324</v>
      </c>
      <c r="E80" s="504" t="s">
        <v>324</v>
      </c>
      <c r="F80" s="504" t="s">
        <v>324</v>
      </c>
      <c r="G80" s="504" t="s">
        <v>324</v>
      </c>
    </row>
    <row r="81" spans="1:7" x14ac:dyDescent="0.3">
      <c r="A81" s="503" t="s">
        <v>277</v>
      </c>
      <c r="B81" s="503" t="s">
        <v>276</v>
      </c>
      <c r="C81" s="503" t="s">
        <v>184</v>
      </c>
      <c r="D81" s="503" t="s">
        <v>324</v>
      </c>
      <c r="E81" s="504" t="s">
        <v>3982</v>
      </c>
      <c r="F81" s="503" t="s">
        <v>324</v>
      </c>
      <c r="G81" s="503" t="s">
        <v>3942</v>
      </c>
    </row>
    <row r="82" spans="1:7" x14ac:dyDescent="0.3">
      <c r="A82" s="503" t="s">
        <v>278</v>
      </c>
      <c r="B82" s="503" t="s">
        <v>276</v>
      </c>
      <c r="C82" s="503" t="s">
        <v>184</v>
      </c>
      <c r="D82" s="503" t="s">
        <v>324</v>
      </c>
      <c r="E82" s="504" t="s">
        <v>3982</v>
      </c>
      <c r="F82" s="503" t="s">
        <v>324</v>
      </c>
      <c r="G82" s="503" t="s">
        <v>3943</v>
      </c>
    </row>
    <row r="83" spans="1:7" x14ac:dyDescent="0.3">
      <c r="A83" s="503" t="s">
        <v>279</v>
      </c>
      <c r="B83" s="503" t="s">
        <v>276</v>
      </c>
      <c r="C83" s="503" t="s">
        <v>184</v>
      </c>
      <c r="D83" s="503" t="s">
        <v>324</v>
      </c>
      <c r="E83" s="504" t="s">
        <v>3982</v>
      </c>
      <c r="F83" s="503" t="s">
        <v>324</v>
      </c>
      <c r="G83" s="503" t="s">
        <v>3935</v>
      </c>
    </row>
    <row r="84" spans="1:7" x14ac:dyDescent="0.3">
      <c r="A84" s="503" t="s">
        <v>280</v>
      </c>
      <c r="B84" s="503" t="s">
        <v>276</v>
      </c>
      <c r="C84" s="503" t="s">
        <v>184</v>
      </c>
      <c r="D84" s="503" t="s">
        <v>324</v>
      </c>
      <c r="E84" s="504" t="s">
        <v>3982</v>
      </c>
      <c r="F84" s="503" t="s">
        <v>324</v>
      </c>
      <c r="G84" s="503" t="s">
        <v>3936</v>
      </c>
    </row>
    <row r="85" spans="1:7" x14ac:dyDescent="0.3">
      <c r="A85" s="503" t="s">
        <v>281</v>
      </c>
      <c r="B85" s="503" t="s">
        <v>276</v>
      </c>
      <c r="C85" s="503" t="s">
        <v>184</v>
      </c>
      <c r="D85" s="503" t="s">
        <v>324</v>
      </c>
      <c r="E85" s="504" t="s">
        <v>3982</v>
      </c>
      <c r="F85" s="503" t="s">
        <v>324</v>
      </c>
      <c r="G85" s="503" t="s">
        <v>3941</v>
      </c>
    </row>
    <row r="86" spans="1:7" x14ac:dyDescent="0.3">
      <c r="A86" s="504" t="s">
        <v>3954</v>
      </c>
      <c r="B86" s="504" t="s">
        <v>276</v>
      </c>
      <c r="C86" s="504" t="s">
        <v>3981</v>
      </c>
      <c r="D86" s="504" t="s">
        <v>324</v>
      </c>
      <c r="E86" s="504" t="s">
        <v>324</v>
      </c>
      <c r="F86" s="504" t="s">
        <v>324</v>
      </c>
      <c r="G86" s="504" t="s">
        <v>324</v>
      </c>
    </row>
    <row r="87" spans="1:7" x14ac:dyDescent="0.3">
      <c r="A87" s="503" t="s">
        <v>283</v>
      </c>
      <c r="B87" s="503" t="s">
        <v>282</v>
      </c>
      <c r="C87" s="503" t="s">
        <v>185</v>
      </c>
      <c r="D87" s="503" t="s">
        <v>324</v>
      </c>
      <c r="E87" s="503" t="s">
        <v>324</v>
      </c>
      <c r="F87" s="503" t="s">
        <v>324</v>
      </c>
      <c r="G87" s="503" t="s">
        <v>3935</v>
      </c>
    </row>
    <row r="88" spans="1:7" x14ac:dyDescent="0.3">
      <c r="A88" s="503" t="s">
        <v>284</v>
      </c>
      <c r="B88" s="503" t="s">
        <v>282</v>
      </c>
      <c r="C88" s="503" t="s">
        <v>185</v>
      </c>
      <c r="D88" s="503" t="s">
        <v>324</v>
      </c>
      <c r="E88" s="503" t="s">
        <v>324</v>
      </c>
      <c r="F88" s="503" t="s">
        <v>324</v>
      </c>
      <c r="G88" s="503" t="s">
        <v>3936</v>
      </c>
    </row>
    <row r="89" spans="1:7" x14ac:dyDescent="0.3">
      <c r="A89" s="503" t="s">
        <v>326</v>
      </c>
      <c r="B89" s="503" t="s">
        <v>282</v>
      </c>
      <c r="C89" s="503" t="s">
        <v>185</v>
      </c>
      <c r="D89" s="503" t="s">
        <v>324</v>
      </c>
      <c r="E89" s="503" t="s">
        <v>324</v>
      </c>
      <c r="F89" s="503" t="s">
        <v>324</v>
      </c>
      <c r="G89" s="503" t="s">
        <v>3941</v>
      </c>
    </row>
    <row r="90" spans="1:7" x14ac:dyDescent="0.3">
      <c r="A90" s="504" t="s">
        <v>3961</v>
      </c>
      <c r="B90" s="504" t="s">
        <v>282</v>
      </c>
      <c r="C90" s="504" t="s">
        <v>3983</v>
      </c>
      <c r="D90" s="504" t="s">
        <v>324</v>
      </c>
      <c r="E90" s="504" t="s">
        <v>324</v>
      </c>
      <c r="F90" s="504" t="s">
        <v>324</v>
      </c>
      <c r="G90" s="504" t="s">
        <v>324</v>
      </c>
    </row>
    <row r="91" spans="1:7" x14ac:dyDescent="0.3">
      <c r="A91" s="503" t="s">
        <v>285</v>
      </c>
      <c r="B91" s="503" t="s">
        <v>310</v>
      </c>
      <c r="C91" s="504" t="s">
        <v>194</v>
      </c>
      <c r="D91" s="503" t="s">
        <v>324</v>
      </c>
      <c r="E91" s="503" t="s">
        <v>186</v>
      </c>
      <c r="F91" s="503" t="s">
        <v>324</v>
      </c>
      <c r="G91" s="503" t="s">
        <v>3935</v>
      </c>
    </row>
    <row r="92" spans="1:7" x14ac:dyDescent="0.3">
      <c r="A92" s="503" t="s">
        <v>286</v>
      </c>
      <c r="B92" s="503" t="s">
        <v>310</v>
      </c>
      <c r="C92" s="503" t="s">
        <v>194</v>
      </c>
      <c r="D92" s="503" t="s">
        <v>324</v>
      </c>
      <c r="E92" s="503" t="s">
        <v>186</v>
      </c>
      <c r="F92" s="503" t="s">
        <v>324</v>
      </c>
      <c r="G92" s="503" t="s">
        <v>3936</v>
      </c>
    </row>
    <row r="93" spans="1:7" x14ac:dyDescent="0.3">
      <c r="A93" s="503" t="s">
        <v>327</v>
      </c>
      <c r="B93" s="503" t="s">
        <v>310</v>
      </c>
      <c r="C93" s="503" t="s">
        <v>194</v>
      </c>
      <c r="D93" s="503" t="s">
        <v>324</v>
      </c>
      <c r="E93" s="503" t="s">
        <v>186</v>
      </c>
      <c r="F93" s="503" t="s">
        <v>324</v>
      </c>
      <c r="G93" s="503" t="s">
        <v>3941</v>
      </c>
    </row>
    <row r="94" spans="1:7" x14ac:dyDescent="0.3">
      <c r="A94" s="504" t="s">
        <v>3962</v>
      </c>
      <c r="B94" s="504" t="s">
        <v>310</v>
      </c>
      <c r="C94" s="504" t="s">
        <v>3984</v>
      </c>
      <c r="D94" s="504" t="s">
        <v>324</v>
      </c>
      <c r="E94" s="504" t="s">
        <v>324</v>
      </c>
      <c r="F94" s="504" t="s">
        <v>324</v>
      </c>
      <c r="G94" s="504" t="s">
        <v>324</v>
      </c>
    </row>
    <row r="95" spans="1:7" x14ac:dyDescent="0.3">
      <c r="A95" s="503" t="s">
        <v>287</v>
      </c>
      <c r="B95" s="503" t="s">
        <v>311</v>
      </c>
      <c r="C95" s="503" t="s">
        <v>194</v>
      </c>
      <c r="D95" s="503" t="s">
        <v>324</v>
      </c>
      <c r="E95" s="503" t="s">
        <v>187</v>
      </c>
      <c r="F95" s="503" t="s">
        <v>324</v>
      </c>
      <c r="G95" s="503" t="s">
        <v>3935</v>
      </c>
    </row>
    <row r="96" spans="1:7" x14ac:dyDescent="0.3">
      <c r="A96" s="503" t="s">
        <v>288</v>
      </c>
      <c r="B96" s="503" t="s">
        <v>311</v>
      </c>
      <c r="C96" s="503" t="s">
        <v>194</v>
      </c>
      <c r="D96" s="503" t="s">
        <v>324</v>
      </c>
      <c r="E96" s="503" t="s">
        <v>187</v>
      </c>
      <c r="F96" s="503" t="s">
        <v>324</v>
      </c>
      <c r="G96" s="503" t="s">
        <v>3936</v>
      </c>
    </row>
    <row r="97" spans="1:7" x14ac:dyDescent="0.3">
      <c r="A97" s="503" t="s">
        <v>328</v>
      </c>
      <c r="B97" s="503" t="s">
        <v>311</v>
      </c>
      <c r="C97" s="503" t="s">
        <v>194</v>
      </c>
      <c r="D97" s="503" t="s">
        <v>324</v>
      </c>
      <c r="E97" s="503" t="s">
        <v>187</v>
      </c>
      <c r="F97" s="503" t="s">
        <v>324</v>
      </c>
      <c r="G97" s="503" t="s">
        <v>3941</v>
      </c>
    </row>
    <row r="98" spans="1:7" x14ac:dyDescent="0.3">
      <c r="A98" s="504" t="s">
        <v>3963</v>
      </c>
      <c r="B98" s="504" t="s">
        <v>311</v>
      </c>
      <c r="C98" s="504" t="s">
        <v>3984</v>
      </c>
      <c r="D98" s="504" t="s">
        <v>324</v>
      </c>
      <c r="E98" s="504" t="s">
        <v>324</v>
      </c>
      <c r="F98" s="504" t="s">
        <v>324</v>
      </c>
      <c r="G98" s="504" t="s">
        <v>324</v>
      </c>
    </row>
    <row r="99" spans="1:7" x14ac:dyDescent="0.3">
      <c r="A99" s="503" t="s">
        <v>289</v>
      </c>
      <c r="B99" s="503" t="s">
        <v>312</v>
      </c>
      <c r="C99" s="503" t="s">
        <v>194</v>
      </c>
      <c r="D99" s="503" t="s">
        <v>324</v>
      </c>
      <c r="E99" s="503" t="s">
        <v>188</v>
      </c>
      <c r="F99" s="503" t="s">
        <v>324</v>
      </c>
      <c r="G99" s="503" t="s">
        <v>3935</v>
      </c>
    </row>
    <row r="100" spans="1:7" x14ac:dyDescent="0.3">
      <c r="A100" s="503" t="s">
        <v>290</v>
      </c>
      <c r="B100" s="503" t="s">
        <v>312</v>
      </c>
      <c r="C100" s="503" t="s">
        <v>194</v>
      </c>
      <c r="D100" s="503" t="s">
        <v>324</v>
      </c>
      <c r="E100" s="503" t="s">
        <v>188</v>
      </c>
      <c r="F100" s="503" t="s">
        <v>324</v>
      </c>
      <c r="G100" s="503" t="s">
        <v>3936</v>
      </c>
    </row>
    <row r="101" spans="1:7" x14ac:dyDescent="0.3">
      <c r="A101" s="503" t="s">
        <v>329</v>
      </c>
      <c r="B101" s="503" t="s">
        <v>312</v>
      </c>
      <c r="C101" s="503" t="s">
        <v>194</v>
      </c>
      <c r="D101" s="503" t="s">
        <v>324</v>
      </c>
      <c r="E101" s="503" t="s">
        <v>188</v>
      </c>
      <c r="F101" s="503" t="s">
        <v>324</v>
      </c>
      <c r="G101" s="503" t="s">
        <v>3941</v>
      </c>
    </row>
    <row r="102" spans="1:7" x14ac:dyDescent="0.3">
      <c r="A102" s="504" t="s">
        <v>3964</v>
      </c>
      <c r="B102" s="504" t="s">
        <v>312</v>
      </c>
      <c r="C102" s="504" t="s">
        <v>3984</v>
      </c>
      <c r="D102" s="504" t="s">
        <v>324</v>
      </c>
      <c r="E102" s="504" t="s">
        <v>324</v>
      </c>
      <c r="F102" s="504" t="s">
        <v>324</v>
      </c>
      <c r="G102" s="504" t="s">
        <v>324</v>
      </c>
    </row>
    <row r="103" spans="1:7" x14ac:dyDescent="0.3">
      <c r="A103" s="503" t="s">
        <v>292</v>
      </c>
      <c r="B103" s="503" t="s">
        <v>291</v>
      </c>
      <c r="C103" s="503" t="s">
        <v>189</v>
      </c>
      <c r="D103" s="503" t="s">
        <v>324</v>
      </c>
      <c r="E103" s="503" t="s">
        <v>324</v>
      </c>
      <c r="F103" s="503" t="s">
        <v>324</v>
      </c>
      <c r="G103" s="503" t="s">
        <v>3935</v>
      </c>
    </row>
    <row r="104" spans="1:7" x14ac:dyDescent="0.3">
      <c r="A104" s="503" t="s">
        <v>293</v>
      </c>
      <c r="B104" s="503" t="s">
        <v>291</v>
      </c>
      <c r="C104" s="503" t="s">
        <v>189</v>
      </c>
      <c r="D104" s="503" t="s">
        <v>324</v>
      </c>
      <c r="E104" s="503" t="s">
        <v>324</v>
      </c>
      <c r="F104" s="503" t="s">
        <v>324</v>
      </c>
      <c r="G104" s="503" t="s">
        <v>3936</v>
      </c>
    </row>
    <row r="105" spans="1:7" x14ac:dyDescent="0.3">
      <c r="A105" s="503" t="s">
        <v>330</v>
      </c>
      <c r="B105" s="503" t="s">
        <v>291</v>
      </c>
      <c r="C105" s="503" t="s">
        <v>189</v>
      </c>
      <c r="D105" s="503" t="s">
        <v>324</v>
      </c>
      <c r="E105" s="503" t="s">
        <v>324</v>
      </c>
      <c r="F105" s="503" t="s">
        <v>324</v>
      </c>
      <c r="G105" s="503" t="s">
        <v>3941</v>
      </c>
    </row>
    <row r="106" spans="1:7" x14ac:dyDescent="0.3">
      <c r="A106" s="503" t="s">
        <v>294</v>
      </c>
      <c r="B106" s="503" t="s">
        <v>313</v>
      </c>
      <c r="C106" s="503" t="s">
        <v>190</v>
      </c>
      <c r="D106" s="503" t="s">
        <v>324</v>
      </c>
      <c r="E106" s="503" t="s">
        <v>186</v>
      </c>
      <c r="F106" s="503" t="s">
        <v>324</v>
      </c>
      <c r="G106" s="503" t="s">
        <v>3935</v>
      </c>
    </row>
    <row r="107" spans="1:7" x14ac:dyDescent="0.3">
      <c r="A107" s="503" t="s">
        <v>295</v>
      </c>
      <c r="B107" s="503" t="s">
        <v>313</v>
      </c>
      <c r="C107" s="503" t="s">
        <v>190</v>
      </c>
      <c r="D107" s="503" t="s">
        <v>324</v>
      </c>
      <c r="E107" s="503" t="s">
        <v>186</v>
      </c>
      <c r="F107" s="503" t="s">
        <v>324</v>
      </c>
      <c r="G107" s="503" t="s">
        <v>3936</v>
      </c>
    </row>
    <row r="108" spans="1:7" x14ac:dyDescent="0.3">
      <c r="A108" s="503" t="s">
        <v>331</v>
      </c>
      <c r="B108" s="503" t="s">
        <v>313</v>
      </c>
      <c r="C108" s="503" t="s">
        <v>190</v>
      </c>
      <c r="D108" s="503" t="s">
        <v>324</v>
      </c>
      <c r="E108" s="503" t="s">
        <v>186</v>
      </c>
      <c r="F108" s="503" t="s">
        <v>324</v>
      </c>
      <c r="G108" s="503" t="s">
        <v>3941</v>
      </c>
    </row>
    <row r="109" spans="1:7" x14ac:dyDescent="0.3">
      <c r="A109" s="503" t="s">
        <v>296</v>
      </c>
      <c r="B109" s="503" t="s">
        <v>314</v>
      </c>
      <c r="C109" s="503" t="s">
        <v>190</v>
      </c>
      <c r="D109" s="503" t="s">
        <v>324</v>
      </c>
      <c r="E109" s="503" t="s">
        <v>187</v>
      </c>
      <c r="F109" s="503" t="s">
        <v>324</v>
      </c>
      <c r="G109" s="503" t="s">
        <v>3935</v>
      </c>
    </row>
    <row r="110" spans="1:7" x14ac:dyDescent="0.3">
      <c r="A110" s="503" t="s">
        <v>297</v>
      </c>
      <c r="B110" s="503" t="s">
        <v>314</v>
      </c>
      <c r="C110" s="503" t="s">
        <v>190</v>
      </c>
      <c r="D110" s="503" t="s">
        <v>324</v>
      </c>
      <c r="E110" s="503" t="s">
        <v>187</v>
      </c>
      <c r="F110" s="503" t="s">
        <v>324</v>
      </c>
      <c r="G110" s="503" t="s">
        <v>3936</v>
      </c>
    </row>
    <row r="111" spans="1:7" x14ac:dyDescent="0.3">
      <c r="A111" s="503" t="s">
        <v>332</v>
      </c>
      <c r="B111" s="503" t="s">
        <v>314</v>
      </c>
      <c r="C111" s="503" t="s">
        <v>190</v>
      </c>
      <c r="D111" s="503" t="s">
        <v>324</v>
      </c>
      <c r="E111" s="503" t="s">
        <v>187</v>
      </c>
      <c r="F111" s="503" t="s">
        <v>324</v>
      </c>
      <c r="G111" s="503" t="s">
        <v>3941</v>
      </c>
    </row>
    <row r="112" spans="1:7" x14ac:dyDescent="0.3">
      <c r="A112" s="503" t="s">
        <v>298</v>
      </c>
      <c r="B112" s="503" t="s">
        <v>315</v>
      </c>
      <c r="C112" s="503" t="s">
        <v>190</v>
      </c>
      <c r="D112" s="503" t="s">
        <v>324</v>
      </c>
      <c r="E112" s="503" t="s">
        <v>188</v>
      </c>
      <c r="F112" s="503" t="s">
        <v>324</v>
      </c>
      <c r="G112" s="503" t="s">
        <v>3935</v>
      </c>
    </row>
    <row r="113" spans="1:7" x14ac:dyDescent="0.3">
      <c r="A113" s="503" t="s">
        <v>299</v>
      </c>
      <c r="B113" s="503" t="s">
        <v>315</v>
      </c>
      <c r="C113" s="503" t="s">
        <v>190</v>
      </c>
      <c r="D113" s="503" t="s">
        <v>324</v>
      </c>
      <c r="E113" s="503" t="s">
        <v>188</v>
      </c>
      <c r="F113" s="503" t="s">
        <v>324</v>
      </c>
      <c r="G113" s="503" t="s">
        <v>3936</v>
      </c>
    </row>
    <row r="114" spans="1:7" x14ac:dyDescent="0.3">
      <c r="A114" s="503" t="s">
        <v>333</v>
      </c>
      <c r="B114" s="503" t="s">
        <v>315</v>
      </c>
      <c r="C114" s="503" t="s">
        <v>190</v>
      </c>
      <c r="D114" s="503" t="s">
        <v>324</v>
      </c>
      <c r="E114" s="503" t="s">
        <v>188</v>
      </c>
      <c r="F114" s="503" t="s">
        <v>324</v>
      </c>
      <c r="G114" s="503" t="s">
        <v>3941</v>
      </c>
    </row>
  </sheetData>
  <mergeCells count="1">
    <mergeCell ref="A1:C1"/>
  </mergeCells>
  <pageMargins left="0.7" right="0.7" top="0.78740157499999996" bottom="0.78740157499999996"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56"/>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65" customWidth="1"/>
    <col min="5" max="5" width="13.08203125" style="324" customWidth="1"/>
    <col min="6" max="6" width="25.83203125" style="324" customWidth="1"/>
    <col min="7" max="7" width="20.33203125" style="65" customWidth="1"/>
    <col min="8" max="16384" width="10" style="65"/>
  </cols>
  <sheetData>
    <row r="1" spans="1:11" s="1" customFormat="1" ht="20.25" customHeight="1" x14ac:dyDescent="0.3">
      <c r="A1" s="1" t="s">
        <v>160</v>
      </c>
      <c r="E1" s="314"/>
      <c r="F1" s="314"/>
    </row>
    <row r="2" spans="1:11" s="1" customFormat="1" ht="20.25" customHeight="1" x14ac:dyDescent="0.3">
      <c r="A2" s="160" t="s">
        <v>81</v>
      </c>
      <c r="B2" s="218">
        <f>'A1'!B2</f>
        <v>2021</v>
      </c>
      <c r="C2" s="179"/>
      <c r="D2" s="179"/>
      <c r="E2" s="315"/>
      <c r="F2" s="315"/>
    </row>
    <row r="3" spans="1:11" s="1" customFormat="1" ht="20.25" customHeight="1" x14ac:dyDescent="0.3">
      <c r="A3" s="160" t="s">
        <v>13</v>
      </c>
      <c r="B3" s="436">
        <f>'A1'!B3</f>
        <v>44287</v>
      </c>
      <c r="C3" s="179"/>
      <c r="D3" s="179"/>
      <c r="E3" s="315"/>
      <c r="F3" s="315"/>
    </row>
    <row r="4" spans="1:11" s="1" customFormat="1" ht="20.25" customHeight="1" x14ac:dyDescent="0.3">
      <c r="A4" s="160" t="s">
        <v>0</v>
      </c>
      <c r="B4" s="278" t="str">
        <f>Krankenhaus</f>
        <v>DIE BEZEICHNUNG IHRER KLINIK</v>
      </c>
      <c r="C4" s="278"/>
      <c r="D4" s="278"/>
      <c r="E4" s="316"/>
      <c r="F4" s="316"/>
    </row>
    <row r="5" spans="1:11" s="1" customFormat="1" ht="20.25" customHeight="1" x14ac:dyDescent="0.3">
      <c r="A5" s="160" t="s">
        <v>159</v>
      </c>
      <c r="B5" s="218" t="s">
        <v>205</v>
      </c>
      <c r="C5"/>
      <c r="D5"/>
      <c r="E5" s="317"/>
      <c r="F5" s="317"/>
    </row>
    <row r="6" spans="1:11" s="1" customFormat="1" ht="20.25" customHeight="1" x14ac:dyDescent="0.3">
      <c r="E6" s="314"/>
      <c r="F6" s="314"/>
    </row>
    <row r="7" spans="1:11" s="1" customFormat="1" ht="20.25" customHeight="1" x14ac:dyDescent="0.3">
      <c r="A7" s="105" t="s">
        <v>163</v>
      </c>
      <c r="B7" s="106"/>
      <c r="C7" s="106"/>
      <c r="D7" s="106"/>
      <c r="E7" s="318"/>
      <c r="F7" s="319"/>
    </row>
    <row r="8" spans="1:11" s="1" customFormat="1" ht="20.25" customHeight="1" x14ac:dyDescent="0.3">
      <c r="A8" s="105" t="s">
        <v>191</v>
      </c>
      <c r="B8" s="106"/>
      <c r="C8" s="106"/>
      <c r="D8" s="106"/>
      <c r="E8" s="318"/>
      <c r="F8" s="319"/>
    </row>
    <row r="9" spans="1:11" s="19" customFormat="1" ht="20.25" customHeight="1" x14ac:dyDescent="0.3">
      <c r="A9" s="290" t="s">
        <v>195</v>
      </c>
      <c r="B9" s="291" t="s">
        <v>3934</v>
      </c>
      <c r="C9" s="291"/>
      <c r="D9" s="291"/>
      <c r="E9" s="291"/>
      <c r="F9" s="291"/>
      <c r="G9" s="291"/>
      <c r="H9" s="291"/>
      <c r="I9" s="291"/>
      <c r="J9" s="291"/>
      <c r="K9" s="291"/>
    </row>
    <row r="10" spans="1:11" s="1" customFormat="1" ht="20.25" customHeight="1" x14ac:dyDescent="0.3">
      <c r="A10" s="15"/>
      <c r="B10" s="15"/>
      <c r="C10" s="15"/>
      <c r="D10" s="15"/>
      <c r="E10" s="321"/>
      <c r="F10" s="314"/>
    </row>
    <row r="11" spans="1:11" ht="15" customHeight="1" x14ac:dyDescent="0.3">
      <c r="A11" s="508" t="s">
        <v>40</v>
      </c>
      <c r="B11" s="506" t="s">
        <v>41</v>
      </c>
      <c r="C11" s="511" t="s">
        <v>118</v>
      </c>
      <c r="D11" s="511" t="s">
        <v>119</v>
      </c>
      <c r="E11" s="513" t="s">
        <v>42</v>
      </c>
      <c r="F11" s="513" t="s">
        <v>43</v>
      </c>
    </row>
    <row r="12" spans="1:11" ht="72.75" customHeight="1" x14ac:dyDescent="0.3">
      <c r="A12" s="509"/>
      <c r="B12" s="510"/>
      <c r="C12" s="512"/>
      <c r="D12" s="512"/>
      <c r="E12" s="515"/>
      <c r="F12" s="514"/>
    </row>
    <row r="13" spans="1:11" x14ac:dyDescent="0.3">
      <c r="A13" s="42">
        <v>1</v>
      </c>
      <c r="B13" s="43">
        <v>2</v>
      </c>
      <c r="C13" s="42">
        <v>3</v>
      </c>
      <c r="D13" s="42">
        <v>4</v>
      </c>
      <c r="E13" s="325">
        <v>5</v>
      </c>
      <c r="F13" s="325">
        <v>6</v>
      </c>
    </row>
    <row r="14" spans="1:11" s="1" customFormat="1" ht="20.149999999999999" customHeight="1" x14ac:dyDescent="0.3">
      <c r="A14" s="108" t="s">
        <v>44</v>
      </c>
      <c r="B14" s="277"/>
      <c r="C14" s="277"/>
      <c r="E14" s="314"/>
      <c r="F14" s="314"/>
    </row>
    <row r="15" spans="1:11" ht="25" customHeight="1" x14ac:dyDescent="0.3">
      <c r="A15" s="155" t="s">
        <v>144</v>
      </c>
      <c r="B15" s="155" t="s">
        <v>144</v>
      </c>
      <c r="C15" s="221">
        <f>SUM($C$17:C1001)</f>
        <v>200</v>
      </c>
      <c r="D15" s="221">
        <f>SUM($D$17:D1001)</f>
        <v>20</v>
      </c>
      <c r="E15" s="322" t="s">
        <v>144</v>
      </c>
      <c r="F15" s="235">
        <f>SUM($F$17:F1001)</f>
        <v>36.686</v>
      </c>
    </row>
    <row r="16" spans="1:11" s="1" customFormat="1" ht="20.149999999999999" customHeight="1" x14ac:dyDescent="0.3">
      <c r="A16" s="226" t="s">
        <v>91</v>
      </c>
      <c r="B16" s="227"/>
      <c r="C16" s="227"/>
      <c r="D16" s="228"/>
      <c r="E16" s="257"/>
      <c r="F16" s="257"/>
    </row>
    <row r="17" spans="1:6" s="45" customFormat="1" ht="25" customHeight="1" x14ac:dyDescent="0.3">
      <c r="A17" s="233" t="s">
        <v>342</v>
      </c>
      <c r="B17" s="202">
        <v>1</v>
      </c>
      <c r="C17" s="200">
        <v>100</v>
      </c>
      <c r="D17" s="202">
        <v>10</v>
      </c>
      <c r="E17" s="305">
        <f>VLOOKUP(A17&amp;"#"&amp;B17,Inek2021A1a2a[],3,FALSE)</f>
        <v>2.2709999999999999</v>
      </c>
      <c r="F17" s="232">
        <f>D17*E17</f>
        <v>22.71</v>
      </c>
    </row>
    <row r="18" spans="1:6" s="45" customFormat="1" ht="25" customHeight="1" x14ac:dyDescent="0.3">
      <c r="A18" s="233" t="s">
        <v>346</v>
      </c>
      <c r="B18" s="202">
        <v>19</v>
      </c>
      <c r="C18" s="200">
        <v>100</v>
      </c>
      <c r="D18" s="202">
        <v>10</v>
      </c>
      <c r="E18" s="305">
        <f>VLOOKUP(A18&amp;"#"&amp;B18,Inek2021A1a2a[],3,FALSE)</f>
        <v>1.3976</v>
      </c>
      <c r="F18" s="232">
        <f>D18*E18</f>
        <v>13.975999999999999</v>
      </c>
    </row>
    <row r="19" spans="1:6" x14ac:dyDescent="0.3">
      <c r="A19" s="225"/>
      <c r="B19" s="225"/>
      <c r="C19" s="225"/>
      <c r="D19" s="225"/>
      <c r="E19" s="323"/>
      <c r="F19" s="323"/>
    </row>
    <row r="20" spans="1:6" x14ac:dyDescent="0.3">
      <c r="A20"/>
      <c r="B20"/>
      <c r="C20"/>
      <c r="D20"/>
      <c r="E20" s="317"/>
      <c r="F20" s="317"/>
    </row>
    <row r="21" spans="1:6" x14ac:dyDescent="0.3">
      <c r="A21"/>
      <c r="B21"/>
      <c r="C21"/>
      <c r="D21"/>
      <c r="E21" s="317"/>
      <c r="F21" s="317"/>
    </row>
    <row r="22" spans="1:6" x14ac:dyDescent="0.3">
      <c r="A22"/>
      <c r="B22"/>
      <c r="C22"/>
      <c r="D22"/>
      <c r="E22" s="317"/>
      <c r="F22" s="317"/>
    </row>
    <row r="23" spans="1:6" x14ac:dyDescent="0.3">
      <c r="A23"/>
      <c r="B23"/>
      <c r="C23"/>
      <c r="D23"/>
      <c r="E23" s="317"/>
      <c r="F23" s="317"/>
    </row>
    <row r="24" spans="1:6" x14ac:dyDescent="0.3">
      <c r="A24"/>
      <c r="B24"/>
      <c r="C24"/>
      <c r="D24"/>
      <c r="E24" s="317"/>
      <c r="F24" s="317"/>
    </row>
    <row r="25" spans="1:6" x14ac:dyDescent="0.3">
      <c r="A25"/>
      <c r="B25"/>
      <c r="C25"/>
      <c r="D25"/>
      <c r="E25" s="317"/>
      <c r="F25" s="317"/>
    </row>
    <row r="26" spans="1:6" x14ac:dyDescent="0.3">
      <c r="A26"/>
      <c r="B26"/>
      <c r="C26"/>
      <c r="D26"/>
      <c r="E26" s="317"/>
      <c r="F26" s="317"/>
    </row>
    <row r="27" spans="1:6" x14ac:dyDescent="0.3">
      <c r="A27"/>
      <c r="B27"/>
      <c r="C27"/>
      <c r="D27"/>
      <c r="E27" s="317"/>
      <c r="F27" s="317"/>
    </row>
    <row r="28" spans="1:6" x14ac:dyDescent="0.3">
      <c r="A28"/>
      <c r="B28"/>
      <c r="C28"/>
      <c r="D28"/>
      <c r="E28" s="317"/>
      <c r="F28" s="317"/>
    </row>
    <row r="29" spans="1:6" x14ac:dyDescent="0.3">
      <c r="A29"/>
      <c r="B29"/>
      <c r="C29"/>
      <c r="D29"/>
      <c r="E29" s="317"/>
      <c r="F29" s="317"/>
    </row>
    <row r="30" spans="1:6" x14ac:dyDescent="0.3">
      <c r="A30"/>
      <c r="B30"/>
      <c r="C30"/>
      <c r="D30"/>
      <c r="E30" s="317"/>
      <c r="F30" s="317"/>
    </row>
    <row r="31" spans="1:6" x14ac:dyDescent="0.3">
      <c r="A31"/>
      <c r="B31"/>
      <c r="C31"/>
      <c r="D31"/>
      <c r="E31" s="317"/>
      <c r="F31" s="317"/>
    </row>
    <row r="32" spans="1:6" x14ac:dyDescent="0.3">
      <c r="A32"/>
      <c r="B32"/>
      <c r="C32"/>
      <c r="D32"/>
      <c r="E32" s="317"/>
      <c r="F32" s="317"/>
    </row>
    <row r="33" spans="1:6" x14ac:dyDescent="0.3">
      <c r="A33"/>
      <c r="B33"/>
      <c r="C33"/>
      <c r="D33"/>
      <c r="E33" s="317"/>
      <c r="F33" s="317"/>
    </row>
    <row r="34" spans="1:6" x14ac:dyDescent="0.3">
      <c r="A34"/>
      <c r="B34"/>
      <c r="C34"/>
      <c r="D34"/>
      <c r="E34" s="317"/>
      <c r="F34" s="317"/>
    </row>
    <row r="35" spans="1:6" x14ac:dyDescent="0.3">
      <c r="A35"/>
      <c r="B35"/>
      <c r="C35"/>
      <c r="D35"/>
      <c r="E35" s="317"/>
      <c r="F35" s="317"/>
    </row>
    <row r="36" spans="1:6" x14ac:dyDescent="0.3">
      <c r="A36"/>
      <c r="B36"/>
      <c r="C36"/>
      <c r="D36"/>
      <c r="E36" s="317"/>
      <c r="F36" s="317"/>
    </row>
    <row r="37" spans="1:6" x14ac:dyDescent="0.3">
      <c r="A37"/>
      <c r="B37"/>
      <c r="C37"/>
      <c r="D37"/>
      <c r="E37" s="317"/>
      <c r="F37" s="317"/>
    </row>
    <row r="38" spans="1:6" x14ac:dyDescent="0.3">
      <c r="A38"/>
      <c r="B38"/>
      <c r="C38"/>
      <c r="D38"/>
      <c r="E38" s="317"/>
      <c r="F38" s="317"/>
    </row>
    <row r="39" spans="1:6" x14ac:dyDescent="0.3">
      <c r="A39"/>
      <c r="B39"/>
      <c r="C39"/>
      <c r="D39"/>
      <c r="E39" s="317"/>
      <c r="F39" s="317"/>
    </row>
    <row r="40" spans="1:6" x14ac:dyDescent="0.3">
      <c r="A40"/>
      <c r="B40"/>
      <c r="C40"/>
      <c r="D40"/>
      <c r="E40" s="317"/>
      <c r="F40" s="317"/>
    </row>
    <row r="41" spans="1:6" x14ac:dyDescent="0.3">
      <c r="A41"/>
      <c r="B41"/>
      <c r="C41"/>
      <c r="D41"/>
      <c r="E41" s="317"/>
      <c r="F41" s="317"/>
    </row>
    <row r="42" spans="1:6" x14ac:dyDescent="0.3">
      <c r="A42"/>
      <c r="B42"/>
      <c r="C42"/>
      <c r="D42"/>
      <c r="E42" s="317"/>
      <c r="F42" s="317"/>
    </row>
    <row r="43" spans="1:6" x14ac:dyDescent="0.3">
      <c r="A43"/>
      <c r="B43"/>
      <c r="C43"/>
      <c r="D43"/>
      <c r="E43" s="317"/>
      <c r="F43" s="317"/>
    </row>
    <row r="44" spans="1:6" x14ac:dyDescent="0.3">
      <c r="A44"/>
      <c r="B44"/>
      <c r="C44"/>
      <c r="D44"/>
      <c r="E44" s="317"/>
      <c r="F44" s="317"/>
    </row>
    <row r="45" spans="1:6" x14ac:dyDescent="0.3">
      <c r="A45"/>
      <c r="B45"/>
      <c r="C45"/>
      <c r="D45"/>
      <c r="E45" s="317"/>
      <c r="F45" s="317"/>
    </row>
    <row r="46" spans="1:6" x14ac:dyDescent="0.3">
      <c r="A46"/>
      <c r="B46"/>
      <c r="C46"/>
      <c r="D46"/>
      <c r="E46" s="317"/>
      <c r="F46" s="317"/>
    </row>
    <row r="47" spans="1:6" x14ac:dyDescent="0.3">
      <c r="A47"/>
      <c r="B47"/>
      <c r="C47"/>
      <c r="D47"/>
      <c r="E47" s="317"/>
      <c r="F47" s="317"/>
    </row>
    <row r="48" spans="1:6" x14ac:dyDescent="0.3">
      <c r="A48"/>
      <c r="B48"/>
      <c r="C48"/>
      <c r="D48"/>
      <c r="E48" s="317"/>
      <c r="F48" s="317"/>
    </row>
    <row r="49" spans="1:6" x14ac:dyDescent="0.3">
      <c r="A49"/>
      <c r="B49"/>
      <c r="C49"/>
      <c r="D49"/>
      <c r="E49" s="317"/>
      <c r="F49" s="317"/>
    </row>
    <row r="50" spans="1:6" x14ac:dyDescent="0.3">
      <c r="A50"/>
      <c r="B50"/>
      <c r="C50"/>
      <c r="D50"/>
      <c r="E50" s="317"/>
      <c r="F50" s="317"/>
    </row>
    <row r="51" spans="1:6" x14ac:dyDescent="0.3">
      <c r="A51"/>
      <c r="B51"/>
      <c r="C51"/>
      <c r="D51"/>
      <c r="E51" s="317"/>
      <c r="F51" s="317"/>
    </row>
    <row r="52" spans="1:6" x14ac:dyDescent="0.3">
      <c r="A52"/>
      <c r="B52"/>
      <c r="C52"/>
      <c r="D52"/>
      <c r="E52" s="317"/>
      <c r="F52" s="317"/>
    </row>
    <row r="53" spans="1:6" x14ac:dyDescent="0.3">
      <c r="A53"/>
      <c r="B53"/>
      <c r="C53"/>
      <c r="D53"/>
      <c r="E53" s="317"/>
      <c r="F53" s="317"/>
    </row>
    <row r="54" spans="1:6" x14ac:dyDescent="0.3">
      <c r="A54"/>
      <c r="B54"/>
      <c r="C54"/>
      <c r="D54"/>
      <c r="E54" s="317"/>
      <c r="F54" s="317"/>
    </row>
    <row r="55" spans="1:6" x14ac:dyDescent="0.3">
      <c r="A55"/>
      <c r="B55"/>
      <c r="C55"/>
      <c r="D55"/>
      <c r="E55" s="317"/>
      <c r="F55" s="317"/>
    </row>
    <row r="56" spans="1:6" x14ac:dyDescent="0.3">
      <c r="A56"/>
      <c r="B56"/>
      <c r="C56"/>
      <c r="D56"/>
      <c r="E56" s="317"/>
      <c r="F56" s="317"/>
    </row>
  </sheetData>
  <mergeCells count="6">
    <mergeCell ref="F11:F12"/>
    <mergeCell ref="A11:A12"/>
    <mergeCell ref="B11:B12"/>
    <mergeCell ref="C11:C12"/>
    <mergeCell ref="D11:D12"/>
    <mergeCell ref="E11:E12"/>
  </mergeCells>
  <pageMargins left="0.39370078740157483" right="0.39370078740157483" top="0.78740157480314965" bottom="0.78740157480314965" header="0.31496062992125984" footer="0.31496062992125984"/>
  <pageSetup paperSize="9" scale="71"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9"/>
  <sheetViews>
    <sheetView zoomScaleNormal="100" zoomScalePageLayoutView="70" workbookViewId="0"/>
  </sheetViews>
  <sheetFormatPr baseColWidth="10" defaultColWidth="10" defaultRowHeight="14" x14ac:dyDescent="0.3"/>
  <cols>
    <col min="1" max="1" width="25.08203125" style="65" customWidth="1"/>
    <col min="2" max="2" width="78.58203125" style="65" customWidth="1"/>
    <col min="3" max="3" width="21.58203125" style="65" customWidth="1"/>
    <col min="4" max="4" width="4" style="65" customWidth="1"/>
    <col min="5" max="16384" width="10" style="65"/>
  </cols>
  <sheetData>
    <row r="1" spans="1:7" s="357" customFormat="1" ht="20.25" customHeight="1" x14ac:dyDescent="0.3">
      <c r="A1" s="357" t="s">
        <v>160</v>
      </c>
    </row>
    <row r="2" spans="1:7" s="357" customFormat="1" ht="20.25" customHeight="1" x14ac:dyDescent="0.3">
      <c r="A2" s="414" t="s">
        <v>81</v>
      </c>
      <c r="B2" s="429">
        <f>'A1'!B2</f>
        <v>2021</v>
      </c>
      <c r="C2" s="417"/>
    </row>
    <row r="3" spans="1:7" s="357" customFormat="1" ht="20.25" customHeight="1" x14ac:dyDescent="0.3">
      <c r="A3" s="414" t="s">
        <v>13</v>
      </c>
      <c r="B3" s="436">
        <f>'A1'!B3</f>
        <v>44287</v>
      </c>
      <c r="C3" s="417"/>
    </row>
    <row r="4" spans="1:7" s="357" customFormat="1" ht="20.25" customHeight="1" x14ac:dyDescent="0.3">
      <c r="A4" s="414" t="s">
        <v>0</v>
      </c>
      <c r="B4" s="278" t="str">
        <f>Krankenhaus</f>
        <v>DIE BEZEICHNUNG IHRER KLINIK</v>
      </c>
      <c r="C4" s="420"/>
    </row>
    <row r="5" spans="1:7" s="357" customFormat="1" ht="20.25" customHeight="1" x14ac:dyDescent="0.3">
      <c r="A5" s="414" t="s">
        <v>159</v>
      </c>
      <c r="B5" s="429" t="s">
        <v>281</v>
      </c>
      <c r="C5" s="356"/>
    </row>
    <row r="6" spans="1:7" s="357" customFormat="1" ht="20.25" customHeight="1" x14ac:dyDescent="0.3">
      <c r="B6" s="68"/>
    </row>
    <row r="7" spans="1:7" s="357" customFormat="1" ht="20.25" customHeight="1" x14ac:dyDescent="0.3">
      <c r="A7" s="280" t="s">
        <v>184</v>
      </c>
      <c r="B7" s="281"/>
      <c r="C7" s="281"/>
    </row>
    <row r="8" spans="1:7" s="374" customFormat="1" ht="20.25" customHeight="1" x14ac:dyDescent="0.3">
      <c r="A8" s="290" t="s">
        <v>161</v>
      </c>
      <c r="B8" s="291" t="s">
        <v>3944</v>
      </c>
      <c r="C8" s="409"/>
      <c r="D8" s="92"/>
      <c r="E8" s="92"/>
      <c r="F8" s="92"/>
      <c r="G8" s="92"/>
    </row>
    <row r="9" spans="1:7" s="70" customFormat="1" ht="20.25" customHeight="1" x14ac:dyDescent="0.3">
      <c r="A9" s="290" t="s">
        <v>195</v>
      </c>
      <c r="B9" s="291" t="s">
        <v>3941</v>
      </c>
      <c r="C9" s="69"/>
    </row>
    <row r="10" spans="1:7" s="27" customFormat="1" ht="20.25" customHeight="1" thickBot="1" x14ac:dyDescent="0.35">
      <c r="A10" s="66"/>
      <c r="B10" s="66"/>
      <c r="C10" s="66"/>
    </row>
    <row r="11" spans="1:7" s="357" customFormat="1" ht="20.149999999999999" customHeight="1" thickBot="1" x14ac:dyDescent="0.35">
      <c r="A11" s="388" t="s">
        <v>82</v>
      </c>
      <c r="B11" s="389" t="s">
        <v>36</v>
      </c>
      <c r="C11" s="390" t="s">
        <v>3950</v>
      </c>
    </row>
    <row r="12" spans="1:7" s="27" customFormat="1" ht="14.5" thickBot="1" x14ac:dyDescent="0.35">
      <c r="A12" s="28"/>
      <c r="B12" s="28"/>
      <c r="C12" s="28"/>
    </row>
    <row r="13" spans="1:7" s="29" customFormat="1" ht="20.149999999999999" customHeight="1" x14ac:dyDescent="0.3">
      <c r="A13" s="71">
        <v>1</v>
      </c>
      <c r="B13" s="122" t="s">
        <v>150</v>
      </c>
      <c r="C13" s="192">
        <v>0</v>
      </c>
    </row>
    <row r="14" spans="1:7" s="29" customFormat="1" ht="20.149999999999999" customHeight="1" x14ac:dyDescent="0.3">
      <c r="A14" s="72">
        <v>2</v>
      </c>
      <c r="B14" s="121" t="s">
        <v>37</v>
      </c>
      <c r="C14" s="193">
        <v>0</v>
      </c>
    </row>
    <row r="15" spans="1:7" s="29" customFormat="1" ht="20.149999999999999" customHeight="1" x14ac:dyDescent="0.3">
      <c r="A15" s="72">
        <v>3</v>
      </c>
      <c r="B15" s="121" t="s">
        <v>38</v>
      </c>
      <c r="C15" s="193">
        <v>0</v>
      </c>
    </row>
    <row r="16" spans="1:7" s="29" customFormat="1" ht="20.149999999999999" customHeight="1" x14ac:dyDescent="0.3">
      <c r="A16" s="72">
        <v>4</v>
      </c>
      <c r="B16" s="125" t="s">
        <v>151</v>
      </c>
      <c r="C16" s="242">
        <v>0</v>
      </c>
    </row>
    <row r="17" spans="1:12" s="29" customFormat="1" ht="20.149999999999999" customHeight="1" x14ac:dyDescent="0.3">
      <c r="A17" s="72">
        <v>5</v>
      </c>
      <c r="B17" s="121" t="s">
        <v>37</v>
      </c>
      <c r="C17" s="242">
        <v>0</v>
      </c>
    </row>
    <row r="18" spans="1:12" s="29" customFormat="1" ht="20.149999999999999" customHeight="1" x14ac:dyDescent="0.3">
      <c r="A18" s="72">
        <v>6</v>
      </c>
      <c r="B18" s="121" t="s">
        <v>38</v>
      </c>
      <c r="C18" s="242">
        <v>0</v>
      </c>
      <c r="E18" s="528"/>
      <c r="F18" s="528"/>
      <c r="G18" s="528"/>
      <c r="H18" s="528"/>
      <c r="I18" s="528"/>
      <c r="J18" s="528"/>
      <c r="K18" s="528"/>
      <c r="L18" s="528"/>
    </row>
    <row r="19" spans="1:12" s="29" customFormat="1" ht="20.149999999999999" customHeight="1" x14ac:dyDescent="0.3">
      <c r="A19" s="72">
        <v>7</v>
      </c>
      <c r="B19" s="125" t="s">
        <v>80</v>
      </c>
      <c r="C19" s="193">
        <v>0</v>
      </c>
    </row>
    <row r="20" spans="1:12" s="29" customFormat="1" ht="20.149999999999999" customHeight="1" x14ac:dyDescent="0.3">
      <c r="A20" s="72">
        <v>8</v>
      </c>
      <c r="B20" s="121" t="s">
        <v>37</v>
      </c>
      <c r="C20" s="193">
        <v>0</v>
      </c>
    </row>
    <row r="21" spans="1:12" s="29" customFormat="1" ht="20.149999999999999" customHeight="1" x14ac:dyDescent="0.3">
      <c r="A21" s="72">
        <v>9</v>
      </c>
      <c r="B21" s="121" t="s">
        <v>129</v>
      </c>
      <c r="C21" s="193">
        <v>0</v>
      </c>
    </row>
    <row r="22" spans="1:12" s="29" customFormat="1" ht="20.149999999999999" customHeight="1" x14ac:dyDescent="0.3">
      <c r="A22" s="72">
        <v>10</v>
      </c>
      <c r="B22" s="121" t="s">
        <v>38</v>
      </c>
      <c r="C22" s="193">
        <v>0</v>
      </c>
      <c r="E22" s="529"/>
    </row>
    <row r="23" spans="1:12" s="29" customFormat="1" ht="20.149999999999999" customHeight="1" thickBot="1" x14ac:dyDescent="0.35">
      <c r="A23" s="151">
        <v>11</v>
      </c>
      <c r="B23" s="152" t="s">
        <v>39</v>
      </c>
      <c r="C23" s="194">
        <v>0</v>
      </c>
      <c r="E23" s="529"/>
    </row>
    <row r="24" spans="1:12" s="27" customFormat="1" x14ac:dyDescent="0.3">
      <c r="B24" s="30"/>
      <c r="C24" s="30"/>
    </row>
    <row r="25" spans="1:12" s="27" customFormat="1" ht="14.25" customHeight="1" x14ac:dyDescent="0.3">
      <c r="A25" s="123"/>
      <c r="B25" s="124"/>
      <c r="C25" s="30"/>
    </row>
    <row r="26" spans="1:12" ht="14.25" customHeight="1" x14ac:dyDescent="0.3">
      <c r="A26" s="92"/>
      <c r="B26" s="124"/>
      <c r="C26" s="30"/>
    </row>
    <row r="29" spans="1:12" x14ac:dyDescent="0.3">
      <c r="B29" s="142"/>
    </row>
  </sheetData>
  <mergeCells count="2">
    <mergeCell ref="E18:L18"/>
    <mergeCell ref="E22:E23"/>
  </mergeCells>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9"/>
  <sheetViews>
    <sheetView zoomScaleNormal="100" zoomScalePageLayoutView="70" workbookViewId="0"/>
  </sheetViews>
  <sheetFormatPr baseColWidth="10" defaultColWidth="10" defaultRowHeight="14" x14ac:dyDescent="0.3"/>
  <cols>
    <col min="1" max="1" width="25.08203125" style="65" customWidth="1"/>
    <col min="2" max="2" width="50.75" style="65" customWidth="1"/>
    <col min="3" max="7" width="23.25" style="65" customWidth="1"/>
    <col min="8" max="16384" width="10" style="65"/>
  </cols>
  <sheetData>
    <row r="1" spans="1:7" s="357" customFormat="1" ht="20.25" customHeight="1" x14ac:dyDescent="0.3">
      <c r="A1" s="357" t="s">
        <v>160</v>
      </c>
    </row>
    <row r="2" spans="1:7" s="357" customFormat="1" ht="20.25" customHeight="1" x14ac:dyDescent="0.3">
      <c r="A2" s="414" t="s">
        <v>81</v>
      </c>
      <c r="B2" s="429">
        <f>'A1'!B2</f>
        <v>2021</v>
      </c>
      <c r="C2" s="417"/>
    </row>
    <row r="3" spans="1:7" s="357" customFormat="1" ht="20.25" customHeight="1" x14ac:dyDescent="0.3">
      <c r="A3" s="414" t="s">
        <v>13</v>
      </c>
      <c r="B3" s="436">
        <f>'A1'!B3</f>
        <v>44287</v>
      </c>
      <c r="C3" s="417"/>
    </row>
    <row r="4" spans="1:7" s="357" customFormat="1" ht="20.25" customHeight="1" x14ac:dyDescent="0.3">
      <c r="A4" s="414" t="s">
        <v>0</v>
      </c>
      <c r="B4" s="278" t="str">
        <f>Krankenhaus</f>
        <v>DIE BEZEICHNUNG IHRER KLINIK</v>
      </c>
      <c r="C4" s="420"/>
    </row>
    <row r="5" spans="1:7" s="357" customFormat="1" ht="20.25" customHeight="1" x14ac:dyDescent="0.3">
      <c r="A5" s="414" t="s">
        <v>159</v>
      </c>
      <c r="B5" s="429" t="s">
        <v>3954</v>
      </c>
      <c r="C5" s="356"/>
    </row>
    <row r="6" spans="1:7" s="357" customFormat="1" ht="20.25" customHeight="1" x14ac:dyDescent="0.3">
      <c r="B6" s="68"/>
    </row>
    <row r="7" spans="1:7" s="357" customFormat="1" ht="20.25" customHeight="1" x14ac:dyDescent="0.3">
      <c r="A7" s="280" t="s">
        <v>184</v>
      </c>
      <c r="B7" s="281"/>
      <c r="C7" s="281"/>
    </row>
    <row r="8" spans="1:7" s="374" customFormat="1" ht="20.25" customHeight="1" x14ac:dyDescent="0.3">
      <c r="A8" s="290" t="s">
        <v>161</v>
      </c>
      <c r="B8" s="291" t="s">
        <v>3944</v>
      </c>
      <c r="C8" s="409"/>
      <c r="D8" s="92"/>
      <c r="E8" s="92"/>
      <c r="F8" s="92"/>
      <c r="G8" s="92"/>
    </row>
    <row r="9" spans="1:7" s="70" customFormat="1" ht="20.25" customHeight="1" x14ac:dyDescent="0.3">
      <c r="A9" s="290"/>
      <c r="B9" s="291" t="s">
        <v>3955</v>
      </c>
      <c r="C9" s="69"/>
    </row>
    <row r="10" spans="1:7" s="27" customFormat="1" ht="20.25" customHeight="1" thickBot="1" x14ac:dyDescent="0.35">
      <c r="A10" s="66"/>
      <c r="B10" s="66"/>
      <c r="C10" s="66"/>
    </row>
    <row r="11" spans="1:7" s="357" customFormat="1" ht="20.149999999999999" customHeight="1" thickBot="1" x14ac:dyDescent="0.35">
      <c r="A11" s="388" t="s">
        <v>82</v>
      </c>
      <c r="B11" s="389" t="s">
        <v>36</v>
      </c>
      <c r="C11" s="390" t="s">
        <v>3956</v>
      </c>
      <c r="D11" s="390" t="s">
        <v>3957</v>
      </c>
      <c r="E11" s="390" t="s">
        <v>3958</v>
      </c>
      <c r="F11" s="390" t="s">
        <v>3959</v>
      </c>
      <c r="G11" s="390" t="s">
        <v>3960</v>
      </c>
    </row>
    <row r="12" spans="1:7" s="27" customFormat="1" ht="14.5" thickBot="1" x14ac:dyDescent="0.35">
      <c r="A12" s="28"/>
      <c r="B12" s="28"/>
      <c r="C12" s="28"/>
    </row>
    <row r="13" spans="1:7" s="29" customFormat="1" ht="20.149999999999999" customHeight="1" x14ac:dyDescent="0.3">
      <c r="A13" s="71">
        <v>1</v>
      </c>
      <c r="B13" s="122" t="s">
        <v>150</v>
      </c>
      <c r="C13" s="192">
        <v>0</v>
      </c>
      <c r="D13" s="192">
        <v>0</v>
      </c>
      <c r="E13" s="192">
        <v>0</v>
      </c>
      <c r="F13" s="192">
        <v>0</v>
      </c>
      <c r="G13" s="192">
        <v>0</v>
      </c>
    </row>
    <row r="14" spans="1:7" s="29" customFormat="1" ht="20.149999999999999" customHeight="1" x14ac:dyDescent="0.3">
      <c r="A14" s="72">
        <v>2</v>
      </c>
      <c r="B14" s="121" t="s">
        <v>37</v>
      </c>
      <c r="C14" s="193">
        <v>0</v>
      </c>
      <c r="D14" s="193">
        <v>0</v>
      </c>
      <c r="E14" s="193">
        <v>0</v>
      </c>
      <c r="F14" s="193">
        <v>0</v>
      </c>
      <c r="G14" s="193">
        <v>0</v>
      </c>
    </row>
    <row r="15" spans="1:7" s="29" customFormat="1" ht="20.149999999999999" customHeight="1" x14ac:dyDescent="0.3">
      <c r="A15" s="72">
        <v>3</v>
      </c>
      <c r="B15" s="121" t="s">
        <v>38</v>
      </c>
      <c r="C15" s="193">
        <v>0</v>
      </c>
      <c r="D15" s="193">
        <v>0</v>
      </c>
      <c r="E15" s="193">
        <v>0</v>
      </c>
      <c r="F15" s="193">
        <v>0</v>
      </c>
      <c r="G15" s="193">
        <v>0</v>
      </c>
    </row>
    <row r="16" spans="1:7" s="29" customFormat="1" ht="20.149999999999999" customHeight="1" x14ac:dyDescent="0.3">
      <c r="A16" s="72">
        <v>4</v>
      </c>
      <c r="B16" s="125" t="s">
        <v>151</v>
      </c>
      <c r="C16" s="242">
        <v>0</v>
      </c>
      <c r="D16" s="242">
        <v>0</v>
      </c>
      <c r="E16" s="242">
        <v>0</v>
      </c>
      <c r="F16" s="242">
        <v>0</v>
      </c>
      <c r="G16" s="242">
        <v>0</v>
      </c>
    </row>
    <row r="17" spans="1:7" s="29" customFormat="1" ht="20.149999999999999" customHeight="1" x14ac:dyDescent="0.3">
      <c r="A17" s="72">
        <v>5</v>
      </c>
      <c r="B17" s="121" t="s">
        <v>37</v>
      </c>
      <c r="C17" s="242">
        <v>0</v>
      </c>
      <c r="D17" s="242">
        <v>0</v>
      </c>
      <c r="E17" s="242">
        <v>0</v>
      </c>
      <c r="F17" s="242">
        <v>0</v>
      </c>
      <c r="G17" s="242">
        <v>0</v>
      </c>
    </row>
    <row r="18" spans="1:7" s="29" customFormat="1" ht="20.149999999999999" customHeight="1" x14ac:dyDescent="0.3">
      <c r="A18" s="72">
        <v>6</v>
      </c>
      <c r="B18" s="121" t="s">
        <v>38</v>
      </c>
      <c r="C18" s="242">
        <v>0</v>
      </c>
      <c r="D18" s="242">
        <v>0</v>
      </c>
      <c r="E18" s="242">
        <v>0</v>
      </c>
      <c r="F18" s="242">
        <v>0</v>
      </c>
      <c r="G18" s="242">
        <v>0</v>
      </c>
    </row>
    <row r="19" spans="1:7" s="29" customFormat="1" ht="20.149999999999999" customHeight="1" x14ac:dyDescent="0.3">
      <c r="A19" s="72">
        <v>7</v>
      </c>
      <c r="B19" s="125" t="s">
        <v>80</v>
      </c>
      <c r="C19" s="193">
        <v>0</v>
      </c>
      <c r="D19" s="193">
        <v>0</v>
      </c>
      <c r="E19" s="193">
        <v>0</v>
      </c>
      <c r="F19" s="193">
        <v>0</v>
      </c>
      <c r="G19" s="193">
        <v>0</v>
      </c>
    </row>
    <row r="20" spans="1:7" s="29" customFormat="1" ht="20.149999999999999" customHeight="1" x14ac:dyDescent="0.3">
      <c r="A20" s="72">
        <v>8</v>
      </c>
      <c r="B20" s="121" t="s">
        <v>37</v>
      </c>
      <c r="C20" s="193">
        <v>0</v>
      </c>
      <c r="D20" s="193">
        <v>0</v>
      </c>
      <c r="E20" s="193">
        <v>0</v>
      </c>
      <c r="F20" s="193">
        <v>0</v>
      </c>
      <c r="G20" s="193">
        <v>0</v>
      </c>
    </row>
    <row r="21" spans="1:7" s="29" customFormat="1" ht="20.149999999999999" customHeight="1" x14ac:dyDescent="0.3">
      <c r="A21" s="72">
        <v>9</v>
      </c>
      <c r="B21" s="121" t="s">
        <v>129</v>
      </c>
      <c r="C21" s="193">
        <v>0</v>
      </c>
      <c r="D21" s="193">
        <v>0</v>
      </c>
      <c r="E21" s="193">
        <v>0</v>
      </c>
      <c r="F21" s="193">
        <v>0</v>
      </c>
      <c r="G21" s="193">
        <v>0</v>
      </c>
    </row>
    <row r="22" spans="1:7" s="29" customFormat="1" ht="20.149999999999999" customHeight="1" x14ac:dyDescent="0.3">
      <c r="A22" s="72">
        <v>10</v>
      </c>
      <c r="B22" s="121" t="s">
        <v>38</v>
      </c>
      <c r="C22" s="193">
        <v>0</v>
      </c>
      <c r="D22" s="193">
        <v>0</v>
      </c>
      <c r="E22" s="193">
        <v>0</v>
      </c>
      <c r="F22" s="193">
        <v>0</v>
      </c>
      <c r="G22" s="193">
        <v>0</v>
      </c>
    </row>
    <row r="23" spans="1:7" s="29" customFormat="1" ht="20.149999999999999" customHeight="1" thickBot="1" x14ac:dyDescent="0.35">
      <c r="A23" s="151">
        <v>11</v>
      </c>
      <c r="B23" s="152" t="s">
        <v>39</v>
      </c>
      <c r="C23" s="194">
        <v>0</v>
      </c>
      <c r="D23" s="194">
        <v>0</v>
      </c>
      <c r="E23" s="194">
        <v>0</v>
      </c>
      <c r="F23" s="194">
        <v>0</v>
      </c>
      <c r="G23" s="194">
        <v>0</v>
      </c>
    </row>
    <row r="24" spans="1:7" s="27" customFormat="1" x14ac:dyDescent="0.3">
      <c r="B24" s="30"/>
      <c r="C24" s="30"/>
    </row>
    <row r="25" spans="1:7" s="27" customFormat="1" ht="14.25" customHeight="1" x14ac:dyDescent="0.3">
      <c r="A25" s="123"/>
      <c r="B25" s="124"/>
      <c r="C25" s="30"/>
    </row>
    <row r="26" spans="1:7" ht="14.25" customHeight="1" x14ac:dyDescent="0.3">
      <c r="A26" s="92"/>
      <c r="B26" s="124"/>
      <c r="C26" s="30"/>
    </row>
    <row r="29" spans="1:7" x14ac:dyDescent="0.3">
      <c r="B29" s="142"/>
    </row>
  </sheetData>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7">
    <tabColor rgb="FFFFFF00"/>
    <pageSetUpPr fitToPage="1"/>
  </sheetPr>
  <dimension ref="A1:F54"/>
  <sheetViews>
    <sheetView zoomScaleNormal="100" workbookViewId="0"/>
  </sheetViews>
  <sheetFormatPr baseColWidth="10" defaultColWidth="11" defaultRowHeight="12.5" x14ac:dyDescent="0.25"/>
  <cols>
    <col min="1" max="1" width="22.58203125" style="21" customWidth="1"/>
    <col min="2" max="2" width="74.58203125" style="21" customWidth="1"/>
    <col min="3" max="3" width="22.5" style="21" customWidth="1"/>
    <col min="4" max="4" width="11.5" style="21" customWidth="1"/>
    <col min="5" max="16384" width="11" style="21"/>
  </cols>
  <sheetData>
    <row r="1" spans="1:5" s="1" customFormat="1" ht="20.25" customHeight="1" x14ac:dyDescent="0.3">
      <c r="A1" s="1" t="s">
        <v>160</v>
      </c>
    </row>
    <row r="2" spans="1:5" s="1" customFormat="1" ht="20.25" customHeight="1" x14ac:dyDescent="0.3">
      <c r="A2" s="160" t="s">
        <v>81</v>
      </c>
      <c r="B2" s="218"/>
      <c r="C2" s="179"/>
      <c r="D2" s="179"/>
    </row>
    <row r="3" spans="1:5" s="1" customFormat="1" ht="20.25" customHeight="1" x14ac:dyDescent="0.3">
      <c r="A3" s="160" t="s">
        <v>13</v>
      </c>
      <c r="B3" s="218"/>
      <c r="C3" s="179"/>
      <c r="D3" s="179"/>
    </row>
    <row r="4" spans="1:5" s="1" customFormat="1" ht="20.25" customHeight="1" x14ac:dyDescent="0.3">
      <c r="A4" s="160" t="s">
        <v>0</v>
      </c>
      <c r="B4" s="278"/>
      <c r="C4" s="190"/>
      <c r="D4" s="190"/>
    </row>
    <row r="5" spans="1:5" s="1" customFormat="1" ht="20.25" customHeight="1" x14ac:dyDescent="0.3">
      <c r="A5" s="160" t="s">
        <v>159</v>
      </c>
      <c r="B5" s="218" t="s">
        <v>282</v>
      </c>
      <c r="C5"/>
      <c r="D5"/>
    </row>
    <row r="6" spans="1:5" s="1" customFormat="1" ht="20.25" customHeight="1" x14ac:dyDescent="0.3">
      <c r="B6" s="68"/>
    </row>
    <row r="7" spans="1:5" s="1" customFormat="1" ht="20.25" customHeight="1" x14ac:dyDescent="0.3">
      <c r="A7" s="280" t="s">
        <v>185</v>
      </c>
      <c r="B7" s="281"/>
      <c r="C7" s="281"/>
    </row>
    <row r="8" spans="1:5" s="19" customFormat="1" ht="20.25" customHeight="1" x14ac:dyDescent="0.3">
      <c r="A8" s="290" t="s">
        <v>195</v>
      </c>
      <c r="B8" s="291"/>
      <c r="C8" s="144"/>
    </row>
    <row r="9" spans="1:5" s="1" customFormat="1" ht="20.25" customHeight="1" thickBot="1" x14ac:dyDescent="0.35">
      <c r="A9" s="15"/>
      <c r="B9" s="15"/>
      <c r="C9" s="15"/>
    </row>
    <row r="10" spans="1:5" s="1" customFormat="1" ht="20.149999999999999" customHeight="1" thickBot="1" x14ac:dyDescent="0.35">
      <c r="A10" s="75" t="s">
        <v>82</v>
      </c>
      <c r="B10" s="76" t="s">
        <v>14</v>
      </c>
      <c r="C10" s="77" t="s">
        <v>154</v>
      </c>
    </row>
    <row r="11" spans="1:5" ht="18" customHeight="1" thickBot="1" x14ac:dyDescent="0.35">
      <c r="A11" s="85" t="s">
        <v>90</v>
      </c>
      <c r="B11" s="78"/>
      <c r="C11" s="170" t="s">
        <v>84</v>
      </c>
      <c r="D11" s="79"/>
      <c r="E11" s="23"/>
    </row>
    <row r="12" spans="1:5" ht="18" customHeight="1" x14ac:dyDescent="0.3">
      <c r="A12" s="252">
        <v>1</v>
      </c>
      <c r="B12" s="167" t="s">
        <v>15</v>
      </c>
      <c r="C12" s="236"/>
      <c r="D12" s="79"/>
      <c r="E12" s="23"/>
    </row>
    <row r="13" spans="1:5" ht="18" customHeight="1" x14ac:dyDescent="0.3">
      <c r="A13" s="173">
        <v>2</v>
      </c>
      <c r="B13" s="165" t="s">
        <v>85</v>
      </c>
      <c r="C13" s="237"/>
      <c r="D13" s="79"/>
      <c r="E13" s="23"/>
    </row>
    <row r="14" spans="1:5" ht="18" customHeight="1" x14ac:dyDescent="0.3">
      <c r="A14" s="173">
        <v>3</v>
      </c>
      <c r="B14" s="165" t="s">
        <v>16</v>
      </c>
      <c r="C14" s="237"/>
      <c r="D14" s="79"/>
      <c r="E14" s="23"/>
    </row>
    <row r="15" spans="1:5" ht="18" customHeight="1" x14ac:dyDescent="0.3">
      <c r="A15" s="173">
        <v>4</v>
      </c>
      <c r="B15" s="165" t="s">
        <v>89</v>
      </c>
      <c r="C15" s="237"/>
      <c r="D15" s="79"/>
      <c r="E15" s="24"/>
    </row>
    <row r="16" spans="1:5" ht="18" customHeight="1" x14ac:dyDescent="0.3">
      <c r="A16" s="173">
        <v>5</v>
      </c>
      <c r="B16" s="165" t="s">
        <v>87</v>
      </c>
      <c r="C16" s="237"/>
      <c r="D16" s="79"/>
      <c r="E16" s="23"/>
    </row>
    <row r="17" spans="1:5" ht="18" customHeight="1" x14ac:dyDescent="0.3">
      <c r="A17" s="173">
        <v>6</v>
      </c>
      <c r="B17" s="165" t="s">
        <v>86</v>
      </c>
      <c r="C17" s="237"/>
      <c r="D17" s="79"/>
      <c r="E17" s="23"/>
    </row>
    <row r="18" spans="1:5" ht="18" customHeight="1" x14ac:dyDescent="0.3">
      <c r="A18" s="173">
        <v>7</v>
      </c>
      <c r="B18" s="165" t="s">
        <v>88</v>
      </c>
      <c r="C18" s="237"/>
      <c r="D18" s="79"/>
      <c r="E18" s="23"/>
    </row>
    <row r="19" spans="1:5" ht="18" customHeight="1" thickBot="1" x14ac:dyDescent="0.35">
      <c r="A19" s="173">
        <v>8</v>
      </c>
      <c r="B19" s="165" t="s">
        <v>143</v>
      </c>
      <c r="C19" s="237"/>
      <c r="D19" s="79"/>
      <c r="E19" s="23"/>
    </row>
    <row r="20" spans="1:5" ht="18" customHeight="1" thickBot="1" x14ac:dyDescent="0.35">
      <c r="A20" s="174">
        <v>9</v>
      </c>
      <c r="B20" s="99" t="s">
        <v>136</v>
      </c>
      <c r="C20" s="238"/>
      <c r="D20" s="79"/>
      <c r="E20" s="23"/>
    </row>
    <row r="21" spans="1:5" ht="18" customHeight="1" thickBot="1" x14ac:dyDescent="0.35">
      <c r="A21" s="85" t="s">
        <v>17</v>
      </c>
      <c r="B21" s="78"/>
      <c r="C21" s="239"/>
      <c r="D21" s="79"/>
      <c r="E21" s="23"/>
    </row>
    <row r="22" spans="1:5" ht="18" customHeight="1" x14ac:dyDescent="0.3">
      <c r="A22" s="262">
        <v>10</v>
      </c>
      <c r="B22" s="167" t="s">
        <v>18</v>
      </c>
      <c r="C22" s="236"/>
      <c r="D22" s="79"/>
      <c r="E22" s="23"/>
    </row>
    <row r="23" spans="1:5" ht="18" customHeight="1" x14ac:dyDescent="0.3">
      <c r="A23" s="263">
        <v>11</v>
      </c>
      <c r="B23" s="165" t="s">
        <v>19</v>
      </c>
      <c r="C23" s="237"/>
      <c r="D23" s="79"/>
      <c r="E23" s="23"/>
    </row>
    <row r="24" spans="1:5" ht="18" customHeight="1" x14ac:dyDescent="0.3">
      <c r="A24" s="263">
        <v>12</v>
      </c>
      <c r="B24" s="165" t="s">
        <v>20</v>
      </c>
      <c r="C24" s="237"/>
      <c r="D24" s="79"/>
      <c r="E24" s="23"/>
    </row>
    <row r="25" spans="1:5" ht="18" customHeight="1" x14ac:dyDescent="0.3">
      <c r="A25" s="263">
        <v>13</v>
      </c>
      <c r="B25" s="165" t="s">
        <v>21</v>
      </c>
      <c r="C25" s="237"/>
      <c r="D25" s="79"/>
      <c r="E25" s="23"/>
    </row>
    <row r="26" spans="1:5" ht="18" customHeight="1" x14ac:dyDescent="0.3">
      <c r="A26" s="263">
        <v>14</v>
      </c>
      <c r="B26" s="165" t="s">
        <v>22</v>
      </c>
      <c r="C26" s="237"/>
      <c r="D26" s="79"/>
      <c r="E26" s="24"/>
    </row>
    <row r="27" spans="1:5" ht="18" customHeight="1" x14ac:dyDescent="0.3">
      <c r="A27" s="263">
        <v>15</v>
      </c>
      <c r="B27" s="165" t="s">
        <v>23</v>
      </c>
      <c r="C27" s="237"/>
      <c r="D27" s="79"/>
      <c r="E27" s="23"/>
    </row>
    <row r="28" spans="1:5" ht="18" customHeight="1" x14ac:dyDescent="0.3">
      <c r="A28" s="263">
        <v>16</v>
      </c>
      <c r="B28" s="165" t="s">
        <v>24</v>
      </c>
      <c r="C28" s="237"/>
      <c r="D28" s="79"/>
      <c r="E28" s="23"/>
    </row>
    <row r="29" spans="1:5" ht="18" customHeight="1" x14ac:dyDescent="0.3">
      <c r="A29" s="263">
        <v>17</v>
      </c>
      <c r="B29" s="165" t="s">
        <v>25</v>
      </c>
      <c r="C29" s="237"/>
      <c r="D29" s="79"/>
      <c r="E29" s="23"/>
    </row>
    <row r="30" spans="1:5" ht="18" customHeight="1" x14ac:dyDescent="0.3">
      <c r="A30" s="263">
        <v>18</v>
      </c>
      <c r="B30" s="165" t="s">
        <v>26</v>
      </c>
      <c r="C30" s="237"/>
      <c r="D30" s="79"/>
      <c r="E30" s="23"/>
    </row>
    <row r="31" spans="1:5" ht="18" customHeight="1" x14ac:dyDescent="0.3">
      <c r="A31" s="263">
        <v>19</v>
      </c>
      <c r="B31" s="165" t="s">
        <v>27</v>
      </c>
      <c r="C31" s="237"/>
      <c r="D31" s="79"/>
      <c r="E31" s="23"/>
    </row>
    <row r="32" spans="1:5" ht="18" customHeight="1" x14ac:dyDescent="0.3">
      <c r="A32" s="263">
        <v>20</v>
      </c>
      <c r="B32" s="165" t="s">
        <v>106</v>
      </c>
      <c r="C32" s="237"/>
      <c r="D32" s="79"/>
      <c r="E32" s="23"/>
    </row>
    <row r="33" spans="1:5" ht="18" customHeight="1" thickBot="1" x14ac:dyDescent="0.35">
      <c r="A33" s="264">
        <v>21</v>
      </c>
      <c r="B33" s="168" t="s">
        <v>132</v>
      </c>
      <c r="C33" s="240"/>
      <c r="D33" s="80"/>
      <c r="E33" s="23"/>
    </row>
    <row r="34" spans="1:5" ht="8.15" customHeight="1" thickBot="1" x14ac:dyDescent="0.35">
      <c r="A34" s="85"/>
      <c r="B34" s="78"/>
      <c r="C34" s="239"/>
      <c r="D34" s="79"/>
      <c r="E34" s="23"/>
    </row>
    <row r="35" spans="1:5" ht="18" customHeight="1" thickBot="1" x14ac:dyDescent="0.35">
      <c r="A35" s="265">
        <v>22</v>
      </c>
      <c r="B35" s="169" t="s">
        <v>28</v>
      </c>
      <c r="C35" s="241"/>
      <c r="D35" s="79"/>
      <c r="E35" s="23"/>
    </row>
    <row r="36" spans="1:5" ht="18" customHeight="1" thickBot="1" x14ac:dyDescent="0.35">
      <c r="A36" s="85" t="s">
        <v>158</v>
      </c>
      <c r="B36" s="78"/>
      <c r="C36" s="239"/>
      <c r="D36" s="79"/>
      <c r="E36" s="23"/>
    </row>
    <row r="37" spans="1:5" ht="18" customHeight="1" x14ac:dyDescent="0.3">
      <c r="A37" s="262">
        <v>23</v>
      </c>
      <c r="B37" s="163" t="s">
        <v>152</v>
      </c>
      <c r="C37" s="236"/>
      <c r="D37" s="79"/>
      <c r="E37" s="23"/>
    </row>
    <row r="38" spans="1:5" ht="18" customHeight="1" x14ac:dyDescent="0.3">
      <c r="A38" s="263">
        <v>24</v>
      </c>
      <c r="B38" s="164" t="s">
        <v>29</v>
      </c>
      <c r="C38" s="237"/>
      <c r="D38" s="79"/>
      <c r="E38" s="23"/>
    </row>
    <row r="39" spans="1:5" ht="18" customHeight="1" x14ac:dyDescent="0.3">
      <c r="A39" s="263">
        <v>25</v>
      </c>
      <c r="B39" s="164" t="s">
        <v>30</v>
      </c>
      <c r="C39" s="237"/>
      <c r="D39" s="81"/>
      <c r="E39" s="20"/>
    </row>
    <row r="40" spans="1:5" ht="18" customHeight="1" x14ac:dyDescent="0.3">
      <c r="A40" s="263">
        <v>26</v>
      </c>
      <c r="B40" s="165" t="s">
        <v>130</v>
      </c>
      <c r="C40" s="237"/>
      <c r="D40" s="81"/>
      <c r="E40" s="20"/>
    </row>
    <row r="41" spans="1:5" ht="18" customHeight="1" x14ac:dyDescent="0.3">
      <c r="A41" s="263">
        <v>27</v>
      </c>
      <c r="B41" s="165" t="s">
        <v>131</v>
      </c>
      <c r="C41" s="237"/>
      <c r="D41" s="81"/>
      <c r="E41" s="20"/>
    </row>
    <row r="42" spans="1:5" ht="18" customHeight="1" x14ac:dyDescent="0.3">
      <c r="A42" s="263">
        <v>28</v>
      </c>
      <c r="B42" s="164" t="s">
        <v>135</v>
      </c>
      <c r="C42" s="237"/>
      <c r="D42" s="81"/>
      <c r="E42" s="20"/>
    </row>
    <row r="43" spans="1:5" ht="18" customHeight="1" x14ac:dyDescent="0.3">
      <c r="A43" s="263">
        <v>29</v>
      </c>
      <c r="B43" s="164" t="s">
        <v>31</v>
      </c>
      <c r="C43" s="237"/>
      <c r="D43" s="81"/>
      <c r="E43" s="20"/>
    </row>
    <row r="44" spans="1:5" ht="18" customHeight="1" x14ac:dyDescent="0.3">
      <c r="A44" s="263">
        <v>30</v>
      </c>
      <c r="B44" s="164" t="s">
        <v>32</v>
      </c>
      <c r="C44" s="237"/>
      <c r="D44" s="81"/>
      <c r="E44" s="20"/>
    </row>
    <row r="45" spans="1:5" ht="18" customHeight="1" x14ac:dyDescent="0.3">
      <c r="A45" s="263">
        <v>31</v>
      </c>
      <c r="B45" s="164" t="s">
        <v>33</v>
      </c>
      <c r="C45" s="237"/>
      <c r="D45" s="81"/>
      <c r="E45" s="20"/>
    </row>
    <row r="46" spans="1:5" ht="18" customHeight="1" thickBot="1" x14ac:dyDescent="0.35">
      <c r="A46" s="264">
        <v>32</v>
      </c>
      <c r="B46" s="166" t="s">
        <v>133</v>
      </c>
      <c r="C46" s="237"/>
      <c r="D46" s="81"/>
      <c r="E46" s="20"/>
    </row>
    <row r="47" spans="1:5" ht="18" customHeight="1" thickBot="1" x14ac:dyDescent="0.35">
      <c r="A47" s="266">
        <v>33</v>
      </c>
      <c r="B47" s="88" t="s">
        <v>134</v>
      </c>
      <c r="C47" s="238"/>
      <c r="D47" s="81"/>
      <c r="E47" s="20"/>
    </row>
    <row r="48" spans="1:5" ht="8.15" customHeight="1" thickBot="1" x14ac:dyDescent="0.35">
      <c r="A48" s="85"/>
      <c r="B48" s="78"/>
      <c r="C48" s="239"/>
      <c r="D48" s="79"/>
      <c r="E48" s="23"/>
    </row>
    <row r="49" spans="1:6" ht="18" customHeight="1" thickBot="1" x14ac:dyDescent="0.35">
      <c r="A49" s="265">
        <v>34</v>
      </c>
      <c r="B49" s="84" t="s">
        <v>83</v>
      </c>
      <c r="C49" s="238"/>
      <c r="D49" s="81"/>
      <c r="E49" s="20"/>
    </row>
    <row r="50" spans="1:6" ht="14" x14ac:dyDescent="0.3">
      <c r="A50" s="82"/>
      <c r="B50" s="82"/>
      <c r="C50" s="81"/>
      <c r="D50" s="81"/>
      <c r="E50" s="20"/>
    </row>
    <row r="51" spans="1:6" ht="16.5" x14ac:dyDescent="0.3">
      <c r="A51" s="25"/>
      <c r="B51" s="83"/>
      <c r="C51" s="81"/>
      <c r="D51" s="81"/>
      <c r="E51" s="22"/>
      <c r="F51" s="20"/>
    </row>
    <row r="52" spans="1:6" ht="16.5" x14ac:dyDescent="0.3">
      <c r="A52" s="129"/>
      <c r="B52" s="130"/>
      <c r="C52" s="81"/>
      <c r="D52" s="81"/>
      <c r="E52" s="22"/>
      <c r="F52" s="20"/>
    </row>
    <row r="53" spans="1:6" ht="16.5" x14ac:dyDescent="0.3">
      <c r="A53" s="129"/>
      <c r="B53" s="130"/>
      <c r="C53" s="81"/>
      <c r="D53" s="81"/>
      <c r="E53" s="22"/>
      <c r="F53" s="20"/>
    </row>
    <row r="54" spans="1:6" ht="16.5" x14ac:dyDescent="0.25">
      <c r="A54" s="129"/>
      <c r="B54" s="97"/>
      <c r="C54" s="22"/>
      <c r="D54" s="22"/>
      <c r="E54" s="22"/>
      <c r="F54" s="20"/>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54"/>
  <sheetViews>
    <sheetView zoomScaleNormal="100" workbookViewId="0">
      <selection activeCell="C13" sqref="C13"/>
    </sheetView>
  </sheetViews>
  <sheetFormatPr baseColWidth="10" defaultColWidth="11" defaultRowHeight="12.5" x14ac:dyDescent="0.25"/>
  <cols>
    <col min="1" max="1" width="22.58203125" style="21" customWidth="1"/>
    <col min="2" max="2" width="74.58203125" style="21" customWidth="1"/>
    <col min="3" max="3" width="22.5" style="21" customWidth="1"/>
    <col min="4" max="4" width="11.5" style="21" customWidth="1"/>
    <col min="5" max="16384" width="11" style="21"/>
  </cols>
  <sheetData>
    <row r="1" spans="1:5" s="357" customFormat="1" ht="20.25" customHeight="1" x14ac:dyDescent="0.3">
      <c r="A1" s="357" t="s">
        <v>160</v>
      </c>
    </row>
    <row r="2" spans="1:5" s="357" customFormat="1" ht="20.25" customHeight="1" x14ac:dyDescent="0.3">
      <c r="A2" s="414" t="s">
        <v>81</v>
      </c>
      <c r="B2" s="429">
        <f>'A1'!B2</f>
        <v>2021</v>
      </c>
      <c r="C2" s="417"/>
      <c r="D2" s="417"/>
    </row>
    <row r="3" spans="1:5" s="357" customFormat="1" ht="20.25" customHeight="1" x14ac:dyDescent="0.3">
      <c r="A3" s="414" t="s">
        <v>13</v>
      </c>
      <c r="B3" s="436">
        <f>'A1'!B3</f>
        <v>44287</v>
      </c>
      <c r="C3" s="417"/>
      <c r="D3" s="417"/>
    </row>
    <row r="4" spans="1:5" s="357" customFormat="1" ht="20.25" customHeight="1" x14ac:dyDescent="0.3">
      <c r="A4" s="414" t="s">
        <v>0</v>
      </c>
      <c r="B4" s="278" t="str">
        <f>Krankenhaus</f>
        <v>DIE BEZEICHNUNG IHRER KLINIK</v>
      </c>
      <c r="C4" s="420"/>
      <c r="D4" s="420"/>
    </row>
    <row r="5" spans="1:5" s="357" customFormat="1" ht="20.25" customHeight="1" x14ac:dyDescent="0.3">
      <c r="A5" s="414" t="s">
        <v>159</v>
      </c>
      <c r="B5" s="429" t="s">
        <v>283</v>
      </c>
      <c r="C5" s="356"/>
      <c r="D5" s="356"/>
    </row>
    <row r="6" spans="1:5" s="357" customFormat="1" ht="20.25" customHeight="1" x14ac:dyDescent="0.3">
      <c r="B6" s="68"/>
    </row>
    <row r="7" spans="1:5" s="357" customFormat="1" ht="20.25" customHeight="1" x14ac:dyDescent="0.3">
      <c r="A7" s="280" t="s">
        <v>185</v>
      </c>
      <c r="B7" s="281"/>
      <c r="C7" s="281"/>
    </row>
    <row r="8" spans="1:5" s="374" customFormat="1" ht="20.25" customHeight="1" x14ac:dyDescent="0.3">
      <c r="A8" s="290" t="s">
        <v>195</v>
      </c>
      <c r="B8" s="291" t="s">
        <v>3935</v>
      </c>
      <c r="C8" s="409"/>
    </row>
    <row r="9" spans="1:5" s="357" customFormat="1" ht="20.25" customHeight="1" thickBot="1" x14ac:dyDescent="0.35">
      <c r="A9" s="15"/>
      <c r="B9" s="15"/>
      <c r="C9" s="15"/>
    </row>
    <row r="10" spans="1:5" s="357" customFormat="1" ht="20.149999999999999" customHeight="1" thickBot="1" x14ac:dyDescent="0.35">
      <c r="A10" s="388" t="s">
        <v>82</v>
      </c>
      <c r="B10" s="389" t="s">
        <v>14</v>
      </c>
      <c r="C10" s="390" t="s">
        <v>154</v>
      </c>
    </row>
    <row r="11" spans="1:5" ht="18" customHeight="1" thickBot="1" x14ac:dyDescent="0.35">
      <c r="A11" s="85" t="s">
        <v>90</v>
      </c>
      <c r="B11" s="78"/>
      <c r="C11" s="170" t="s">
        <v>84</v>
      </c>
      <c r="D11" s="79"/>
      <c r="E11" s="23"/>
    </row>
    <row r="12" spans="1:5" ht="18" customHeight="1" x14ac:dyDescent="0.3">
      <c r="A12" s="252">
        <v>1</v>
      </c>
      <c r="B12" s="167" t="s">
        <v>15</v>
      </c>
      <c r="C12" s="236">
        <v>1</v>
      </c>
      <c r="D12" s="79"/>
      <c r="E12" s="23"/>
    </row>
    <row r="13" spans="1:5" ht="18" customHeight="1" x14ac:dyDescent="0.3">
      <c r="A13" s="173">
        <v>2</v>
      </c>
      <c r="B13" s="165" t="s">
        <v>85</v>
      </c>
      <c r="C13" s="237">
        <v>1.5</v>
      </c>
      <c r="D13" s="79"/>
      <c r="E13" s="23"/>
    </row>
    <row r="14" spans="1:5" ht="18" customHeight="1" x14ac:dyDescent="0.3">
      <c r="A14" s="173">
        <v>3</v>
      </c>
      <c r="B14" s="165" t="s">
        <v>16</v>
      </c>
      <c r="C14" s="237"/>
      <c r="D14" s="79"/>
      <c r="E14" s="23"/>
    </row>
    <row r="15" spans="1:5" ht="18" customHeight="1" x14ac:dyDescent="0.3">
      <c r="A15" s="173">
        <v>4</v>
      </c>
      <c r="B15" s="165" t="s">
        <v>89</v>
      </c>
      <c r="C15" s="237"/>
      <c r="D15" s="79"/>
      <c r="E15" s="24"/>
    </row>
    <row r="16" spans="1:5" ht="18" customHeight="1" x14ac:dyDescent="0.3">
      <c r="A16" s="173">
        <v>5</v>
      </c>
      <c r="B16" s="165" t="s">
        <v>87</v>
      </c>
      <c r="C16" s="237"/>
      <c r="D16" s="79"/>
      <c r="E16" s="23"/>
    </row>
    <row r="17" spans="1:5" ht="18" customHeight="1" x14ac:dyDescent="0.3">
      <c r="A17" s="173">
        <v>6</v>
      </c>
      <c r="B17" s="165" t="s">
        <v>86</v>
      </c>
      <c r="C17" s="237"/>
      <c r="D17" s="79"/>
      <c r="E17" s="23"/>
    </row>
    <row r="18" spans="1:5" ht="18" customHeight="1" x14ac:dyDescent="0.3">
      <c r="A18" s="173">
        <v>7</v>
      </c>
      <c r="B18" s="165" t="s">
        <v>88</v>
      </c>
      <c r="C18" s="237"/>
      <c r="D18" s="79"/>
      <c r="E18" s="23"/>
    </row>
    <row r="19" spans="1:5" ht="18" customHeight="1" thickBot="1" x14ac:dyDescent="0.35">
      <c r="A19" s="173">
        <v>8</v>
      </c>
      <c r="B19" s="165" t="s">
        <v>143</v>
      </c>
      <c r="C19" s="237"/>
      <c r="D19" s="79"/>
      <c r="E19" s="23"/>
    </row>
    <row r="20" spans="1:5" ht="18" customHeight="1" thickBot="1" x14ac:dyDescent="0.35">
      <c r="A20" s="174">
        <v>9</v>
      </c>
      <c r="B20" s="99" t="s">
        <v>136</v>
      </c>
      <c r="C20" s="238">
        <f>SUM($C$12:$C$19)</f>
        <v>2.5</v>
      </c>
      <c r="D20" s="79"/>
      <c r="E20" s="23"/>
    </row>
    <row r="21" spans="1:5" ht="18" customHeight="1" thickBot="1" x14ac:dyDescent="0.35">
      <c r="A21" s="85" t="s">
        <v>17</v>
      </c>
      <c r="B21" s="78"/>
      <c r="C21" s="239"/>
      <c r="D21" s="79"/>
      <c r="E21" s="23"/>
    </row>
    <row r="22" spans="1:5" ht="18" customHeight="1" x14ac:dyDescent="0.3">
      <c r="A22" s="262">
        <v>10</v>
      </c>
      <c r="B22" s="167" t="s">
        <v>18</v>
      </c>
      <c r="C22" s="236"/>
      <c r="D22" s="79"/>
      <c r="E22" s="23"/>
    </row>
    <row r="23" spans="1:5" ht="18" customHeight="1" x14ac:dyDescent="0.3">
      <c r="A23" s="263">
        <v>11</v>
      </c>
      <c r="B23" s="165" t="s">
        <v>19</v>
      </c>
      <c r="C23" s="237"/>
      <c r="D23" s="79"/>
      <c r="E23" s="23"/>
    </row>
    <row r="24" spans="1:5" ht="18" customHeight="1" x14ac:dyDescent="0.3">
      <c r="A24" s="263">
        <v>12</v>
      </c>
      <c r="B24" s="165" t="s">
        <v>20</v>
      </c>
      <c r="C24" s="237"/>
      <c r="D24" s="79"/>
      <c r="E24" s="23"/>
    </row>
    <row r="25" spans="1:5" ht="18" customHeight="1" x14ac:dyDescent="0.3">
      <c r="A25" s="263">
        <v>13</v>
      </c>
      <c r="B25" s="165" t="s">
        <v>21</v>
      </c>
      <c r="C25" s="237"/>
      <c r="D25" s="79"/>
      <c r="E25" s="23"/>
    </row>
    <row r="26" spans="1:5" ht="18" customHeight="1" x14ac:dyDescent="0.3">
      <c r="A26" s="263">
        <v>14</v>
      </c>
      <c r="B26" s="165" t="s">
        <v>22</v>
      </c>
      <c r="C26" s="237"/>
      <c r="D26" s="79"/>
      <c r="E26" s="24"/>
    </row>
    <row r="27" spans="1:5" ht="18" customHeight="1" x14ac:dyDescent="0.3">
      <c r="A27" s="263">
        <v>15</v>
      </c>
      <c r="B27" s="165" t="s">
        <v>23</v>
      </c>
      <c r="C27" s="237"/>
      <c r="D27" s="79"/>
      <c r="E27" s="23"/>
    </row>
    <row r="28" spans="1:5" ht="18" customHeight="1" x14ac:dyDescent="0.3">
      <c r="A28" s="263">
        <v>16</v>
      </c>
      <c r="B28" s="165" t="s">
        <v>24</v>
      </c>
      <c r="C28" s="237"/>
      <c r="D28" s="79"/>
      <c r="E28" s="23"/>
    </row>
    <row r="29" spans="1:5" ht="18" customHeight="1" x14ac:dyDescent="0.3">
      <c r="A29" s="263">
        <v>17</v>
      </c>
      <c r="B29" s="165" t="s">
        <v>25</v>
      </c>
      <c r="C29" s="237"/>
      <c r="D29" s="79"/>
      <c r="E29" s="23"/>
    </row>
    <row r="30" spans="1:5" ht="18" customHeight="1" x14ac:dyDescent="0.3">
      <c r="A30" s="263">
        <v>18</v>
      </c>
      <c r="B30" s="165" t="s">
        <v>26</v>
      </c>
      <c r="C30" s="237"/>
      <c r="D30" s="79"/>
      <c r="E30" s="23"/>
    </row>
    <row r="31" spans="1:5" ht="18" customHeight="1" x14ac:dyDescent="0.3">
      <c r="A31" s="263">
        <v>19</v>
      </c>
      <c r="B31" s="165" t="s">
        <v>27</v>
      </c>
      <c r="C31" s="237"/>
      <c r="D31" s="79"/>
      <c r="E31" s="23"/>
    </row>
    <row r="32" spans="1:5" ht="18" customHeight="1" x14ac:dyDescent="0.3">
      <c r="A32" s="263">
        <v>20</v>
      </c>
      <c r="B32" s="165" t="s">
        <v>106</v>
      </c>
      <c r="C32" s="237"/>
      <c r="D32" s="79"/>
      <c r="E32" s="23"/>
    </row>
    <row r="33" spans="1:5" ht="18" customHeight="1" thickBot="1" x14ac:dyDescent="0.35">
      <c r="A33" s="264">
        <v>21</v>
      </c>
      <c r="B33" s="168" t="s">
        <v>132</v>
      </c>
      <c r="C33" s="240"/>
      <c r="D33" s="80"/>
      <c r="E33" s="23"/>
    </row>
    <row r="34" spans="1:5" ht="8.15" customHeight="1" thickBot="1" x14ac:dyDescent="0.35">
      <c r="A34" s="85"/>
      <c r="B34" s="78"/>
      <c r="C34" s="239"/>
      <c r="D34" s="79"/>
      <c r="E34" s="23"/>
    </row>
    <row r="35" spans="1:5" ht="18" customHeight="1" thickBot="1" x14ac:dyDescent="0.35">
      <c r="A35" s="265">
        <v>22</v>
      </c>
      <c r="B35" s="169" t="s">
        <v>28</v>
      </c>
      <c r="C35" s="241">
        <f>SUM($C$22:$C$33)+C20</f>
        <v>2.5</v>
      </c>
      <c r="D35" s="79"/>
      <c r="E35" s="23"/>
    </row>
    <row r="36" spans="1:5" ht="18" customHeight="1" thickBot="1" x14ac:dyDescent="0.35">
      <c r="A36" s="85" t="s">
        <v>158</v>
      </c>
      <c r="B36" s="78"/>
      <c r="C36" s="239"/>
      <c r="D36" s="79"/>
      <c r="E36" s="23"/>
    </row>
    <row r="37" spans="1:5" ht="18" customHeight="1" x14ac:dyDescent="0.3">
      <c r="A37" s="262">
        <v>23</v>
      </c>
      <c r="B37" s="163" t="s">
        <v>152</v>
      </c>
      <c r="C37" s="236"/>
      <c r="D37" s="79"/>
      <c r="E37" s="23"/>
    </row>
    <row r="38" spans="1:5" ht="18" customHeight="1" x14ac:dyDescent="0.3">
      <c r="A38" s="263">
        <v>24</v>
      </c>
      <c r="B38" s="164" t="s">
        <v>29</v>
      </c>
      <c r="C38" s="237"/>
      <c r="D38" s="79"/>
      <c r="E38" s="23"/>
    </row>
    <row r="39" spans="1:5" ht="18" customHeight="1" x14ac:dyDescent="0.3">
      <c r="A39" s="263">
        <v>25</v>
      </c>
      <c r="B39" s="164" t="s">
        <v>30</v>
      </c>
      <c r="C39" s="237"/>
      <c r="D39" s="81"/>
      <c r="E39" s="20"/>
    </row>
    <row r="40" spans="1:5" ht="18" customHeight="1" x14ac:dyDescent="0.3">
      <c r="A40" s="263">
        <v>26</v>
      </c>
      <c r="B40" s="165" t="s">
        <v>130</v>
      </c>
      <c r="C40" s="237"/>
      <c r="D40" s="81"/>
      <c r="E40" s="20"/>
    </row>
    <row r="41" spans="1:5" ht="18" customHeight="1" x14ac:dyDescent="0.3">
      <c r="A41" s="263">
        <v>27</v>
      </c>
      <c r="B41" s="165" t="s">
        <v>131</v>
      </c>
      <c r="C41" s="237"/>
      <c r="D41" s="81"/>
      <c r="E41" s="20"/>
    </row>
    <row r="42" spans="1:5" ht="18" customHeight="1" x14ac:dyDescent="0.3">
      <c r="A42" s="263">
        <v>28</v>
      </c>
      <c r="B42" s="164" t="s">
        <v>135</v>
      </c>
      <c r="C42" s="237"/>
      <c r="D42" s="81"/>
      <c r="E42" s="20"/>
    </row>
    <row r="43" spans="1:5" ht="18" customHeight="1" x14ac:dyDescent="0.3">
      <c r="A43" s="263">
        <v>29</v>
      </c>
      <c r="B43" s="164" t="s">
        <v>31</v>
      </c>
      <c r="C43" s="237"/>
      <c r="D43" s="81"/>
      <c r="E43" s="20"/>
    </row>
    <row r="44" spans="1:5" ht="18" customHeight="1" x14ac:dyDescent="0.3">
      <c r="A44" s="263">
        <v>30</v>
      </c>
      <c r="B44" s="164" t="s">
        <v>32</v>
      </c>
      <c r="C44" s="237"/>
      <c r="D44" s="81"/>
      <c r="E44" s="20"/>
    </row>
    <row r="45" spans="1:5" ht="18" customHeight="1" x14ac:dyDescent="0.3">
      <c r="A45" s="263">
        <v>31</v>
      </c>
      <c r="B45" s="164" t="s">
        <v>33</v>
      </c>
      <c r="C45" s="237"/>
      <c r="D45" s="81"/>
      <c r="E45" s="20"/>
    </row>
    <row r="46" spans="1:5" ht="18" customHeight="1" thickBot="1" x14ac:dyDescent="0.35">
      <c r="A46" s="264">
        <v>32</v>
      </c>
      <c r="B46" s="166" t="s">
        <v>133</v>
      </c>
      <c r="C46" s="237"/>
      <c r="D46" s="81"/>
      <c r="E46" s="20"/>
    </row>
    <row r="47" spans="1:5" ht="18" customHeight="1" thickBot="1" x14ac:dyDescent="0.35">
      <c r="A47" s="266">
        <v>33</v>
      </c>
      <c r="B47" s="88" t="s">
        <v>134</v>
      </c>
      <c r="C47" s="238">
        <f>SUM($C$37:$C$46)</f>
        <v>0</v>
      </c>
      <c r="D47" s="81"/>
      <c r="E47" s="20"/>
    </row>
    <row r="48" spans="1:5" ht="8.15" customHeight="1" thickBot="1" x14ac:dyDescent="0.35">
      <c r="A48" s="85"/>
      <c r="B48" s="78"/>
      <c r="C48" s="239"/>
      <c r="D48" s="79"/>
      <c r="E48" s="23"/>
    </row>
    <row r="49" spans="1:6" ht="18" customHeight="1" thickBot="1" x14ac:dyDescent="0.35">
      <c r="A49" s="265">
        <v>34</v>
      </c>
      <c r="B49" s="84" t="s">
        <v>83</v>
      </c>
      <c r="C49" s="238">
        <f>$C$35+$C$47</f>
        <v>2.5</v>
      </c>
      <c r="D49" s="81"/>
      <c r="E49" s="20"/>
    </row>
    <row r="50" spans="1:6" ht="14" x14ac:dyDescent="0.3">
      <c r="A50" s="82"/>
      <c r="B50" s="82"/>
      <c r="C50" s="81"/>
      <c r="D50" s="81"/>
      <c r="E50" s="20"/>
    </row>
    <row r="51" spans="1:6" ht="16.5" x14ac:dyDescent="0.3">
      <c r="A51" s="25"/>
      <c r="B51" s="83"/>
      <c r="C51" s="81"/>
      <c r="D51" s="81"/>
      <c r="E51" s="22"/>
      <c r="F51" s="20"/>
    </row>
    <row r="52" spans="1:6" ht="16.5" x14ac:dyDescent="0.3">
      <c r="A52" s="129"/>
      <c r="B52" s="130"/>
      <c r="C52" s="81"/>
      <c r="D52" s="81"/>
      <c r="E52" s="22"/>
      <c r="F52" s="20"/>
    </row>
    <row r="53" spans="1:6" ht="16.5" x14ac:dyDescent="0.3">
      <c r="A53" s="129"/>
      <c r="B53" s="130"/>
      <c r="C53" s="81"/>
      <c r="D53" s="81"/>
      <c r="E53" s="22"/>
      <c r="F53" s="20"/>
    </row>
    <row r="54" spans="1:6" ht="16.5" x14ac:dyDescent="0.25">
      <c r="A54" s="129"/>
      <c r="B54" s="97"/>
      <c r="C54" s="22"/>
      <c r="D54" s="22"/>
      <c r="E54" s="22"/>
      <c r="F54" s="20"/>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54"/>
  <sheetViews>
    <sheetView zoomScaleNormal="100" workbookViewId="0">
      <selection activeCell="C13" sqref="C13"/>
    </sheetView>
  </sheetViews>
  <sheetFormatPr baseColWidth="10" defaultColWidth="11" defaultRowHeight="12.5" x14ac:dyDescent="0.25"/>
  <cols>
    <col min="1" max="1" width="22.58203125" style="21" customWidth="1"/>
    <col min="2" max="2" width="74.58203125" style="21" customWidth="1"/>
    <col min="3" max="3" width="22.5" style="21" customWidth="1"/>
    <col min="4" max="4" width="11.5" style="21" customWidth="1"/>
    <col min="5" max="16384" width="11" style="21"/>
  </cols>
  <sheetData>
    <row r="1" spans="1:5" s="357" customFormat="1" ht="20.25" customHeight="1" x14ac:dyDescent="0.3">
      <c r="A1" s="357" t="s">
        <v>160</v>
      </c>
    </row>
    <row r="2" spans="1:5" s="357" customFormat="1" ht="20.25" customHeight="1" x14ac:dyDescent="0.3">
      <c r="A2" s="414" t="s">
        <v>81</v>
      </c>
      <c r="B2" s="429">
        <f>'A1'!B2</f>
        <v>2021</v>
      </c>
      <c r="C2" s="417"/>
      <c r="D2" s="417"/>
    </row>
    <row r="3" spans="1:5" s="357" customFormat="1" ht="20.25" customHeight="1" x14ac:dyDescent="0.3">
      <c r="A3" s="414" t="s">
        <v>13</v>
      </c>
      <c r="B3" s="436">
        <f>'A1'!B3</f>
        <v>44287</v>
      </c>
      <c r="C3" s="417"/>
      <c r="D3" s="417"/>
    </row>
    <row r="4" spans="1:5" s="357" customFormat="1" ht="20.25" customHeight="1" x14ac:dyDescent="0.3">
      <c r="A4" s="414" t="s">
        <v>0</v>
      </c>
      <c r="B4" s="278" t="str">
        <f>Krankenhaus</f>
        <v>DIE BEZEICHNUNG IHRER KLINIK</v>
      </c>
      <c r="C4" s="420"/>
      <c r="D4" s="420"/>
    </row>
    <row r="5" spans="1:5" s="357" customFormat="1" ht="20.25" customHeight="1" x14ac:dyDescent="0.3">
      <c r="A5" s="414" t="s">
        <v>159</v>
      </c>
      <c r="B5" s="429" t="s">
        <v>284</v>
      </c>
      <c r="C5" s="356"/>
      <c r="D5" s="356"/>
    </row>
    <row r="6" spans="1:5" s="357" customFormat="1" ht="20.25" customHeight="1" x14ac:dyDescent="0.3">
      <c r="B6" s="68"/>
    </row>
    <row r="7" spans="1:5" s="357" customFormat="1" ht="20.25" customHeight="1" x14ac:dyDescent="0.3">
      <c r="A7" s="280" t="s">
        <v>185</v>
      </c>
      <c r="B7" s="281"/>
      <c r="C7" s="281"/>
    </row>
    <row r="8" spans="1:5" s="374" customFormat="1" ht="20.25" customHeight="1" x14ac:dyDescent="0.3">
      <c r="A8" s="290" t="s">
        <v>195</v>
      </c>
      <c r="B8" s="291" t="s">
        <v>3936</v>
      </c>
      <c r="C8" s="409"/>
    </row>
    <row r="9" spans="1:5" s="357" customFormat="1" ht="20.25" customHeight="1" thickBot="1" x14ac:dyDescent="0.35">
      <c r="A9" s="15"/>
      <c r="B9" s="15"/>
      <c r="C9" s="15"/>
    </row>
    <row r="10" spans="1:5" s="357" customFormat="1" ht="20.149999999999999" customHeight="1" thickBot="1" x14ac:dyDescent="0.35">
      <c r="A10" s="388" t="s">
        <v>82</v>
      </c>
      <c r="B10" s="389" t="s">
        <v>14</v>
      </c>
      <c r="C10" s="390" t="s">
        <v>154</v>
      </c>
    </row>
    <row r="11" spans="1:5" ht="18" customHeight="1" thickBot="1" x14ac:dyDescent="0.35">
      <c r="A11" s="85" t="s">
        <v>90</v>
      </c>
      <c r="B11" s="78"/>
      <c r="C11" s="170" t="s">
        <v>84</v>
      </c>
      <c r="D11" s="79"/>
      <c r="E11" s="23"/>
    </row>
    <row r="12" spans="1:5" ht="18" customHeight="1" x14ac:dyDescent="0.3">
      <c r="A12" s="252">
        <v>1</v>
      </c>
      <c r="B12" s="167" t="s">
        <v>15</v>
      </c>
      <c r="C12" s="236">
        <v>2</v>
      </c>
      <c r="D12" s="79"/>
      <c r="E12" s="23"/>
    </row>
    <row r="13" spans="1:5" ht="18" customHeight="1" x14ac:dyDescent="0.3">
      <c r="A13" s="173">
        <v>2</v>
      </c>
      <c r="B13" s="165" t="s">
        <v>85</v>
      </c>
      <c r="C13" s="237">
        <v>2.5</v>
      </c>
      <c r="D13" s="79"/>
      <c r="E13" s="23"/>
    </row>
    <row r="14" spans="1:5" ht="18" customHeight="1" x14ac:dyDescent="0.3">
      <c r="A14" s="173">
        <v>3</v>
      </c>
      <c r="B14" s="165" t="s">
        <v>16</v>
      </c>
      <c r="C14" s="237"/>
      <c r="D14" s="79"/>
      <c r="E14" s="23"/>
    </row>
    <row r="15" spans="1:5" ht="18" customHeight="1" x14ac:dyDescent="0.3">
      <c r="A15" s="173">
        <v>4</v>
      </c>
      <c r="B15" s="165" t="s">
        <v>89</v>
      </c>
      <c r="C15" s="237"/>
      <c r="D15" s="79"/>
      <c r="E15" s="24"/>
    </row>
    <row r="16" spans="1:5" ht="18" customHeight="1" x14ac:dyDescent="0.3">
      <c r="A16" s="173">
        <v>5</v>
      </c>
      <c r="B16" s="165" t="s">
        <v>87</v>
      </c>
      <c r="C16" s="237"/>
      <c r="D16" s="79"/>
      <c r="E16" s="23"/>
    </row>
    <row r="17" spans="1:5" ht="18" customHeight="1" x14ac:dyDescent="0.3">
      <c r="A17" s="173">
        <v>6</v>
      </c>
      <c r="B17" s="165" t="s">
        <v>86</v>
      </c>
      <c r="C17" s="237"/>
      <c r="D17" s="79"/>
      <c r="E17" s="23"/>
    </row>
    <row r="18" spans="1:5" ht="18" customHeight="1" x14ac:dyDescent="0.3">
      <c r="A18" s="173">
        <v>7</v>
      </c>
      <c r="B18" s="165" t="s">
        <v>88</v>
      </c>
      <c r="C18" s="237"/>
      <c r="D18" s="79"/>
      <c r="E18" s="23"/>
    </row>
    <row r="19" spans="1:5" ht="18" customHeight="1" thickBot="1" x14ac:dyDescent="0.35">
      <c r="A19" s="173">
        <v>8</v>
      </c>
      <c r="B19" s="165" t="s">
        <v>143</v>
      </c>
      <c r="C19" s="237"/>
      <c r="D19" s="79"/>
      <c r="E19" s="23"/>
    </row>
    <row r="20" spans="1:5" ht="18" customHeight="1" thickBot="1" x14ac:dyDescent="0.35">
      <c r="A20" s="174">
        <v>9</v>
      </c>
      <c r="B20" s="99" t="s">
        <v>136</v>
      </c>
      <c r="C20" s="238">
        <f>SUM($C$12:$C$19)</f>
        <v>4.5</v>
      </c>
      <c r="D20" s="79"/>
      <c r="E20" s="23"/>
    </row>
    <row r="21" spans="1:5" ht="18" customHeight="1" thickBot="1" x14ac:dyDescent="0.35">
      <c r="A21" s="85" t="s">
        <v>17</v>
      </c>
      <c r="B21" s="78"/>
      <c r="C21" s="239"/>
      <c r="D21" s="79"/>
      <c r="E21" s="23"/>
    </row>
    <row r="22" spans="1:5" ht="18" customHeight="1" x14ac:dyDescent="0.3">
      <c r="A22" s="262">
        <v>10</v>
      </c>
      <c r="B22" s="167" t="s">
        <v>18</v>
      </c>
      <c r="C22" s="236"/>
      <c r="D22" s="79"/>
      <c r="E22" s="23"/>
    </row>
    <row r="23" spans="1:5" ht="18" customHeight="1" x14ac:dyDescent="0.3">
      <c r="A23" s="263">
        <v>11</v>
      </c>
      <c r="B23" s="165" t="s">
        <v>19</v>
      </c>
      <c r="C23" s="237"/>
      <c r="D23" s="79"/>
      <c r="E23" s="23"/>
    </row>
    <row r="24" spans="1:5" ht="18" customHeight="1" x14ac:dyDescent="0.3">
      <c r="A24" s="263">
        <v>12</v>
      </c>
      <c r="B24" s="165" t="s">
        <v>20</v>
      </c>
      <c r="C24" s="237"/>
      <c r="D24" s="79"/>
      <c r="E24" s="23"/>
    </row>
    <row r="25" spans="1:5" ht="18" customHeight="1" x14ac:dyDescent="0.3">
      <c r="A25" s="263">
        <v>13</v>
      </c>
      <c r="B25" s="165" t="s">
        <v>21</v>
      </c>
      <c r="C25" s="237"/>
      <c r="D25" s="79"/>
      <c r="E25" s="23"/>
    </row>
    <row r="26" spans="1:5" ht="18" customHeight="1" x14ac:dyDescent="0.3">
      <c r="A26" s="263">
        <v>14</v>
      </c>
      <c r="B26" s="165" t="s">
        <v>22</v>
      </c>
      <c r="C26" s="237"/>
      <c r="D26" s="79"/>
      <c r="E26" s="24"/>
    </row>
    <row r="27" spans="1:5" ht="18" customHeight="1" x14ac:dyDescent="0.3">
      <c r="A27" s="263">
        <v>15</v>
      </c>
      <c r="B27" s="165" t="s">
        <v>23</v>
      </c>
      <c r="C27" s="237"/>
      <c r="D27" s="79"/>
      <c r="E27" s="23"/>
    </row>
    <row r="28" spans="1:5" ht="18" customHeight="1" x14ac:dyDescent="0.3">
      <c r="A28" s="263">
        <v>16</v>
      </c>
      <c r="B28" s="165" t="s">
        <v>24</v>
      </c>
      <c r="C28" s="237"/>
      <c r="D28" s="79"/>
      <c r="E28" s="23"/>
    </row>
    <row r="29" spans="1:5" ht="18" customHeight="1" x14ac:dyDescent="0.3">
      <c r="A29" s="263">
        <v>17</v>
      </c>
      <c r="B29" s="165" t="s">
        <v>25</v>
      </c>
      <c r="C29" s="237"/>
      <c r="D29" s="79"/>
      <c r="E29" s="23"/>
    </row>
    <row r="30" spans="1:5" ht="18" customHeight="1" x14ac:dyDescent="0.3">
      <c r="A30" s="263">
        <v>18</v>
      </c>
      <c r="B30" s="165" t="s">
        <v>26</v>
      </c>
      <c r="C30" s="237"/>
      <c r="D30" s="79"/>
      <c r="E30" s="23"/>
    </row>
    <row r="31" spans="1:5" ht="18" customHeight="1" x14ac:dyDescent="0.3">
      <c r="A31" s="263">
        <v>19</v>
      </c>
      <c r="B31" s="165" t="s">
        <v>27</v>
      </c>
      <c r="C31" s="237"/>
      <c r="D31" s="79"/>
      <c r="E31" s="23"/>
    </row>
    <row r="32" spans="1:5" ht="18" customHeight="1" x14ac:dyDescent="0.3">
      <c r="A32" s="263">
        <v>20</v>
      </c>
      <c r="B32" s="165" t="s">
        <v>106</v>
      </c>
      <c r="C32" s="237"/>
      <c r="D32" s="79"/>
      <c r="E32" s="23"/>
    </row>
    <row r="33" spans="1:5" ht="18" customHeight="1" thickBot="1" x14ac:dyDescent="0.35">
      <c r="A33" s="264">
        <v>21</v>
      </c>
      <c r="B33" s="168" t="s">
        <v>132</v>
      </c>
      <c r="C33" s="240"/>
      <c r="D33" s="80"/>
      <c r="E33" s="23"/>
    </row>
    <row r="34" spans="1:5" ht="8.15" customHeight="1" thickBot="1" x14ac:dyDescent="0.35">
      <c r="A34" s="85"/>
      <c r="B34" s="78"/>
      <c r="C34" s="239"/>
      <c r="D34" s="79"/>
      <c r="E34" s="23"/>
    </row>
    <row r="35" spans="1:5" ht="18" customHeight="1" thickBot="1" x14ac:dyDescent="0.35">
      <c r="A35" s="265">
        <v>22</v>
      </c>
      <c r="B35" s="169" t="s">
        <v>28</v>
      </c>
      <c r="C35" s="241">
        <f>SUM($C$22:$C$33)+C20</f>
        <v>4.5</v>
      </c>
      <c r="D35" s="79"/>
      <c r="E35" s="23"/>
    </row>
    <row r="36" spans="1:5" ht="18" customHeight="1" thickBot="1" x14ac:dyDescent="0.35">
      <c r="A36" s="85" t="s">
        <v>158</v>
      </c>
      <c r="B36" s="78"/>
      <c r="C36" s="239"/>
      <c r="D36" s="79"/>
      <c r="E36" s="23"/>
    </row>
    <row r="37" spans="1:5" ht="18" customHeight="1" x14ac:dyDescent="0.3">
      <c r="A37" s="262">
        <v>23</v>
      </c>
      <c r="B37" s="163" t="s">
        <v>152</v>
      </c>
      <c r="C37" s="236"/>
      <c r="D37" s="79"/>
      <c r="E37" s="23"/>
    </row>
    <row r="38" spans="1:5" ht="18" customHeight="1" x14ac:dyDescent="0.3">
      <c r="A38" s="263">
        <v>24</v>
      </c>
      <c r="B38" s="164" t="s">
        <v>29</v>
      </c>
      <c r="C38" s="237"/>
      <c r="D38" s="79"/>
      <c r="E38" s="23"/>
    </row>
    <row r="39" spans="1:5" ht="18" customHeight="1" x14ac:dyDescent="0.3">
      <c r="A39" s="263">
        <v>25</v>
      </c>
      <c r="B39" s="164" t="s">
        <v>30</v>
      </c>
      <c r="C39" s="237"/>
      <c r="D39" s="81"/>
      <c r="E39" s="20"/>
    </row>
    <row r="40" spans="1:5" ht="18" customHeight="1" x14ac:dyDescent="0.3">
      <c r="A40" s="263">
        <v>26</v>
      </c>
      <c r="B40" s="165" t="s">
        <v>130</v>
      </c>
      <c r="C40" s="237"/>
      <c r="D40" s="81"/>
      <c r="E40" s="20"/>
    </row>
    <row r="41" spans="1:5" ht="18" customHeight="1" x14ac:dyDescent="0.3">
      <c r="A41" s="263">
        <v>27</v>
      </c>
      <c r="B41" s="165" t="s">
        <v>131</v>
      </c>
      <c r="C41" s="237"/>
      <c r="D41" s="81"/>
      <c r="E41" s="20"/>
    </row>
    <row r="42" spans="1:5" ht="18" customHeight="1" x14ac:dyDescent="0.3">
      <c r="A42" s="263">
        <v>28</v>
      </c>
      <c r="B42" s="164" t="s">
        <v>135</v>
      </c>
      <c r="C42" s="237"/>
      <c r="D42" s="81"/>
      <c r="E42" s="20"/>
    </row>
    <row r="43" spans="1:5" ht="18" customHeight="1" x14ac:dyDescent="0.3">
      <c r="A43" s="263">
        <v>29</v>
      </c>
      <c r="B43" s="164" t="s">
        <v>31</v>
      </c>
      <c r="C43" s="237"/>
      <c r="D43" s="81"/>
      <c r="E43" s="20"/>
    </row>
    <row r="44" spans="1:5" ht="18" customHeight="1" x14ac:dyDescent="0.3">
      <c r="A44" s="263">
        <v>30</v>
      </c>
      <c r="B44" s="164" t="s">
        <v>32</v>
      </c>
      <c r="C44" s="237"/>
      <c r="D44" s="81"/>
      <c r="E44" s="20"/>
    </row>
    <row r="45" spans="1:5" ht="18" customHeight="1" x14ac:dyDescent="0.3">
      <c r="A45" s="263">
        <v>31</v>
      </c>
      <c r="B45" s="164" t="s">
        <v>33</v>
      </c>
      <c r="C45" s="237"/>
      <c r="D45" s="81"/>
      <c r="E45" s="20"/>
    </row>
    <row r="46" spans="1:5" ht="18" customHeight="1" thickBot="1" x14ac:dyDescent="0.35">
      <c r="A46" s="264">
        <v>32</v>
      </c>
      <c r="B46" s="166" t="s">
        <v>133</v>
      </c>
      <c r="C46" s="237"/>
      <c r="D46" s="81"/>
      <c r="E46" s="20"/>
    </row>
    <row r="47" spans="1:5" ht="18" customHeight="1" thickBot="1" x14ac:dyDescent="0.35">
      <c r="A47" s="266">
        <v>33</v>
      </c>
      <c r="B47" s="88" t="s">
        <v>134</v>
      </c>
      <c r="C47" s="238">
        <f>SUM($C$37:$C$46)</f>
        <v>0</v>
      </c>
      <c r="D47" s="81"/>
      <c r="E47" s="20"/>
    </row>
    <row r="48" spans="1:5" ht="8.15" customHeight="1" thickBot="1" x14ac:dyDescent="0.35">
      <c r="A48" s="85"/>
      <c r="B48" s="78"/>
      <c r="C48" s="239"/>
      <c r="D48" s="79"/>
      <c r="E48" s="23"/>
    </row>
    <row r="49" spans="1:6" ht="18" customHeight="1" thickBot="1" x14ac:dyDescent="0.35">
      <c r="A49" s="265">
        <v>34</v>
      </c>
      <c r="B49" s="84" t="s">
        <v>83</v>
      </c>
      <c r="C49" s="238">
        <f>$C$35+$C$47</f>
        <v>4.5</v>
      </c>
      <c r="D49" s="81"/>
      <c r="E49" s="20"/>
    </row>
    <row r="50" spans="1:6" ht="14" x14ac:dyDescent="0.3">
      <c r="A50" s="82"/>
      <c r="B50" s="82"/>
      <c r="C50" s="81"/>
      <c r="D50" s="81"/>
      <c r="E50" s="20"/>
    </row>
    <row r="51" spans="1:6" ht="16.5" x14ac:dyDescent="0.3">
      <c r="A51" s="25"/>
      <c r="B51" s="83"/>
      <c r="C51" s="81"/>
      <c r="D51" s="81"/>
      <c r="E51" s="22"/>
      <c r="F51" s="20"/>
    </row>
    <row r="52" spans="1:6" ht="16.5" x14ac:dyDescent="0.3">
      <c r="A52" s="129"/>
      <c r="B52" s="130"/>
      <c r="C52" s="81"/>
      <c r="D52" s="81"/>
      <c r="E52" s="22"/>
      <c r="F52" s="20"/>
    </row>
    <row r="53" spans="1:6" ht="16.5" x14ac:dyDescent="0.3">
      <c r="A53" s="129"/>
      <c r="B53" s="130"/>
      <c r="C53" s="81"/>
      <c r="D53" s="81"/>
      <c r="E53" s="22"/>
      <c r="F53" s="20"/>
    </row>
    <row r="54" spans="1:6" ht="16.5" x14ac:dyDescent="0.25">
      <c r="A54" s="129"/>
      <c r="B54" s="97"/>
      <c r="C54" s="22"/>
      <c r="D54" s="22"/>
      <c r="E54" s="22"/>
      <c r="F54" s="20"/>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54"/>
  <sheetViews>
    <sheetView zoomScaleNormal="100" workbookViewId="0">
      <selection activeCell="C13" sqref="C13"/>
    </sheetView>
  </sheetViews>
  <sheetFormatPr baseColWidth="10" defaultColWidth="11" defaultRowHeight="12.5" x14ac:dyDescent="0.25"/>
  <cols>
    <col min="1" max="1" width="22.58203125" style="21" customWidth="1"/>
    <col min="2" max="2" width="74.58203125" style="21" customWidth="1"/>
    <col min="3" max="3" width="22.5" style="21" customWidth="1"/>
    <col min="4" max="4" width="11.5" style="21" customWidth="1"/>
    <col min="5" max="16384" width="11" style="21"/>
  </cols>
  <sheetData>
    <row r="1" spans="1:5" s="357" customFormat="1" ht="20.25" customHeight="1" x14ac:dyDescent="0.3">
      <c r="A1" s="357" t="s">
        <v>160</v>
      </c>
    </row>
    <row r="2" spans="1:5" s="357" customFormat="1" ht="20.25" customHeight="1" x14ac:dyDescent="0.3">
      <c r="A2" s="414" t="s">
        <v>81</v>
      </c>
      <c r="B2" s="429">
        <f>'A1'!B2</f>
        <v>2021</v>
      </c>
      <c r="C2" s="417"/>
      <c r="D2" s="417"/>
    </row>
    <row r="3" spans="1:5" s="357" customFormat="1" ht="20.25" customHeight="1" x14ac:dyDescent="0.3">
      <c r="A3" s="414" t="s">
        <v>13</v>
      </c>
      <c r="B3" s="436">
        <f>'A1'!B3</f>
        <v>44287</v>
      </c>
      <c r="C3" s="417"/>
      <c r="D3" s="417"/>
    </row>
    <row r="4" spans="1:5" s="357" customFormat="1" ht="20.25" customHeight="1" x14ac:dyDescent="0.3">
      <c r="A4" s="414" t="s">
        <v>0</v>
      </c>
      <c r="B4" s="278" t="str">
        <f>Krankenhaus</f>
        <v>DIE BEZEICHNUNG IHRER KLINIK</v>
      </c>
      <c r="C4" s="420"/>
      <c r="D4" s="420"/>
    </row>
    <row r="5" spans="1:5" s="357" customFormat="1" ht="20.25" customHeight="1" x14ac:dyDescent="0.3">
      <c r="A5" s="414" t="s">
        <v>159</v>
      </c>
      <c r="B5" s="429" t="s">
        <v>326</v>
      </c>
      <c r="C5" s="356"/>
      <c r="D5" s="356"/>
    </row>
    <row r="6" spans="1:5" s="357" customFormat="1" ht="20.25" customHeight="1" x14ac:dyDescent="0.3">
      <c r="B6" s="68"/>
    </row>
    <row r="7" spans="1:5" s="357" customFormat="1" ht="20.25" customHeight="1" x14ac:dyDescent="0.3">
      <c r="A7" s="280" t="s">
        <v>185</v>
      </c>
      <c r="B7" s="281"/>
      <c r="C7" s="281"/>
    </row>
    <row r="8" spans="1:5" s="374" customFormat="1" ht="20.25" customHeight="1" x14ac:dyDescent="0.3">
      <c r="A8" s="290" t="s">
        <v>195</v>
      </c>
      <c r="B8" s="291" t="s">
        <v>3941</v>
      </c>
      <c r="C8" s="409"/>
    </row>
    <row r="9" spans="1:5" s="357" customFormat="1" ht="20.25" customHeight="1" thickBot="1" x14ac:dyDescent="0.35">
      <c r="A9" s="15"/>
      <c r="B9" s="15"/>
      <c r="C9" s="15"/>
    </row>
    <row r="10" spans="1:5" s="357" customFormat="1" ht="20.149999999999999" customHeight="1" thickBot="1" x14ac:dyDescent="0.35">
      <c r="A10" s="388" t="s">
        <v>82</v>
      </c>
      <c r="B10" s="389" t="s">
        <v>14</v>
      </c>
      <c r="C10" s="390" t="s">
        <v>154</v>
      </c>
    </row>
    <row r="11" spans="1:5" ht="18" customHeight="1" thickBot="1" x14ac:dyDescent="0.35">
      <c r="A11" s="85" t="s">
        <v>90</v>
      </c>
      <c r="B11" s="78"/>
      <c r="C11" s="170" t="s">
        <v>84</v>
      </c>
      <c r="D11" s="79"/>
      <c r="E11" s="23"/>
    </row>
    <row r="12" spans="1:5" ht="18" customHeight="1" x14ac:dyDescent="0.3">
      <c r="A12" s="252">
        <v>1</v>
      </c>
      <c r="B12" s="167" t="s">
        <v>15</v>
      </c>
      <c r="C12" s="236">
        <v>3</v>
      </c>
      <c r="D12" s="79"/>
      <c r="E12" s="23"/>
    </row>
    <row r="13" spans="1:5" ht="18" customHeight="1" x14ac:dyDescent="0.3">
      <c r="A13" s="173">
        <v>2</v>
      </c>
      <c r="B13" s="165" t="s">
        <v>85</v>
      </c>
      <c r="C13" s="237">
        <v>3.5</v>
      </c>
      <c r="D13" s="79"/>
      <c r="E13" s="23"/>
    </row>
    <row r="14" spans="1:5" ht="18" customHeight="1" x14ac:dyDescent="0.3">
      <c r="A14" s="173">
        <v>3</v>
      </c>
      <c r="B14" s="165" t="s">
        <v>16</v>
      </c>
      <c r="C14" s="237"/>
      <c r="D14" s="79"/>
      <c r="E14" s="23"/>
    </row>
    <row r="15" spans="1:5" ht="18" customHeight="1" x14ac:dyDescent="0.3">
      <c r="A15" s="173">
        <v>4</v>
      </c>
      <c r="B15" s="165" t="s">
        <v>89</v>
      </c>
      <c r="C15" s="237"/>
      <c r="D15" s="79"/>
      <c r="E15" s="24"/>
    </row>
    <row r="16" spans="1:5" ht="18" customHeight="1" x14ac:dyDescent="0.3">
      <c r="A16" s="173">
        <v>5</v>
      </c>
      <c r="B16" s="165" t="s">
        <v>87</v>
      </c>
      <c r="C16" s="237"/>
      <c r="D16" s="79"/>
      <c r="E16" s="23"/>
    </row>
    <row r="17" spans="1:5" ht="18" customHeight="1" x14ac:dyDescent="0.3">
      <c r="A17" s="173">
        <v>6</v>
      </c>
      <c r="B17" s="165" t="s">
        <v>86</v>
      </c>
      <c r="C17" s="237"/>
      <c r="D17" s="79"/>
      <c r="E17" s="23"/>
    </row>
    <row r="18" spans="1:5" ht="18" customHeight="1" x14ac:dyDescent="0.3">
      <c r="A18" s="173">
        <v>7</v>
      </c>
      <c r="B18" s="165" t="s">
        <v>88</v>
      </c>
      <c r="C18" s="237"/>
      <c r="D18" s="79"/>
      <c r="E18" s="23"/>
    </row>
    <row r="19" spans="1:5" ht="18" customHeight="1" thickBot="1" x14ac:dyDescent="0.35">
      <c r="A19" s="173">
        <v>8</v>
      </c>
      <c r="B19" s="165" t="s">
        <v>143</v>
      </c>
      <c r="C19" s="237"/>
      <c r="D19" s="79"/>
      <c r="E19" s="23"/>
    </row>
    <row r="20" spans="1:5" ht="18" customHeight="1" thickBot="1" x14ac:dyDescent="0.35">
      <c r="A20" s="174">
        <v>9</v>
      </c>
      <c r="B20" s="99" t="s">
        <v>136</v>
      </c>
      <c r="C20" s="238">
        <f>SUM($C$12:$C$19)</f>
        <v>6.5</v>
      </c>
      <c r="D20" s="79"/>
      <c r="E20" s="23"/>
    </row>
    <row r="21" spans="1:5" ht="18" customHeight="1" thickBot="1" x14ac:dyDescent="0.35">
      <c r="A21" s="85" t="s">
        <v>17</v>
      </c>
      <c r="B21" s="78"/>
      <c r="C21" s="239"/>
      <c r="D21" s="79"/>
      <c r="E21" s="23"/>
    </row>
    <row r="22" spans="1:5" ht="18" customHeight="1" x14ac:dyDescent="0.3">
      <c r="A22" s="262">
        <v>10</v>
      </c>
      <c r="B22" s="167" t="s">
        <v>18</v>
      </c>
      <c r="C22" s="236"/>
      <c r="D22" s="79"/>
      <c r="E22" s="23"/>
    </row>
    <row r="23" spans="1:5" ht="18" customHeight="1" x14ac:dyDescent="0.3">
      <c r="A23" s="263">
        <v>11</v>
      </c>
      <c r="B23" s="165" t="s">
        <v>19</v>
      </c>
      <c r="C23" s="237"/>
      <c r="D23" s="79"/>
      <c r="E23" s="23"/>
    </row>
    <row r="24" spans="1:5" ht="18" customHeight="1" x14ac:dyDescent="0.3">
      <c r="A24" s="263">
        <v>12</v>
      </c>
      <c r="B24" s="165" t="s">
        <v>20</v>
      </c>
      <c r="C24" s="237"/>
      <c r="D24" s="79"/>
      <c r="E24" s="23"/>
    </row>
    <row r="25" spans="1:5" ht="18" customHeight="1" x14ac:dyDescent="0.3">
      <c r="A25" s="263">
        <v>13</v>
      </c>
      <c r="B25" s="165" t="s">
        <v>21</v>
      </c>
      <c r="C25" s="237"/>
      <c r="D25" s="79"/>
      <c r="E25" s="23"/>
    </row>
    <row r="26" spans="1:5" ht="18" customHeight="1" x14ac:dyDescent="0.3">
      <c r="A26" s="263">
        <v>14</v>
      </c>
      <c r="B26" s="165" t="s">
        <v>22</v>
      </c>
      <c r="C26" s="237"/>
      <c r="D26" s="79"/>
      <c r="E26" s="24"/>
    </row>
    <row r="27" spans="1:5" ht="18" customHeight="1" x14ac:dyDescent="0.3">
      <c r="A27" s="263">
        <v>15</v>
      </c>
      <c r="B27" s="165" t="s">
        <v>23</v>
      </c>
      <c r="C27" s="237"/>
      <c r="D27" s="79"/>
      <c r="E27" s="23"/>
    </row>
    <row r="28" spans="1:5" ht="18" customHeight="1" x14ac:dyDescent="0.3">
      <c r="A28" s="263">
        <v>16</v>
      </c>
      <c r="B28" s="165" t="s">
        <v>24</v>
      </c>
      <c r="C28" s="237"/>
      <c r="D28" s="79"/>
      <c r="E28" s="23"/>
    </row>
    <row r="29" spans="1:5" ht="18" customHeight="1" x14ac:dyDescent="0.3">
      <c r="A29" s="263">
        <v>17</v>
      </c>
      <c r="B29" s="165" t="s">
        <v>25</v>
      </c>
      <c r="C29" s="237"/>
      <c r="D29" s="79"/>
      <c r="E29" s="23"/>
    </row>
    <row r="30" spans="1:5" ht="18" customHeight="1" x14ac:dyDescent="0.3">
      <c r="A30" s="263">
        <v>18</v>
      </c>
      <c r="B30" s="165" t="s">
        <v>26</v>
      </c>
      <c r="C30" s="237"/>
      <c r="D30" s="79"/>
      <c r="E30" s="23"/>
    </row>
    <row r="31" spans="1:5" ht="18" customHeight="1" x14ac:dyDescent="0.3">
      <c r="A31" s="263">
        <v>19</v>
      </c>
      <c r="B31" s="165" t="s">
        <v>27</v>
      </c>
      <c r="C31" s="237"/>
      <c r="D31" s="79"/>
      <c r="E31" s="23"/>
    </row>
    <row r="32" spans="1:5" ht="18" customHeight="1" x14ac:dyDescent="0.3">
      <c r="A32" s="263">
        <v>20</v>
      </c>
      <c r="B32" s="165" t="s">
        <v>106</v>
      </c>
      <c r="C32" s="237"/>
      <c r="D32" s="79"/>
      <c r="E32" s="23"/>
    </row>
    <row r="33" spans="1:5" ht="18" customHeight="1" thickBot="1" x14ac:dyDescent="0.35">
      <c r="A33" s="264">
        <v>21</v>
      </c>
      <c r="B33" s="168" t="s">
        <v>132</v>
      </c>
      <c r="C33" s="240"/>
      <c r="D33" s="80"/>
      <c r="E33" s="23"/>
    </row>
    <row r="34" spans="1:5" ht="8.15" customHeight="1" thickBot="1" x14ac:dyDescent="0.35">
      <c r="A34" s="85"/>
      <c r="B34" s="78"/>
      <c r="C34" s="239"/>
      <c r="D34" s="79"/>
      <c r="E34" s="23"/>
    </row>
    <row r="35" spans="1:5" ht="18" customHeight="1" thickBot="1" x14ac:dyDescent="0.35">
      <c r="A35" s="265">
        <v>22</v>
      </c>
      <c r="B35" s="169" t="s">
        <v>28</v>
      </c>
      <c r="C35" s="241">
        <f>SUM($C$22:$C$33)+C20</f>
        <v>6.5</v>
      </c>
      <c r="D35" s="79"/>
      <c r="E35" s="23"/>
    </row>
    <row r="36" spans="1:5" ht="18" customHeight="1" thickBot="1" x14ac:dyDescent="0.35">
      <c r="A36" s="85" t="s">
        <v>158</v>
      </c>
      <c r="B36" s="78"/>
      <c r="C36" s="239"/>
      <c r="D36" s="79"/>
      <c r="E36" s="23"/>
    </row>
    <row r="37" spans="1:5" ht="18" customHeight="1" x14ac:dyDescent="0.3">
      <c r="A37" s="262">
        <v>23</v>
      </c>
      <c r="B37" s="163" t="s">
        <v>152</v>
      </c>
      <c r="C37" s="236"/>
      <c r="D37" s="79"/>
      <c r="E37" s="23"/>
    </row>
    <row r="38" spans="1:5" ht="18" customHeight="1" x14ac:dyDescent="0.3">
      <c r="A38" s="263">
        <v>24</v>
      </c>
      <c r="B38" s="164" t="s">
        <v>29</v>
      </c>
      <c r="C38" s="237"/>
      <c r="D38" s="79"/>
      <c r="E38" s="23"/>
    </row>
    <row r="39" spans="1:5" ht="18" customHeight="1" x14ac:dyDescent="0.3">
      <c r="A39" s="263">
        <v>25</v>
      </c>
      <c r="B39" s="164" t="s">
        <v>30</v>
      </c>
      <c r="C39" s="237"/>
      <c r="D39" s="81"/>
      <c r="E39" s="20"/>
    </row>
    <row r="40" spans="1:5" ht="18" customHeight="1" x14ac:dyDescent="0.3">
      <c r="A40" s="263">
        <v>26</v>
      </c>
      <c r="B40" s="165" t="s">
        <v>130</v>
      </c>
      <c r="C40" s="237"/>
      <c r="D40" s="81"/>
      <c r="E40" s="20"/>
    </row>
    <row r="41" spans="1:5" ht="18" customHeight="1" x14ac:dyDescent="0.3">
      <c r="A41" s="263">
        <v>27</v>
      </c>
      <c r="B41" s="165" t="s">
        <v>131</v>
      </c>
      <c r="C41" s="237"/>
      <c r="D41" s="81"/>
      <c r="E41" s="20"/>
    </row>
    <row r="42" spans="1:5" ht="18" customHeight="1" x14ac:dyDescent="0.3">
      <c r="A42" s="263">
        <v>28</v>
      </c>
      <c r="B42" s="164" t="s">
        <v>135</v>
      </c>
      <c r="C42" s="237"/>
      <c r="D42" s="81"/>
      <c r="E42" s="20"/>
    </row>
    <row r="43" spans="1:5" ht="18" customHeight="1" x14ac:dyDescent="0.3">
      <c r="A43" s="263">
        <v>29</v>
      </c>
      <c r="B43" s="164" t="s">
        <v>31</v>
      </c>
      <c r="C43" s="237"/>
      <c r="D43" s="81"/>
      <c r="E43" s="20"/>
    </row>
    <row r="44" spans="1:5" ht="18" customHeight="1" x14ac:dyDescent="0.3">
      <c r="A44" s="263">
        <v>30</v>
      </c>
      <c r="B44" s="164" t="s">
        <v>32</v>
      </c>
      <c r="C44" s="237"/>
      <c r="D44" s="81"/>
      <c r="E44" s="20"/>
    </row>
    <row r="45" spans="1:5" ht="18" customHeight="1" x14ac:dyDescent="0.3">
      <c r="A45" s="263">
        <v>31</v>
      </c>
      <c r="B45" s="164" t="s">
        <v>33</v>
      </c>
      <c r="C45" s="237"/>
      <c r="D45" s="81"/>
      <c r="E45" s="20"/>
    </row>
    <row r="46" spans="1:5" ht="18" customHeight="1" thickBot="1" x14ac:dyDescent="0.35">
      <c r="A46" s="264">
        <v>32</v>
      </c>
      <c r="B46" s="166" t="s">
        <v>133</v>
      </c>
      <c r="C46" s="237"/>
      <c r="D46" s="81"/>
      <c r="E46" s="20"/>
    </row>
    <row r="47" spans="1:5" ht="18" customHeight="1" thickBot="1" x14ac:dyDescent="0.35">
      <c r="A47" s="266">
        <v>33</v>
      </c>
      <c r="B47" s="88" t="s">
        <v>134</v>
      </c>
      <c r="C47" s="238">
        <f>SUM($C$37:$C$46)</f>
        <v>0</v>
      </c>
      <c r="D47" s="81"/>
      <c r="E47" s="20"/>
    </row>
    <row r="48" spans="1:5" ht="8.15" customHeight="1" thickBot="1" x14ac:dyDescent="0.35">
      <c r="A48" s="85"/>
      <c r="B48" s="78"/>
      <c r="C48" s="239"/>
      <c r="D48" s="79"/>
      <c r="E48" s="23"/>
    </row>
    <row r="49" spans="1:6" ht="18" customHeight="1" thickBot="1" x14ac:dyDescent="0.35">
      <c r="A49" s="265">
        <v>34</v>
      </c>
      <c r="B49" s="84" t="s">
        <v>83</v>
      </c>
      <c r="C49" s="238">
        <f>$C$35+$C$47</f>
        <v>6.5</v>
      </c>
      <c r="D49" s="81"/>
      <c r="E49" s="20"/>
    </row>
    <row r="50" spans="1:6" ht="14" x14ac:dyDescent="0.3">
      <c r="A50" s="82"/>
      <c r="B50" s="82"/>
      <c r="C50" s="81"/>
      <c r="D50" s="81"/>
      <c r="E50" s="20"/>
    </row>
    <row r="51" spans="1:6" ht="16.5" x14ac:dyDescent="0.3">
      <c r="A51" s="25"/>
      <c r="B51" s="83"/>
      <c r="C51" s="81"/>
      <c r="D51" s="81"/>
      <c r="E51" s="22"/>
      <c r="F51" s="20"/>
    </row>
    <row r="52" spans="1:6" ht="16.5" x14ac:dyDescent="0.3">
      <c r="A52" s="129"/>
      <c r="B52" s="130"/>
      <c r="C52" s="81"/>
      <c r="D52" s="81"/>
      <c r="E52" s="22"/>
      <c r="F52" s="20"/>
    </row>
    <row r="53" spans="1:6" ht="16.5" x14ac:dyDescent="0.3">
      <c r="A53" s="129"/>
      <c r="B53" s="130"/>
      <c r="C53" s="81"/>
      <c r="D53" s="81"/>
      <c r="E53" s="22"/>
      <c r="F53" s="20"/>
    </row>
    <row r="54" spans="1:6" ht="16.5" x14ac:dyDescent="0.25">
      <c r="A54" s="129"/>
      <c r="B54" s="97"/>
      <c r="C54" s="22"/>
      <c r="D54" s="22"/>
      <c r="E54" s="22"/>
      <c r="F54" s="20"/>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54"/>
  <sheetViews>
    <sheetView zoomScaleNormal="100" workbookViewId="0">
      <selection activeCell="A8" sqref="A8"/>
    </sheetView>
  </sheetViews>
  <sheetFormatPr baseColWidth="10" defaultColWidth="11" defaultRowHeight="12.5" x14ac:dyDescent="0.25"/>
  <cols>
    <col min="1" max="1" width="22.58203125" style="21" customWidth="1"/>
    <col min="2" max="2" width="74.58203125" style="21" customWidth="1"/>
    <col min="3" max="6" width="18.83203125" style="21" customWidth="1"/>
    <col min="7" max="16384" width="11" style="21"/>
  </cols>
  <sheetData>
    <row r="1" spans="1:5" s="357" customFormat="1" ht="20.25" customHeight="1" x14ac:dyDescent="0.3">
      <c r="A1" s="357" t="s">
        <v>160</v>
      </c>
    </row>
    <row r="2" spans="1:5" s="357" customFormat="1" ht="20.25" customHeight="1" x14ac:dyDescent="0.3">
      <c r="A2" s="414" t="s">
        <v>81</v>
      </c>
      <c r="B2" s="429">
        <f>'A1'!B2</f>
        <v>2021</v>
      </c>
      <c r="C2" s="417"/>
      <c r="D2" s="417"/>
    </row>
    <row r="3" spans="1:5" s="357" customFormat="1" ht="20.25" customHeight="1" x14ac:dyDescent="0.3">
      <c r="A3" s="414" t="s">
        <v>13</v>
      </c>
      <c r="B3" s="436">
        <f>'A1'!B3</f>
        <v>44287</v>
      </c>
      <c r="C3" s="417"/>
      <c r="D3" s="417"/>
    </row>
    <row r="4" spans="1:5" s="357" customFormat="1" ht="20.25" customHeight="1" x14ac:dyDescent="0.3">
      <c r="A4" s="414" t="s">
        <v>0</v>
      </c>
      <c r="B4" s="278" t="str">
        <f>Krankenhaus</f>
        <v>DIE BEZEICHNUNG IHRER KLINIK</v>
      </c>
      <c r="C4" s="420"/>
      <c r="D4" s="420"/>
    </row>
    <row r="5" spans="1:5" s="357" customFormat="1" ht="20.25" customHeight="1" x14ac:dyDescent="0.3">
      <c r="A5" s="414" t="s">
        <v>159</v>
      </c>
      <c r="B5" s="429" t="s">
        <v>3961</v>
      </c>
      <c r="C5" s="356"/>
      <c r="D5" s="356"/>
    </row>
    <row r="6" spans="1:5" s="357" customFormat="1" ht="20.25" customHeight="1" x14ac:dyDescent="0.3">
      <c r="B6" s="68"/>
    </row>
    <row r="7" spans="1:5" s="357" customFormat="1" ht="20.25" customHeight="1" x14ac:dyDescent="0.3">
      <c r="A7" s="280" t="s">
        <v>185</v>
      </c>
      <c r="B7" s="281"/>
      <c r="C7" s="281"/>
    </row>
    <row r="8" spans="1:5" s="374" customFormat="1" ht="20.25" customHeight="1" x14ac:dyDescent="0.3">
      <c r="A8" s="290"/>
      <c r="B8" s="291" t="s">
        <v>3946</v>
      </c>
      <c r="C8" s="409"/>
    </row>
    <row r="9" spans="1:5" s="357" customFormat="1" ht="20.25" customHeight="1" thickBot="1" x14ac:dyDescent="0.35">
      <c r="A9" s="15"/>
      <c r="B9" s="15"/>
      <c r="C9" s="15"/>
    </row>
    <row r="10" spans="1:5" s="357" customFormat="1" ht="20.149999999999999" customHeight="1" thickBot="1" x14ac:dyDescent="0.35">
      <c r="A10" s="388" t="s">
        <v>82</v>
      </c>
      <c r="B10" s="478" t="s">
        <v>14</v>
      </c>
      <c r="C10" s="476" t="s">
        <v>3949</v>
      </c>
      <c r="D10" s="476" t="s">
        <v>3953</v>
      </c>
      <c r="E10" s="483" t="s">
        <v>3950</v>
      </c>
    </row>
    <row r="11" spans="1:5" ht="18" customHeight="1" thickBot="1" x14ac:dyDescent="0.35">
      <c r="A11" s="85" t="s">
        <v>90</v>
      </c>
      <c r="B11" s="78"/>
      <c r="C11" s="482" t="s">
        <v>84</v>
      </c>
      <c r="D11" s="482" t="s">
        <v>84</v>
      </c>
      <c r="E11" s="480" t="s">
        <v>84</v>
      </c>
    </row>
    <row r="12" spans="1:5" ht="18" customHeight="1" x14ac:dyDescent="0.3">
      <c r="A12" s="252">
        <v>1</v>
      </c>
      <c r="B12" s="167" t="s">
        <v>15</v>
      </c>
      <c r="C12" s="474">
        <f>K1F!$C12</f>
        <v>1</v>
      </c>
      <c r="D12" s="474">
        <f>K1V!$C12</f>
        <v>2</v>
      </c>
      <c r="E12" s="479">
        <f>K1VJV!$C12</f>
        <v>3</v>
      </c>
    </row>
    <row r="13" spans="1:5" ht="18" customHeight="1" x14ac:dyDescent="0.3">
      <c r="A13" s="173">
        <v>2</v>
      </c>
      <c r="B13" s="165" t="s">
        <v>85</v>
      </c>
      <c r="C13" s="474">
        <f>K1F!$C13</f>
        <v>1.5</v>
      </c>
      <c r="D13" s="474">
        <f>K1V!$C13</f>
        <v>2.5</v>
      </c>
      <c r="E13" s="479">
        <f>K1VJV!$C13</f>
        <v>3.5</v>
      </c>
    </row>
    <row r="14" spans="1:5" ht="18" customHeight="1" x14ac:dyDescent="0.3">
      <c r="A14" s="173">
        <v>3</v>
      </c>
      <c r="B14" s="165" t="s">
        <v>16</v>
      </c>
      <c r="C14" s="474">
        <f>K1F!$C14</f>
        <v>0</v>
      </c>
      <c r="D14" s="474">
        <f>K1V!$C14</f>
        <v>0</v>
      </c>
      <c r="E14" s="479">
        <f>K1VJV!$C14</f>
        <v>0</v>
      </c>
    </row>
    <row r="15" spans="1:5" ht="18" customHeight="1" x14ac:dyDescent="0.3">
      <c r="A15" s="173">
        <v>4</v>
      </c>
      <c r="B15" s="165" t="s">
        <v>89</v>
      </c>
      <c r="C15" s="474">
        <f>K1F!$C15</f>
        <v>0</v>
      </c>
      <c r="D15" s="474">
        <f>K1V!$C15</f>
        <v>0</v>
      </c>
      <c r="E15" s="479">
        <f>K1VJV!$C15</f>
        <v>0</v>
      </c>
    </row>
    <row r="16" spans="1:5" ht="18" customHeight="1" x14ac:dyDescent="0.3">
      <c r="A16" s="173">
        <v>5</v>
      </c>
      <c r="B16" s="165" t="s">
        <v>87</v>
      </c>
      <c r="C16" s="474">
        <f>K1F!$C16</f>
        <v>0</v>
      </c>
      <c r="D16" s="474">
        <f>K1V!$C16</f>
        <v>0</v>
      </c>
      <c r="E16" s="479">
        <f>K1VJV!$C16</f>
        <v>0</v>
      </c>
    </row>
    <row r="17" spans="1:5" ht="18" customHeight="1" x14ac:dyDescent="0.3">
      <c r="A17" s="173">
        <v>6</v>
      </c>
      <c r="B17" s="165" t="s">
        <v>86</v>
      </c>
      <c r="C17" s="474">
        <f>K1F!$C17</f>
        <v>0</v>
      </c>
      <c r="D17" s="474">
        <f>K1V!$C17</f>
        <v>0</v>
      </c>
      <c r="E17" s="479">
        <f>K1VJV!$C17</f>
        <v>0</v>
      </c>
    </row>
    <row r="18" spans="1:5" ht="18" customHeight="1" x14ac:dyDescent="0.3">
      <c r="A18" s="173">
        <v>7</v>
      </c>
      <c r="B18" s="165" t="s">
        <v>88</v>
      </c>
      <c r="C18" s="474">
        <f>K1F!$C18</f>
        <v>0</v>
      </c>
      <c r="D18" s="474">
        <f>K1V!$C18</f>
        <v>0</v>
      </c>
      <c r="E18" s="479">
        <f>K1VJV!$C18</f>
        <v>0</v>
      </c>
    </row>
    <row r="19" spans="1:5" ht="18" customHeight="1" x14ac:dyDescent="0.3">
      <c r="A19" s="173">
        <v>8</v>
      </c>
      <c r="B19" s="165" t="s">
        <v>143</v>
      </c>
      <c r="C19" s="474">
        <f>K1F!$C19</f>
        <v>0</v>
      </c>
      <c r="D19" s="474">
        <f>K1V!$C19</f>
        <v>0</v>
      </c>
      <c r="E19" s="479">
        <f>K1VJV!$C19</f>
        <v>0</v>
      </c>
    </row>
    <row r="20" spans="1:5" ht="18" customHeight="1" thickBot="1" x14ac:dyDescent="0.35">
      <c r="A20" s="174">
        <v>9</v>
      </c>
      <c r="B20" s="191" t="s">
        <v>136</v>
      </c>
      <c r="C20" s="477">
        <f>SUM($C$12:$C$19)</f>
        <v>2.5</v>
      </c>
      <c r="D20" s="477">
        <f>SUM($D$12:$D$19)</f>
        <v>4.5</v>
      </c>
      <c r="E20" s="481">
        <f>SUM($E$12:$E$19)</f>
        <v>6.5</v>
      </c>
    </row>
    <row r="21" spans="1:5" ht="18" customHeight="1" thickBot="1" x14ac:dyDescent="0.35">
      <c r="A21" s="85" t="s">
        <v>17</v>
      </c>
      <c r="B21" s="78"/>
      <c r="C21" s="239"/>
      <c r="D21" s="79"/>
      <c r="E21" s="23"/>
    </row>
    <row r="22" spans="1:5" ht="18" customHeight="1" x14ac:dyDescent="0.3">
      <c r="A22" s="262">
        <v>10</v>
      </c>
      <c r="B22" s="167" t="s">
        <v>18</v>
      </c>
      <c r="C22" s="473">
        <f>K1F!$C22</f>
        <v>0</v>
      </c>
      <c r="D22" s="473">
        <f>K1V!$D22</f>
        <v>0</v>
      </c>
      <c r="E22" s="473">
        <f>K1VJV!$E22</f>
        <v>0</v>
      </c>
    </row>
    <row r="23" spans="1:5" ht="18" customHeight="1" x14ac:dyDescent="0.3">
      <c r="A23" s="263">
        <v>11</v>
      </c>
      <c r="B23" s="165" t="s">
        <v>19</v>
      </c>
      <c r="C23" s="474">
        <f>K1F!$C23</f>
        <v>0</v>
      </c>
      <c r="D23" s="474">
        <f>K1V!$D23</f>
        <v>0</v>
      </c>
      <c r="E23" s="474">
        <f>K1VJV!$E23</f>
        <v>0</v>
      </c>
    </row>
    <row r="24" spans="1:5" ht="18" customHeight="1" x14ac:dyDescent="0.3">
      <c r="A24" s="263">
        <v>12</v>
      </c>
      <c r="B24" s="165" t="s">
        <v>20</v>
      </c>
      <c r="C24" s="474">
        <f>K1F!$C24</f>
        <v>0</v>
      </c>
      <c r="D24" s="474">
        <f>K1V!$D24</f>
        <v>0</v>
      </c>
      <c r="E24" s="474">
        <f>K1VJV!$E24</f>
        <v>0</v>
      </c>
    </row>
    <row r="25" spans="1:5" ht="18" customHeight="1" x14ac:dyDescent="0.3">
      <c r="A25" s="263">
        <v>13</v>
      </c>
      <c r="B25" s="165" t="s">
        <v>21</v>
      </c>
      <c r="C25" s="474">
        <f>K1F!$C25</f>
        <v>0</v>
      </c>
      <c r="D25" s="474">
        <f>K1V!$D25</f>
        <v>0</v>
      </c>
      <c r="E25" s="474">
        <f>K1VJV!$E25</f>
        <v>0</v>
      </c>
    </row>
    <row r="26" spans="1:5" ht="18" customHeight="1" x14ac:dyDescent="0.3">
      <c r="A26" s="263">
        <v>14</v>
      </c>
      <c r="B26" s="165" t="s">
        <v>22</v>
      </c>
      <c r="C26" s="474">
        <f>K1F!$C26</f>
        <v>0</v>
      </c>
      <c r="D26" s="474">
        <f>K1V!$D26</f>
        <v>0</v>
      </c>
      <c r="E26" s="474">
        <f>K1VJV!$E26</f>
        <v>0</v>
      </c>
    </row>
    <row r="27" spans="1:5" ht="18" customHeight="1" x14ac:dyDescent="0.3">
      <c r="A27" s="263">
        <v>15</v>
      </c>
      <c r="B27" s="165" t="s">
        <v>23</v>
      </c>
      <c r="C27" s="474">
        <f>K1F!$C27</f>
        <v>0</v>
      </c>
      <c r="D27" s="474">
        <f>K1V!$D27</f>
        <v>0</v>
      </c>
      <c r="E27" s="474">
        <f>K1VJV!$E27</f>
        <v>0</v>
      </c>
    </row>
    <row r="28" spans="1:5" ht="18" customHeight="1" x14ac:dyDescent="0.3">
      <c r="A28" s="263">
        <v>16</v>
      </c>
      <c r="B28" s="165" t="s">
        <v>24</v>
      </c>
      <c r="C28" s="474">
        <f>K1F!$C28</f>
        <v>0</v>
      </c>
      <c r="D28" s="474">
        <f>K1V!$D28</f>
        <v>0</v>
      </c>
      <c r="E28" s="474">
        <f>K1VJV!$E28</f>
        <v>0</v>
      </c>
    </row>
    <row r="29" spans="1:5" ht="18" customHeight="1" x14ac:dyDescent="0.3">
      <c r="A29" s="263">
        <v>17</v>
      </c>
      <c r="B29" s="165" t="s">
        <v>25</v>
      </c>
      <c r="C29" s="474">
        <f>K1F!$C29</f>
        <v>0</v>
      </c>
      <c r="D29" s="474">
        <f>K1V!$D29</f>
        <v>0</v>
      </c>
      <c r="E29" s="474">
        <f>K1VJV!$E29</f>
        <v>0</v>
      </c>
    </row>
    <row r="30" spans="1:5" ht="18" customHeight="1" x14ac:dyDescent="0.3">
      <c r="A30" s="263">
        <v>18</v>
      </c>
      <c r="B30" s="165" t="s">
        <v>26</v>
      </c>
      <c r="C30" s="474">
        <f>K1F!$C30</f>
        <v>0</v>
      </c>
      <c r="D30" s="474">
        <f>K1V!$D30</f>
        <v>0</v>
      </c>
      <c r="E30" s="474">
        <f>K1VJV!$E30</f>
        <v>0</v>
      </c>
    </row>
    <row r="31" spans="1:5" ht="18" customHeight="1" x14ac:dyDescent="0.3">
      <c r="A31" s="263">
        <v>19</v>
      </c>
      <c r="B31" s="165" t="s">
        <v>27</v>
      </c>
      <c r="C31" s="474">
        <f>K1F!$C31</f>
        <v>0</v>
      </c>
      <c r="D31" s="474">
        <f>K1V!$D31</f>
        <v>0</v>
      </c>
      <c r="E31" s="474">
        <f>K1VJV!$E31</f>
        <v>0</v>
      </c>
    </row>
    <row r="32" spans="1:5" ht="18" customHeight="1" x14ac:dyDescent="0.3">
      <c r="A32" s="263">
        <v>20</v>
      </c>
      <c r="B32" s="165" t="s">
        <v>106</v>
      </c>
      <c r="C32" s="474">
        <f>K1F!$C32</f>
        <v>0</v>
      </c>
      <c r="D32" s="474">
        <f>K1V!$D32</f>
        <v>0</v>
      </c>
      <c r="E32" s="474">
        <f>K1VJV!$E32</f>
        <v>0</v>
      </c>
    </row>
    <row r="33" spans="1:5" ht="18" customHeight="1" thickBot="1" x14ac:dyDescent="0.35">
      <c r="A33" s="264">
        <v>21</v>
      </c>
      <c r="B33" s="168" t="s">
        <v>132</v>
      </c>
      <c r="C33" s="475">
        <f>K1F!$C33</f>
        <v>0</v>
      </c>
      <c r="D33" s="475">
        <f>K1V!$D33</f>
        <v>0</v>
      </c>
      <c r="E33" s="475">
        <f>K1VJV!$E33</f>
        <v>0</v>
      </c>
    </row>
    <row r="34" spans="1:5" ht="8.15" customHeight="1" thickBot="1" x14ac:dyDescent="0.35">
      <c r="A34" s="85"/>
      <c r="B34" s="78"/>
      <c r="C34" s="239"/>
      <c r="D34" s="239"/>
      <c r="E34" s="239"/>
    </row>
    <row r="35" spans="1:5" ht="18" customHeight="1" thickBot="1" x14ac:dyDescent="0.35">
      <c r="A35" s="265">
        <v>22</v>
      </c>
      <c r="B35" s="169" t="s">
        <v>28</v>
      </c>
      <c r="C35" s="241">
        <f>SUM($C$22:$C$33)+$C$20</f>
        <v>2.5</v>
      </c>
      <c r="D35" s="241">
        <f>SUM($D$22:$D$33)+$D$20</f>
        <v>4.5</v>
      </c>
      <c r="E35" s="241">
        <f>SUM($E$22:$E$33)+$E$20</f>
        <v>6.5</v>
      </c>
    </row>
    <row r="36" spans="1:5" ht="18" customHeight="1" thickBot="1" x14ac:dyDescent="0.35">
      <c r="A36" s="85" t="s">
        <v>158</v>
      </c>
      <c r="B36" s="78"/>
      <c r="C36" s="239"/>
      <c r="D36" s="79"/>
      <c r="E36" s="23"/>
    </row>
    <row r="37" spans="1:5" ht="18" customHeight="1" x14ac:dyDescent="0.3">
      <c r="A37" s="262">
        <v>23</v>
      </c>
      <c r="B37" s="163" t="s">
        <v>152</v>
      </c>
      <c r="C37" s="473">
        <f>K1F!$C37</f>
        <v>0</v>
      </c>
      <c r="D37" s="473">
        <f>K1V!$D37</f>
        <v>0</v>
      </c>
      <c r="E37" s="473">
        <f>K1VJV!$E37</f>
        <v>0</v>
      </c>
    </row>
    <row r="38" spans="1:5" ht="18" customHeight="1" x14ac:dyDescent="0.3">
      <c r="A38" s="263">
        <v>24</v>
      </c>
      <c r="B38" s="164" t="s">
        <v>29</v>
      </c>
      <c r="C38" s="474">
        <f>K1F!$C38</f>
        <v>0</v>
      </c>
      <c r="D38" s="474">
        <f>K1V!$D38</f>
        <v>0</v>
      </c>
      <c r="E38" s="474">
        <f>K1VJV!$E38</f>
        <v>0</v>
      </c>
    </row>
    <row r="39" spans="1:5" ht="18" customHeight="1" x14ac:dyDescent="0.3">
      <c r="A39" s="263">
        <v>25</v>
      </c>
      <c r="B39" s="164" t="s">
        <v>30</v>
      </c>
      <c r="C39" s="474">
        <f>K1F!$C39</f>
        <v>0</v>
      </c>
      <c r="D39" s="474">
        <f>K1V!$D39</f>
        <v>0</v>
      </c>
      <c r="E39" s="474">
        <f>K1VJV!$E39</f>
        <v>0</v>
      </c>
    </row>
    <row r="40" spans="1:5" ht="18" customHeight="1" x14ac:dyDescent="0.3">
      <c r="A40" s="263">
        <v>26</v>
      </c>
      <c r="B40" s="165" t="s">
        <v>130</v>
      </c>
      <c r="C40" s="474">
        <f>K1F!$C40</f>
        <v>0</v>
      </c>
      <c r="D40" s="474">
        <f>K1V!$D40</f>
        <v>0</v>
      </c>
      <c r="E40" s="474">
        <f>K1VJV!$E40</f>
        <v>0</v>
      </c>
    </row>
    <row r="41" spans="1:5" ht="18" customHeight="1" x14ac:dyDescent="0.3">
      <c r="A41" s="263">
        <v>27</v>
      </c>
      <c r="B41" s="165" t="s">
        <v>131</v>
      </c>
      <c r="C41" s="474">
        <f>K1F!$C41</f>
        <v>0</v>
      </c>
      <c r="D41" s="474">
        <f>K1V!$D41</f>
        <v>0</v>
      </c>
      <c r="E41" s="474">
        <f>K1VJV!$E41</f>
        <v>0</v>
      </c>
    </row>
    <row r="42" spans="1:5" ht="18" customHeight="1" x14ac:dyDescent="0.3">
      <c r="A42" s="263">
        <v>28</v>
      </c>
      <c r="B42" s="164" t="s">
        <v>135</v>
      </c>
      <c r="C42" s="474">
        <f>K1F!$C42</f>
        <v>0</v>
      </c>
      <c r="D42" s="474">
        <f>K1V!$D42</f>
        <v>0</v>
      </c>
      <c r="E42" s="474">
        <f>K1VJV!$E42</f>
        <v>0</v>
      </c>
    </row>
    <row r="43" spans="1:5" ht="18" customHeight="1" x14ac:dyDescent="0.3">
      <c r="A43" s="263">
        <v>29</v>
      </c>
      <c r="B43" s="164" t="s">
        <v>31</v>
      </c>
      <c r="C43" s="474">
        <f>K1F!$C43</f>
        <v>0</v>
      </c>
      <c r="D43" s="474">
        <f>K1V!$D43</f>
        <v>0</v>
      </c>
      <c r="E43" s="474">
        <f>K1VJV!$E43</f>
        <v>0</v>
      </c>
    </row>
    <row r="44" spans="1:5" ht="18" customHeight="1" x14ac:dyDescent="0.3">
      <c r="A44" s="263">
        <v>30</v>
      </c>
      <c r="B44" s="164" t="s">
        <v>32</v>
      </c>
      <c r="C44" s="474">
        <f>K1F!$C44</f>
        <v>0</v>
      </c>
      <c r="D44" s="474">
        <f>K1V!$D44</f>
        <v>0</v>
      </c>
      <c r="E44" s="474">
        <f>K1VJV!$E44</f>
        <v>0</v>
      </c>
    </row>
    <row r="45" spans="1:5" ht="18" customHeight="1" x14ac:dyDescent="0.3">
      <c r="A45" s="263">
        <v>31</v>
      </c>
      <c r="B45" s="164" t="s">
        <v>33</v>
      </c>
      <c r="C45" s="474">
        <f>K1F!$C45</f>
        <v>0</v>
      </c>
      <c r="D45" s="474">
        <f>K1V!$D45</f>
        <v>0</v>
      </c>
      <c r="E45" s="474">
        <f>K1VJV!$E45</f>
        <v>0</v>
      </c>
    </row>
    <row r="46" spans="1:5" ht="18" customHeight="1" thickBot="1" x14ac:dyDescent="0.35">
      <c r="A46" s="264">
        <v>32</v>
      </c>
      <c r="B46" s="166" t="s">
        <v>133</v>
      </c>
      <c r="C46" s="475">
        <f>K1F!$C46</f>
        <v>0</v>
      </c>
      <c r="D46" s="475">
        <f>K1V!$D46</f>
        <v>0</v>
      </c>
      <c r="E46" s="475">
        <f>K1VJV!$E46</f>
        <v>0</v>
      </c>
    </row>
    <row r="47" spans="1:5" ht="18" customHeight="1" thickBot="1" x14ac:dyDescent="0.35">
      <c r="A47" s="266">
        <v>33</v>
      </c>
      <c r="B47" s="88" t="s">
        <v>134</v>
      </c>
      <c r="C47" s="472">
        <f>SUM($D$37:$D$46)</f>
        <v>0</v>
      </c>
      <c r="D47" s="472">
        <f>SUM($D$37:$D$46)</f>
        <v>0</v>
      </c>
      <c r="E47" s="472">
        <f>SUM($E$37:$E$46)</f>
        <v>0</v>
      </c>
    </row>
    <row r="48" spans="1:5" ht="8.15" customHeight="1" thickBot="1" x14ac:dyDescent="0.35">
      <c r="A48" s="85"/>
      <c r="B48" s="78"/>
      <c r="C48" s="239"/>
      <c r="D48" s="239"/>
      <c r="E48" s="239"/>
    </row>
    <row r="49" spans="1:6" ht="18" customHeight="1" thickBot="1" x14ac:dyDescent="0.35">
      <c r="A49" s="265">
        <v>34</v>
      </c>
      <c r="B49" s="84" t="s">
        <v>83</v>
      </c>
      <c r="C49" s="238">
        <f>$C$35+$C$47</f>
        <v>2.5</v>
      </c>
      <c r="D49" s="238">
        <f>$D$35+$D$47</f>
        <v>4.5</v>
      </c>
      <c r="E49" s="238">
        <f>$E$35+$E$47</f>
        <v>6.5</v>
      </c>
    </row>
    <row r="50" spans="1:6" ht="14" x14ac:dyDescent="0.3">
      <c r="A50" s="82"/>
      <c r="B50" s="82"/>
      <c r="C50" s="81"/>
      <c r="D50" s="81"/>
      <c r="E50" s="20"/>
    </row>
    <row r="51" spans="1:6" ht="16.5" x14ac:dyDescent="0.3">
      <c r="A51" s="25"/>
      <c r="B51" s="83"/>
      <c r="C51" s="81"/>
      <c r="D51" s="81"/>
      <c r="E51" s="22"/>
      <c r="F51" s="20"/>
    </row>
    <row r="52" spans="1:6" ht="16.5" x14ac:dyDescent="0.3">
      <c r="A52" s="129"/>
      <c r="B52" s="130"/>
      <c r="C52" s="81"/>
      <c r="D52" s="81"/>
      <c r="E52" s="22"/>
      <c r="F52" s="20"/>
    </row>
    <row r="53" spans="1:6" ht="16.5" x14ac:dyDescent="0.3">
      <c r="A53" s="129"/>
      <c r="B53" s="130"/>
      <c r="C53" s="81"/>
      <c r="D53" s="81"/>
      <c r="E53" s="22"/>
      <c r="F53" s="20"/>
    </row>
    <row r="54" spans="1:6" ht="16.5" x14ac:dyDescent="0.25">
      <c r="A54" s="129"/>
      <c r="B54" s="97"/>
      <c r="C54" s="22"/>
      <c r="D54" s="22"/>
      <c r="E54" s="22"/>
      <c r="F54" s="20"/>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ignoredErrors>
    <ignoredError sqref="C12:C19 D12:D19 E12:E19 E22:E33 D22:D33 C22:C33 C37:C46 D37:D46 E37:E46" unlockedFormula="1"/>
  </ignoredError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3">
    <tabColor rgb="FFFFFF0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1" customFormat="1" ht="20.25" customHeight="1" x14ac:dyDescent="0.3">
      <c r="A1" s="1" t="s">
        <v>160</v>
      </c>
    </row>
    <row r="2" spans="1:7" s="1" customFormat="1" ht="20.25" customHeight="1" x14ac:dyDescent="0.3">
      <c r="A2" s="282" t="s">
        <v>81</v>
      </c>
      <c r="B2" s="218"/>
      <c r="C2" s="179"/>
      <c r="D2" s="179"/>
    </row>
    <row r="3" spans="1:7" s="1" customFormat="1" ht="20.25" customHeight="1" x14ac:dyDescent="0.3">
      <c r="A3" s="282" t="s">
        <v>13</v>
      </c>
      <c r="B3" s="218"/>
      <c r="C3" s="179"/>
      <c r="D3" s="179"/>
    </row>
    <row r="4" spans="1:7" s="1" customFormat="1" ht="20.25" customHeight="1" x14ac:dyDescent="0.3">
      <c r="A4" s="282" t="s">
        <v>0</v>
      </c>
      <c r="B4" s="278"/>
      <c r="C4" s="190"/>
      <c r="D4" s="190"/>
    </row>
    <row r="5" spans="1:7" s="1" customFormat="1" ht="20.25" customHeight="1" x14ac:dyDescent="0.3">
      <c r="A5" s="282" t="s">
        <v>159</v>
      </c>
      <c r="B5" s="218" t="s">
        <v>310</v>
      </c>
      <c r="C5"/>
      <c r="D5"/>
    </row>
    <row r="6" spans="1:7" s="1" customFormat="1" ht="20.25" customHeight="1" x14ac:dyDescent="0.3">
      <c r="B6" s="68"/>
    </row>
    <row r="7" spans="1:7" s="1" customFormat="1" ht="20.25" customHeight="1" x14ac:dyDescent="0.3">
      <c r="A7" s="105" t="s">
        <v>194</v>
      </c>
      <c r="B7" s="106"/>
      <c r="C7" s="106"/>
    </row>
    <row r="8" spans="1:7" s="19" customFormat="1" ht="20.25" customHeight="1" x14ac:dyDescent="0.3">
      <c r="A8" s="290" t="s">
        <v>161</v>
      </c>
      <c r="B8" s="291" t="s">
        <v>186</v>
      </c>
      <c r="C8" s="144"/>
      <c r="D8" s="295"/>
      <c r="E8" s="295"/>
      <c r="F8" s="295"/>
      <c r="G8" s="295"/>
    </row>
    <row r="9" spans="1:7" s="19" customFormat="1" ht="20.25" customHeight="1" x14ac:dyDescent="0.3">
      <c r="A9" s="290" t="s">
        <v>195</v>
      </c>
      <c r="B9" s="300"/>
      <c r="C9" s="146"/>
    </row>
    <row r="10" spans="1:7" s="70" customFormat="1" ht="20.25" customHeight="1" thickBot="1" x14ac:dyDescent="0.35">
      <c r="A10" s="69"/>
      <c r="C10" s="69"/>
    </row>
    <row r="11" spans="1:7" s="1" customFormat="1" ht="20.149999999999999" customHeight="1" thickBot="1" x14ac:dyDescent="0.35">
      <c r="A11" s="75"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c r="D13" s="79"/>
      <c r="E13" s="23"/>
    </row>
    <row r="14" spans="1:7" s="21" customFormat="1" ht="20.149999999999999" customHeight="1" x14ac:dyDescent="0.3">
      <c r="A14" s="173">
        <v>2</v>
      </c>
      <c r="B14" s="165" t="s">
        <v>85</v>
      </c>
      <c r="C14" s="248"/>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285</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186</v>
      </c>
      <c r="C8" s="409"/>
      <c r="D8" s="295"/>
      <c r="E8" s="295"/>
      <c r="F8" s="295"/>
      <c r="G8" s="295"/>
    </row>
    <row r="9" spans="1:7" s="374" customFormat="1" ht="20.25" customHeight="1" x14ac:dyDescent="0.3">
      <c r="A9" s="290" t="s">
        <v>195</v>
      </c>
      <c r="B9" s="291" t="s">
        <v>3935</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v>1</v>
      </c>
      <c r="D13" s="79"/>
      <c r="E13" s="23"/>
    </row>
    <row r="14" spans="1:7" s="21" customFormat="1" ht="20.149999999999999" customHeight="1" x14ac:dyDescent="0.3">
      <c r="A14" s="173">
        <v>2</v>
      </c>
      <c r="B14" s="165" t="s">
        <v>85</v>
      </c>
      <c r="C14" s="248">
        <v>1.5</v>
      </c>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f>SUM($C$13:$C$20)</f>
        <v>2.5</v>
      </c>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286</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186</v>
      </c>
      <c r="C8" s="409"/>
      <c r="D8" s="295"/>
      <c r="E8" s="295"/>
      <c r="F8" s="295"/>
      <c r="G8" s="295"/>
    </row>
    <row r="9" spans="1:7" s="374" customFormat="1" ht="20.25" customHeight="1" x14ac:dyDescent="0.3">
      <c r="A9" s="290" t="s">
        <v>195</v>
      </c>
      <c r="B9" s="291" t="s">
        <v>3936</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v>2</v>
      </c>
      <c r="D13" s="79"/>
      <c r="E13" s="23"/>
    </row>
    <row r="14" spans="1:7" s="21" customFormat="1" ht="20.149999999999999" customHeight="1" x14ac:dyDescent="0.3">
      <c r="A14" s="173">
        <v>2</v>
      </c>
      <c r="B14" s="165" t="s">
        <v>85</v>
      </c>
      <c r="C14" s="248">
        <v>2.5</v>
      </c>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f>SUM($C$13:$C$20)</f>
        <v>4.5</v>
      </c>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56"/>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65" customWidth="1"/>
    <col min="5" max="5" width="13.08203125" style="324" customWidth="1"/>
    <col min="6" max="6" width="25.83203125" style="324" customWidth="1"/>
    <col min="7" max="7" width="20.33203125" style="65" customWidth="1"/>
    <col min="8" max="16384" width="10" style="65"/>
  </cols>
  <sheetData>
    <row r="1" spans="1:11" s="1" customFormat="1" ht="20.25" customHeight="1" x14ac:dyDescent="0.3">
      <c r="A1" s="1" t="s">
        <v>160</v>
      </c>
      <c r="E1" s="314"/>
      <c r="F1" s="314"/>
    </row>
    <row r="2" spans="1:11" s="1" customFormat="1" ht="20.25" customHeight="1" x14ac:dyDescent="0.3">
      <c r="A2" s="160" t="s">
        <v>81</v>
      </c>
      <c r="B2" s="218">
        <f>'A1'!B2</f>
        <v>2021</v>
      </c>
      <c r="C2" s="179"/>
      <c r="D2" s="179"/>
      <c r="E2" s="315"/>
      <c r="F2" s="315"/>
    </row>
    <row r="3" spans="1:11" s="1" customFormat="1" ht="20.25" customHeight="1" x14ac:dyDescent="0.3">
      <c r="A3" s="160" t="s">
        <v>13</v>
      </c>
      <c r="B3" s="436">
        <f>'A1'!B3</f>
        <v>44287</v>
      </c>
      <c r="C3" s="179"/>
      <c r="D3" s="179"/>
      <c r="E3" s="315"/>
      <c r="F3" s="315"/>
    </row>
    <row r="4" spans="1:11" s="1" customFormat="1" ht="20.25" customHeight="1" x14ac:dyDescent="0.3">
      <c r="A4" s="160" t="s">
        <v>0</v>
      </c>
      <c r="B4" s="278" t="str">
        <f>Krankenhaus</f>
        <v>DIE BEZEICHNUNG IHRER KLINIK</v>
      </c>
      <c r="C4" s="278"/>
      <c r="D4" s="278"/>
      <c r="E4" s="316"/>
      <c r="F4" s="316"/>
    </row>
    <row r="5" spans="1:11" s="1" customFormat="1" ht="20.25" customHeight="1" x14ac:dyDescent="0.3">
      <c r="A5" s="160" t="s">
        <v>159</v>
      </c>
      <c r="B5" s="218" t="s">
        <v>206</v>
      </c>
      <c r="C5"/>
      <c r="D5"/>
      <c r="E5" s="317"/>
      <c r="F5" s="317"/>
    </row>
    <row r="6" spans="1:11" s="1" customFormat="1" ht="20.25" customHeight="1" x14ac:dyDescent="0.3">
      <c r="E6" s="314"/>
      <c r="F6" s="314"/>
    </row>
    <row r="7" spans="1:11" s="1" customFormat="1" ht="20.25" customHeight="1" x14ac:dyDescent="0.3">
      <c r="A7" s="105" t="s">
        <v>163</v>
      </c>
      <c r="B7" s="106"/>
      <c r="C7" s="106"/>
      <c r="D7" s="106"/>
      <c r="E7" s="318"/>
      <c r="F7" s="319"/>
    </row>
    <row r="8" spans="1:11" s="1" customFormat="1" ht="20.25" customHeight="1" x14ac:dyDescent="0.3">
      <c r="A8" s="105" t="s">
        <v>191</v>
      </c>
      <c r="B8" s="106"/>
      <c r="C8" s="106"/>
      <c r="D8" s="106"/>
      <c r="E8" s="318"/>
      <c r="F8" s="319"/>
    </row>
    <row r="9" spans="1:11" s="19" customFormat="1" ht="20.25" customHeight="1" x14ac:dyDescent="0.3">
      <c r="A9" s="290" t="s">
        <v>195</v>
      </c>
      <c r="B9" s="291" t="s">
        <v>3935</v>
      </c>
      <c r="C9" s="291"/>
      <c r="D9" s="291"/>
      <c r="E9" s="291"/>
      <c r="F9" s="291"/>
      <c r="G9" s="291"/>
      <c r="H9" s="291"/>
      <c r="I9" s="291"/>
      <c r="J9" s="291"/>
      <c r="K9" s="291"/>
    </row>
    <row r="10" spans="1:11" s="1" customFormat="1" ht="20.25" customHeight="1" x14ac:dyDescent="0.3">
      <c r="A10" s="15"/>
      <c r="B10" s="15"/>
      <c r="C10" s="15"/>
      <c r="D10" s="15"/>
      <c r="E10" s="321"/>
      <c r="F10" s="314"/>
    </row>
    <row r="11" spans="1:11" ht="15" customHeight="1" x14ac:dyDescent="0.3">
      <c r="A11" s="508" t="s">
        <v>40</v>
      </c>
      <c r="B11" s="506" t="s">
        <v>41</v>
      </c>
      <c r="C11" s="511" t="s">
        <v>118</v>
      </c>
      <c r="D11" s="511" t="s">
        <v>119</v>
      </c>
      <c r="E11" s="513" t="s">
        <v>42</v>
      </c>
      <c r="F11" s="513" t="s">
        <v>43</v>
      </c>
    </row>
    <row r="12" spans="1:11" ht="72.75" customHeight="1" x14ac:dyDescent="0.3">
      <c r="A12" s="509"/>
      <c r="B12" s="510"/>
      <c r="C12" s="512"/>
      <c r="D12" s="512"/>
      <c r="E12" s="515"/>
      <c r="F12" s="514"/>
    </row>
    <row r="13" spans="1:11" x14ac:dyDescent="0.3">
      <c r="A13" s="42">
        <v>1</v>
      </c>
      <c r="B13" s="43">
        <v>2</v>
      </c>
      <c r="C13" s="42">
        <v>3</v>
      </c>
      <c r="D13" s="42">
        <v>4</v>
      </c>
      <c r="E13" s="325">
        <v>5</v>
      </c>
      <c r="F13" s="325">
        <v>6</v>
      </c>
    </row>
    <row r="14" spans="1:11" s="1" customFormat="1" ht="20.149999999999999" customHeight="1" x14ac:dyDescent="0.3">
      <c r="A14" s="108" t="s">
        <v>44</v>
      </c>
      <c r="B14" s="277"/>
      <c r="C14" s="277"/>
      <c r="E14" s="314"/>
      <c r="F14" s="314"/>
    </row>
    <row r="15" spans="1:11" ht="25" customHeight="1" x14ac:dyDescent="0.3">
      <c r="A15" s="155" t="s">
        <v>144</v>
      </c>
      <c r="B15" s="155" t="s">
        <v>144</v>
      </c>
      <c r="C15" s="221">
        <f>SUM($C$17:C1001)</f>
        <v>200</v>
      </c>
      <c r="D15" s="221">
        <f>SUM($D$17:D1001)</f>
        <v>20</v>
      </c>
      <c r="E15" s="322" t="s">
        <v>144</v>
      </c>
      <c r="F15" s="235">
        <f>SUM($F$17:F1001)</f>
        <v>36.686</v>
      </c>
    </row>
    <row r="16" spans="1:11" s="1" customFormat="1" ht="20.149999999999999" customHeight="1" x14ac:dyDescent="0.3">
      <c r="A16" s="226" t="s">
        <v>91</v>
      </c>
      <c r="B16" s="227"/>
      <c r="C16" s="227"/>
      <c r="D16" s="228"/>
      <c r="E16" s="257"/>
      <c r="F16" s="257"/>
    </row>
    <row r="17" spans="1:6" s="45" customFormat="1" ht="25" customHeight="1" x14ac:dyDescent="0.3">
      <c r="A17" s="233" t="s">
        <v>342</v>
      </c>
      <c r="B17" s="202">
        <v>1</v>
      </c>
      <c r="C17" s="200">
        <v>100</v>
      </c>
      <c r="D17" s="202">
        <v>10</v>
      </c>
      <c r="E17" s="305">
        <f>VLOOKUP(A17&amp;"#"&amp;B17,Inek2021A1a2a[],3,FALSE)</f>
        <v>2.2709999999999999</v>
      </c>
      <c r="F17" s="232">
        <f>D17*E17</f>
        <v>22.71</v>
      </c>
    </row>
    <row r="18" spans="1:6" s="45" customFormat="1" ht="25" customHeight="1" x14ac:dyDescent="0.3">
      <c r="A18" s="233" t="s">
        <v>346</v>
      </c>
      <c r="B18" s="202">
        <v>19</v>
      </c>
      <c r="C18" s="200">
        <v>100</v>
      </c>
      <c r="D18" s="202">
        <v>10</v>
      </c>
      <c r="E18" s="305">
        <f>VLOOKUP(A18&amp;"#"&amp;B18,Inek2021A1a2a[],3,FALSE)</f>
        <v>1.3976</v>
      </c>
      <c r="F18" s="232">
        <f>D18*E18</f>
        <v>13.975999999999999</v>
      </c>
    </row>
    <row r="19" spans="1:6" x14ac:dyDescent="0.3">
      <c r="A19" s="225"/>
      <c r="B19" s="225"/>
      <c r="C19" s="225"/>
      <c r="D19" s="225"/>
      <c r="E19" s="323"/>
      <c r="F19" s="323"/>
    </row>
    <row r="20" spans="1:6" x14ac:dyDescent="0.3">
      <c r="A20"/>
      <c r="B20"/>
      <c r="C20"/>
      <c r="D20"/>
      <c r="E20" s="317"/>
      <c r="F20" s="317"/>
    </row>
    <row r="21" spans="1:6" x14ac:dyDescent="0.3">
      <c r="A21"/>
      <c r="B21"/>
      <c r="C21"/>
      <c r="D21"/>
      <c r="E21" s="317"/>
      <c r="F21" s="317"/>
    </row>
    <row r="22" spans="1:6" x14ac:dyDescent="0.3">
      <c r="A22"/>
      <c r="B22"/>
      <c r="C22"/>
      <c r="D22"/>
      <c r="E22" s="317"/>
      <c r="F22" s="317"/>
    </row>
    <row r="23" spans="1:6" x14ac:dyDescent="0.3">
      <c r="A23"/>
      <c r="B23"/>
      <c r="C23"/>
      <c r="D23"/>
      <c r="E23" s="317"/>
      <c r="F23" s="317"/>
    </row>
    <row r="24" spans="1:6" x14ac:dyDescent="0.3">
      <c r="A24"/>
      <c r="B24"/>
      <c r="C24"/>
      <c r="D24"/>
      <c r="E24" s="317"/>
      <c r="F24" s="317"/>
    </row>
    <row r="25" spans="1:6" x14ac:dyDescent="0.3">
      <c r="A25"/>
      <c r="B25"/>
      <c r="C25"/>
      <c r="D25"/>
      <c r="E25" s="317"/>
      <c r="F25" s="317"/>
    </row>
    <row r="26" spans="1:6" x14ac:dyDescent="0.3">
      <c r="A26"/>
      <c r="B26"/>
      <c r="C26"/>
      <c r="D26"/>
      <c r="E26" s="317"/>
      <c r="F26" s="317"/>
    </row>
    <row r="27" spans="1:6" x14ac:dyDescent="0.3">
      <c r="A27"/>
      <c r="B27"/>
      <c r="C27"/>
      <c r="D27"/>
      <c r="E27" s="317"/>
      <c r="F27" s="317"/>
    </row>
    <row r="28" spans="1:6" x14ac:dyDescent="0.3">
      <c r="A28"/>
      <c r="B28"/>
      <c r="C28"/>
      <c r="D28"/>
      <c r="E28" s="317"/>
      <c r="F28" s="317"/>
    </row>
    <row r="29" spans="1:6" x14ac:dyDescent="0.3">
      <c r="A29"/>
      <c r="B29"/>
      <c r="C29"/>
      <c r="D29"/>
      <c r="E29" s="317"/>
      <c r="F29" s="317"/>
    </row>
    <row r="30" spans="1:6" x14ac:dyDescent="0.3">
      <c r="A30"/>
      <c r="B30"/>
      <c r="C30"/>
      <c r="D30"/>
      <c r="E30" s="317"/>
      <c r="F30" s="317"/>
    </row>
    <row r="31" spans="1:6" x14ac:dyDescent="0.3">
      <c r="A31"/>
      <c r="B31"/>
      <c r="C31"/>
      <c r="D31"/>
      <c r="E31" s="317"/>
      <c r="F31" s="317"/>
    </row>
    <row r="32" spans="1:6" x14ac:dyDescent="0.3">
      <c r="A32"/>
      <c r="B32"/>
      <c r="C32"/>
      <c r="D32"/>
      <c r="E32" s="317"/>
      <c r="F32" s="317"/>
    </row>
    <row r="33" spans="1:6" x14ac:dyDescent="0.3">
      <c r="A33"/>
      <c r="B33"/>
      <c r="C33"/>
      <c r="D33"/>
      <c r="E33" s="317"/>
      <c r="F33" s="317"/>
    </row>
    <row r="34" spans="1:6" x14ac:dyDescent="0.3">
      <c r="A34"/>
      <c r="B34"/>
      <c r="C34"/>
      <c r="D34"/>
      <c r="E34" s="317"/>
      <c r="F34" s="317"/>
    </row>
    <row r="35" spans="1:6" x14ac:dyDescent="0.3">
      <c r="A35"/>
      <c r="B35"/>
      <c r="C35"/>
      <c r="D35"/>
      <c r="E35" s="317"/>
      <c r="F35" s="317"/>
    </row>
    <row r="36" spans="1:6" x14ac:dyDescent="0.3">
      <c r="A36"/>
      <c r="B36"/>
      <c r="C36"/>
      <c r="D36"/>
      <c r="E36" s="317"/>
      <c r="F36" s="317"/>
    </row>
    <row r="37" spans="1:6" x14ac:dyDescent="0.3">
      <c r="A37"/>
      <c r="B37"/>
      <c r="C37"/>
      <c r="D37"/>
      <c r="E37" s="317"/>
      <c r="F37" s="317"/>
    </row>
    <row r="38" spans="1:6" x14ac:dyDescent="0.3">
      <c r="A38"/>
      <c r="B38"/>
      <c r="C38"/>
      <c r="D38"/>
      <c r="E38" s="317"/>
      <c r="F38" s="317"/>
    </row>
    <row r="39" spans="1:6" x14ac:dyDescent="0.3">
      <c r="A39"/>
      <c r="B39"/>
      <c r="C39"/>
      <c r="D39"/>
      <c r="E39" s="317"/>
      <c r="F39" s="317"/>
    </row>
    <row r="40" spans="1:6" x14ac:dyDescent="0.3">
      <c r="A40"/>
      <c r="B40"/>
      <c r="C40"/>
      <c r="D40"/>
      <c r="E40" s="317"/>
      <c r="F40" s="317"/>
    </row>
    <row r="41" spans="1:6" x14ac:dyDescent="0.3">
      <c r="A41"/>
      <c r="B41"/>
      <c r="C41"/>
      <c r="D41"/>
      <c r="E41" s="317"/>
      <c r="F41" s="317"/>
    </row>
    <row r="42" spans="1:6" x14ac:dyDescent="0.3">
      <c r="A42"/>
      <c r="B42"/>
      <c r="C42"/>
      <c r="D42"/>
      <c r="E42" s="317"/>
      <c r="F42" s="317"/>
    </row>
    <row r="43" spans="1:6" x14ac:dyDescent="0.3">
      <c r="A43"/>
      <c r="B43"/>
      <c r="C43"/>
      <c r="D43"/>
      <c r="E43" s="317"/>
      <c r="F43" s="317"/>
    </row>
    <row r="44" spans="1:6" x14ac:dyDescent="0.3">
      <c r="A44"/>
      <c r="B44"/>
      <c r="C44"/>
      <c r="D44"/>
      <c r="E44" s="317"/>
      <c r="F44" s="317"/>
    </row>
    <row r="45" spans="1:6" x14ac:dyDescent="0.3">
      <c r="A45"/>
      <c r="B45"/>
      <c r="C45"/>
      <c r="D45"/>
      <c r="E45" s="317"/>
      <c r="F45" s="317"/>
    </row>
    <row r="46" spans="1:6" x14ac:dyDescent="0.3">
      <c r="A46"/>
      <c r="B46"/>
      <c r="C46"/>
      <c r="D46"/>
      <c r="E46" s="317"/>
      <c r="F46" s="317"/>
    </row>
    <row r="47" spans="1:6" x14ac:dyDescent="0.3">
      <c r="A47"/>
      <c r="B47"/>
      <c r="C47"/>
      <c r="D47"/>
      <c r="E47" s="317"/>
      <c r="F47" s="317"/>
    </row>
    <row r="48" spans="1:6" x14ac:dyDescent="0.3">
      <c r="A48"/>
      <c r="B48"/>
      <c r="C48"/>
      <c r="D48"/>
      <c r="E48" s="317"/>
      <c r="F48" s="317"/>
    </row>
    <row r="49" spans="1:6" x14ac:dyDescent="0.3">
      <c r="A49"/>
      <c r="B49"/>
      <c r="C49"/>
      <c r="D49"/>
      <c r="E49" s="317"/>
      <c r="F49" s="317"/>
    </row>
    <row r="50" spans="1:6" x14ac:dyDescent="0.3">
      <c r="A50"/>
      <c r="B50"/>
      <c r="C50"/>
      <c r="D50"/>
      <c r="E50" s="317"/>
      <c r="F50" s="317"/>
    </row>
    <row r="51" spans="1:6" x14ac:dyDescent="0.3">
      <c r="A51"/>
      <c r="B51"/>
      <c r="C51"/>
      <c r="D51"/>
      <c r="E51" s="317"/>
      <c r="F51" s="317"/>
    </row>
    <row r="52" spans="1:6" x14ac:dyDescent="0.3">
      <c r="A52"/>
      <c r="B52"/>
      <c r="C52"/>
      <c r="D52"/>
      <c r="E52" s="317"/>
      <c r="F52" s="317"/>
    </row>
    <row r="53" spans="1:6" x14ac:dyDescent="0.3">
      <c r="A53"/>
      <c r="B53"/>
      <c r="C53"/>
      <c r="D53"/>
      <c r="E53" s="317"/>
      <c r="F53" s="317"/>
    </row>
    <row r="54" spans="1:6" x14ac:dyDescent="0.3">
      <c r="A54"/>
      <c r="B54"/>
      <c r="C54"/>
      <c r="D54"/>
      <c r="E54" s="317"/>
      <c r="F54" s="317"/>
    </row>
    <row r="55" spans="1:6" x14ac:dyDescent="0.3">
      <c r="A55"/>
      <c r="B55"/>
      <c r="C55"/>
      <c r="D55"/>
      <c r="E55" s="317"/>
      <c r="F55" s="317"/>
    </row>
    <row r="56" spans="1:6" x14ac:dyDescent="0.3">
      <c r="A56"/>
      <c r="B56"/>
      <c r="C56"/>
      <c r="D56"/>
      <c r="E56" s="317"/>
      <c r="F56" s="317"/>
    </row>
  </sheetData>
  <mergeCells count="6">
    <mergeCell ref="F11:F12"/>
    <mergeCell ref="A11:A12"/>
    <mergeCell ref="B11:B12"/>
    <mergeCell ref="C11:C12"/>
    <mergeCell ref="D11:D12"/>
    <mergeCell ref="E11:E12"/>
  </mergeCells>
  <pageMargins left="0.39370078740157483" right="0.39370078740157483" top="0.78740157480314965" bottom="0.78740157480314965" header="0.31496062992125984" footer="0.31496062992125984"/>
  <pageSetup paperSize="9" scale="71"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327</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186</v>
      </c>
      <c r="C8" s="409"/>
      <c r="D8" s="295"/>
      <c r="E8" s="295"/>
      <c r="F8" s="295"/>
      <c r="G8" s="295"/>
    </row>
    <row r="9" spans="1:7" s="374" customFormat="1" ht="20.25" customHeight="1" x14ac:dyDescent="0.3">
      <c r="A9" s="290" t="s">
        <v>195</v>
      </c>
      <c r="B9" s="291" t="s">
        <v>3941</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v>3</v>
      </c>
      <c r="D13" s="79"/>
      <c r="E13" s="23"/>
    </row>
    <row r="14" spans="1:7" s="21" customFormat="1" ht="20.149999999999999" customHeight="1" x14ac:dyDescent="0.3">
      <c r="A14" s="173">
        <v>2</v>
      </c>
      <c r="B14" s="165" t="s">
        <v>85</v>
      </c>
      <c r="C14" s="248">
        <v>3.5</v>
      </c>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f>SUM($C$13:$C$20)</f>
        <v>6.5</v>
      </c>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5" width="22.25" style="65" customWidth="1"/>
    <col min="6"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3962</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186</v>
      </c>
      <c r="C8" s="409"/>
      <c r="D8" s="295"/>
      <c r="E8" s="295"/>
      <c r="F8" s="295"/>
      <c r="G8" s="295"/>
    </row>
    <row r="9" spans="1:7" s="374" customFormat="1" ht="20.25" customHeight="1" x14ac:dyDescent="0.3">
      <c r="A9" s="290"/>
      <c r="B9" s="291" t="s">
        <v>3946</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3949</v>
      </c>
      <c r="D11" s="171" t="s">
        <v>3953</v>
      </c>
      <c r="E11" s="171" t="s">
        <v>3950</v>
      </c>
    </row>
    <row r="12" spans="1:7" s="21" customFormat="1" ht="20.149999999999999" customHeight="1" thickBot="1" x14ac:dyDescent="0.35">
      <c r="A12" s="85" t="s">
        <v>90</v>
      </c>
      <c r="B12" s="94"/>
      <c r="C12" s="484" t="s">
        <v>84</v>
      </c>
      <c r="D12" s="484" t="s">
        <v>84</v>
      </c>
      <c r="E12" s="484" t="s">
        <v>84</v>
      </c>
    </row>
    <row r="13" spans="1:7" s="21" customFormat="1" ht="20.149999999999999" customHeight="1" x14ac:dyDescent="0.25">
      <c r="A13" s="252">
        <v>1</v>
      </c>
      <c r="B13" s="167" t="s">
        <v>15</v>
      </c>
      <c r="C13" s="489">
        <f>K2EF!$C13</f>
        <v>1</v>
      </c>
      <c r="D13" s="489">
        <f>K2EV!$C13</f>
        <v>2</v>
      </c>
      <c r="E13" s="486">
        <f>K2EVJV!$C13</f>
        <v>3</v>
      </c>
    </row>
    <row r="14" spans="1:7" s="21" customFormat="1" ht="20.149999999999999" customHeight="1" x14ac:dyDescent="0.25">
      <c r="A14" s="173">
        <v>2</v>
      </c>
      <c r="B14" s="165" t="s">
        <v>85</v>
      </c>
      <c r="C14" s="490">
        <f>K2EF!$C14</f>
        <v>1.5</v>
      </c>
      <c r="D14" s="490">
        <f>K2EV!$C14</f>
        <v>2.5</v>
      </c>
      <c r="E14" s="487">
        <f>K2EVJV!$C14</f>
        <v>3.5</v>
      </c>
    </row>
    <row r="15" spans="1:7" s="21" customFormat="1" ht="20.149999999999999" customHeight="1" x14ac:dyDescent="0.25">
      <c r="A15" s="173">
        <v>3</v>
      </c>
      <c r="B15" s="165" t="s">
        <v>16</v>
      </c>
      <c r="C15" s="490">
        <f>K2EF!$C15</f>
        <v>0</v>
      </c>
      <c r="D15" s="490">
        <f>K2EV!$C15</f>
        <v>0</v>
      </c>
      <c r="E15" s="487">
        <f>K2EVJV!$C15</f>
        <v>0</v>
      </c>
    </row>
    <row r="16" spans="1:7" s="21" customFormat="1" ht="20.149999999999999" customHeight="1" x14ac:dyDescent="0.25">
      <c r="A16" s="173">
        <v>4</v>
      </c>
      <c r="B16" s="165" t="s">
        <v>89</v>
      </c>
      <c r="C16" s="490">
        <f>K2EF!$C16</f>
        <v>0</v>
      </c>
      <c r="D16" s="490">
        <f>K2EV!$C16</f>
        <v>0</v>
      </c>
      <c r="E16" s="487">
        <f>K2EVJV!$C16</f>
        <v>0</v>
      </c>
    </row>
    <row r="17" spans="1:6" s="21" customFormat="1" ht="20.149999999999999" customHeight="1" x14ac:dyDescent="0.25">
      <c r="A17" s="173">
        <v>5</v>
      </c>
      <c r="B17" s="165" t="s">
        <v>87</v>
      </c>
      <c r="C17" s="490">
        <f>K2EF!$C17</f>
        <v>0</v>
      </c>
      <c r="D17" s="490">
        <f>K2EV!$C17</f>
        <v>0</v>
      </c>
      <c r="E17" s="487">
        <f>K2EVJV!$C17</f>
        <v>0</v>
      </c>
    </row>
    <row r="18" spans="1:6" s="21" customFormat="1" ht="20.149999999999999" customHeight="1" x14ac:dyDescent="0.25">
      <c r="A18" s="173">
        <v>6</v>
      </c>
      <c r="B18" s="165" t="s">
        <v>86</v>
      </c>
      <c r="C18" s="490">
        <f>K2EF!$C18</f>
        <v>0</v>
      </c>
      <c r="D18" s="490">
        <f>K2EV!$C18</f>
        <v>0</v>
      </c>
      <c r="E18" s="487">
        <f>K2EVJV!$C18</f>
        <v>0</v>
      </c>
    </row>
    <row r="19" spans="1:6" s="21" customFormat="1" ht="20.149999999999999" customHeight="1" x14ac:dyDescent="0.25">
      <c r="A19" s="173">
        <v>7</v>
      </c>
      <c r="B19" s="165" t="s">
        <v>88</v>
      </c>
      <c r="C19" s="490">
        <f>K2EF!$C19</f>
        <v>0</v>
      </c>
      <c r="D19" s="490">
        <f>K2EV!$C19</f>
        <v>0</v>
      </c>
      <c r="E19" s="487">
        <f>K2EVJV!$C19</f>
        <v>0</v>
      </c>
    </row>
    <row r="20" spans="1:6" s="21" customFormat="1" ht="20.149999999999999" customHeight="1" x14ac:dyDescent="0.25">
      <c r="A20" s="173">
        <v>8</v>
      </c>
      <c r="B20" s="165" t="s">
        <v>143</v>
      </c>
      <c r="C20" s="491">
        <f>K2EF!$C20</f>
        <v>0</v>
      </c>
      <c r="D20" s="491">
        <f>K2EV!$C20</f>
        <v>0</v>
      </c>
      <c r="E20" s="488">
        <f>K2EVJV!$C20</f>
        <v>0</v>
      </c>
    </row>
    <row r="21" spans="1:6" s="21" customFormat="1" ht="20.149999999999999" customHeight="1" thickBot="1" x14ac:dyDescent="0.3">
      <c r="A21" s="174">
        <v>9</v>
      </c>
      <c r="B21" s="191" t="s">
        <v>136</v>
      </c>
      <c r="C21" s="485">
        <f>SUM($C$13:$C$20)</f>
        <v>2.5</v>
      </c>
      <c r="D21" s="485">
        <f>SUM($D$13:$D$20)</f>
        <v>4.5</v>
      </c>
      <c r="E21" s="485">
        <f>SUM($E$13:$E$20)</f>
        <v>6.5</v>
      </c>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ignoredErrors>
    <ignoredError sqref="C13:C20 D13:D20 E13:E20" unlockedFormula="1"/>
  </ignoredError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1" customFormat="1" ht="20.25" customHeight="1" x14ac:dyDescent="0.3">
      <c r="A1" s="1" t="s">
        <v>160</v>
      </c>
    </row>
    <row r="2" spans="1:7" s="1" customFormat="1" ht="20.25" customHeight="1" x14ac:dyDescent="0.3">
      <c r="A2" s="282" t="s">
        <v>81</v>
      </c>
      <c r="B2" s="218"/>
      <c r="C2" s="179"/>
      <c r="D2" s="179"/>
    </row>
    <row r="3" spans="1:7" s="1" customFormat="1" ht="20.25" customHeight="1" x14ac:dyDescent="0.3">
      <c r="A3" s="282" t="s">
        <v>13</v>
      </c>
      <c r="B3" s="218"/>
      <c r="C3" s="179"/>
      <c r="D3" s="179"/>
    </row>
    <row r="4" spans="1:7" s="1" customFormat="1" ht="20.25" customHeight="1" x14ac:dyDescent="0.3">
      <c r="A4" s="282" t="s">
        <v>0</v>
      </c>
      <c r="B4" s="278"/>
      <c r="C4" s="190"/>
      <c r="D4" s="190"/>
    </row>
    <row r="5" spans="1:7" s="1" customFormat="1" ht="20.25" customHeight="1" x14ac:dyDescent="0.3">
      <c r="A5" s="282" t="s">
        <v>159</v>
      </c>
      <c r="B5" s="218" t="s">
        <v>311</v>
      </c>
      <c r="C5"/>
      <c r="D5"/>
    </row>
    <row r="6" spans="1:7" s="1" customFormat="1" ht="20.25" customHeight="1" x14ac:dyDescent="0.3">
      <c r="B6" s="68"/>
    </row>
    <row r="7" spans="1:7" s="1" customFormat="1" ht="20.25" customHeight="1" x14ac:dyDescent="0.3">
      <c r="A7" s="105" t="s">
        <v>194</v>
      </c>
      <c r="B7" s="106"/>
      <c r="C7" s="106"/>
    </row>
    <row r="8" spans="1:7" s="19" customFormat="1" ht="20.25" customHeight="1" x14ac:dyDescent="0.3">
      <c r="A8" s="290" t="s">
        <v>161</v>
      </c>
      <c r="B8" s="291" t="s">
        <v>187</v>
      </c>
      <c r="C8" s="144"/>
      <c r="D8" s="295"/>
      <c r="E8" s="295"/>
      <c r="F8" s="295"/>
      <c r="G8" s="295"/>
    </row>
    <row r="9" spans="1:7" s="19" customFormat="1" ht="20.25" customHeight="1" x14ac:dyDescent="0.3">
      <c r="A9" s="290" t="s">
        <v>195</v>
      </c>
      <c r="B9" s="300"/>
      <c r="C9" s="146"/>
    </row>
    <row r="10" spans="1:7" s="70" customFormat="1" ht="20.25" customHeight="1" thickBot="1" x14ac:dyDescent="0.35">
      <c r="A10" s="69"/>
      <c r="C10" s="69"/>
    </row>
    <row r="11" spans="1:7" s="1" customFormat="1" ht="20.149999999999999" customHeight="1" thickBot="1" x14ac:dyDescent="0.35">
      <c r="A11" s="75"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c r="D13" s="79"/>
      <c r="E13" s="23"/>
    </row>
    <row r="14" spans="1:7" s="21" customFormat="1" ht="20.149999999999999" customHeight="1" x14ac:dyDescent="0.3">
      <c r="A14" s="173">
        <v>2</v>
      </c>
      <c r="B14" s="165" t="s">
        <v>85</v>
      </c>
      <c r="C14" s="248"/>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287</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187</v>
      </c>
      <c r="C8" s="409"/>
      <c r="D8" s="295"/>
      <c r="E8" s="295"/>
      <c r="F8" s="295"/>
      <c r="G8" s="295"/>
    </row>
    <row r="9" spans="1:7" s="374" customFormat="1" ht="20.25" customHeight="1" x14ac:dyDescent="0.3">
      <c r="A9" s="290" t="s">
        <v>195</v>
      </c>
      <c r="B9" s="291" t="s">
        <v>3935</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v>1</v>
      </c>
      <c r="D13" s="79"/>
      <c r="E13" s="23"/>
    </row>
    <row r="14" spans="1:7" s="21" customFormat="1" ht="20.149999999999999" customHeight="1" x14ac:dyDescent="0.3">
      <c r="A14" s="173">
        <v>2</v>
      </c>
      <c r="B14" s="165" t="s">
        <v>85</v>
      </c>
      <c r="C14" s="248">
        <v>1.5</v>
      </c>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f>SUM($C$13:$C$20)</f>
        <v>2.5</v>
      </c>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288</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187</v>
      </c>
      <c r="C8" s="409"/>
      <c r="D8" s="295"/>
      <c r="E8" s="295"/>
      <c r="F8" s="295"/>
      <c r="G8" s="295"/>
    </row>
    <row r="9" spans="1:7" s="374" customFormat="1" ht="20.25" customHeight="1" x14ac:dyDescent="0.3">
      <c r="A9" s="290" t="s">
        <v>195</v>
      </c>
      <c r="B9" s="291" t="s">
        <v>3936</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v>2</v>
      </c>
      <c r="D13" s="79"/>
      <c r="E13" s="23"/>
    </row>
    <row r="14" spans="1:7" s="21" customFormat="1" ht="20.149999999999999" customHeight="1" x14ac:dyDescent="0.3">
      <c r="A14" s="173">
        <v>2</v>
      </c>
      <c r="B14" s="165" t="s">
        <v>85</v>
      </c>
      <c r="C14" s="248">
        <v>2.5</v>
      </c>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f>SUM($C$13:$C$20)</f>
        <v>4.5</v>
      </c>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328</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187</v>
      </c>
      <c r="C8" s="409"/>
      <c r="D8" s="295"/>
      <c r="E8" s="295"/>
      <c r="F8" s="295"/>
      <c r="G8" s="295"/>
    </row>
    <row r="9" spans="1:7" s="374" customFormat="1" ht="20.25" customHeight="1" x14ac:dyDescent="0.3">
      <c r="A9" s="290" t="s">
        <v>195</v>
      </c>
      <c r="B9" s="291" t="s">
        <v>3941</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v>3</v>
      </c>
      <c r="D13" s="79"/>
      <c r="E13" s="23"/>
    </row>
    <row r="14" spans="1:7" s="21" customFormat="1" ht="20.149999999999999" customHeight="1" x14ac:dyDescent="0.3">
      <c r="A14" s="173">
        <v>2</v>
      </c>
      <c r="B14" s="165" t="s">
        <v>85</v>
      </c>
      <c r="C14" s="248">
        <v>3.5</v>
      </c>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f>SUM($C$13:$C$20)</f>
        <v>6.5</v>
      </c>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6"/>
  <sheetViews>
    <sheetView zoomScaleNormal="100" zoomScalePageLayoutView="85" workbookViewId="0">
      <selection activeCell="A9" sqref="A9"/>
    </sheetView>
  </sheetViews>
  <sheetFormatPr baseColWidth="10" defaultColWidth="10" defaultRowHeight="14" x14ac:dyDescent="0.3"/>
  <cols>
    <col min="1" max="1" width="22.58203125" style="65" customWidth="1"/>
    <col min="2" max="2" width="74.58203125" style="65" customWidth="1"/>
    <col min="3" max="5" width="23.4140625" style="65" customWidth="1"/>
    <col min="6"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3963</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187</v>
      </c>
      <c r="C8" s="409"/>
      <c r="D8" s="295"/>
      <c r="E8" s="295"/>
      <c r="F8" s="295"/>
      <c r="G8" s="295"/>
    </row>
    <row r="9" spans="1:7" s="374" customFormat="1" ht="20.25" customHeight="1" x14ac:dyDescent="0.3">
      <c r="A9" s="290"/>
      <c r="B9" s="291" t="s">
        <v>3946</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3949</v>
      </c>
      <c r="D11" s="171" t="s">
        <v>3953</v>
      </c>
      <c r="E11" s="171" t="s">
        <v>3950</v>
      </c>
    </row>
    <row r="12" spans="1:7" s="21" customFormat="1" ht="20.149999999999999" customHeight="1" thickBot="1" x14ac:dyDescent="0.35">
      <c r="A12" s="85" t="s">
        <v>90</v>
      </c>
      <c r="B12" s="94"/>
      <c r="C12" s="484" t="s">
        <v>84</v>
      </c>
      <c r="D12" s="484" t="s">
        <v>84</v>
      </c>
      <c r="E12" s="484" t="s">
        <v>84</v>
      </c>
    </row>
    <row r="13" spans="1:7" s="21" customFormat="1" ht="20.149999999999999" customHeight="1" x14ac:dyDescent="0.25">
      <c r="A13" s="252">
        <v>1</v>
      </c>
      <c r="B13" s="167" t="s">
        <v>15</v>
      </c>
      <c r="C13" s="486">
        <f>K2PF!$C13</f>
        <v>1</v>
      </c>
      <c r="D13" s="486">
        <f>K2PV!$C13</f>
        <v>2</v>
      </c>
      <c r="E13" s="486">
        <f>K2PVJV!$C13</f>
        <v>3</v>
      </c>
    </row>
    <row r="14" spans="1:7" s="21" customFormat="1" ht="20.149999999999999" customHeight="1" x14ac:dyDescent="0.25">
      <c r="A14" s="173">
        <v>2</v>
      </c>
      <c r="B14" s="165" t="s">
        <v>85</v>
      </c>
      <c r="C14" s="487">
        <f>K2PF!$C14</f>
        <v>1.5</v>
      </c>
      <c r="D14" s="487">
        <f>K2PV!$C14</f>
        <v>2.5</v>
      </c>
      <c r="E14" s="487">
        <f>K2PVJV!$C14</f>
        <v>3.5</v>
      </c>
    </row>
    <row r="15" spans="1:7" s="21" customFormat="1" ht="20.149999999999999" customHeight="1" x14ac:dyDescent="0.25">
      <c r="A15" s="173">
        <v>3</v>
      </c>
      <c r="B15" s="165" t="s">
        <v>16</v>
      </c>
      <c r="C15" s="487">
        <f>K2PF!$C15</f>
        <v>0</v>
      </c>
      <c r="D15" s="487">
        <f>K2PV!$C15</f>
        <v>0</v>
      </c>
      <c r="E15" s="487">
        <f>K2PVJV!$C15</f>
        <v>0</v>
      </c>
    </row>
    <row r="16" spans="1:7" s="21" customFormat="1" ht="20.149999999999999" customHeight="1" x14ac:dyDescent="0.25">
      <c r="A16" s="173">
        <v>4</v>
      </c>
      <c r="B16" s="165" t="s">
        <v>89</v>
      </c>
      <c r="C16" s="487">
        <f>K2PF!$C16</f>
        <v>0</v>
      </c>
      <c r="D16" s="487">
        <f>K2PV!$C16</f>
        <v>0</v>
      </c>
      <c r="E16" s="487">
        <f>K2PVJV!$C16</f>
        <v>0</v>
      </c>
    </row>
    <row r="17" spans="1:6" s="21" customFormat="1" ht="20.149999999999999" customHeight="1" x14ac:dyDescent="0.25">
      <c r="A17" s="173">
        <v>5</v>
      </c>
      <c r="B17" s="165" t="s">
        <v>87</v>
      </c>
      <c r="C17" s="487">
        <f>K2PF!$C17</f>
        <v>0</v>
      </c>
      <c r="D17" s="487">
        <f>K2PV!$C17</f>
        <v>0</v>
      </c>
      <c r="E17" s="487">
        <f>K2PVJV!$C17</f>
        <v>0</v>
      </c>
    </row>
    <row r="18" spans="1:6" s="21" customFormat="1" ht="20.149999999999999" customHeight="1" x14ac:dyDescent="0.25">
      <c r="A18" s="173">
        <v>6</v>
      </c>
      <c r="B18" s="165" t="s">
        <v>86</v>
      </c>
      <c r="C18" s="487">
        <f>K2PF!$C18</f>
        <v>0</v>
      </c>
      <c r="D18" s="487">
        <f>K2PV!$C18</f>
        <v>0</v>
      </c>
      <c r="E18" s="487">
        <f>K2PVJV!$C18</f>
        <v>0</v>
      </c>
    </row>
    <row r="19" spans="1:6" s="21" customFormat="1" ht="20.149999999999999" customHeight="1" x14ac:dyDescent="0.25">
      <c r="A19" s="173">
        <v>7</v>
      </c>
      <c r="B19" s="165" t="s">
        <v>88</v>
      </c>
      <c r="C19" s="487">
        <f>K2PF!$C19</f>
        <v>0</v>
      </c>
      <c r="D19" s="487">
        <f>K2PV!$C19</f>
        <v>0</v>
      </c>
      <c r="E19" s="487">
        <f>K2PVJV!$C19</f>
        <v>0</v>
      </c>
    </row>
    <row r="20" spans="1:6" s="21" customFormat="1" ht="20.149999999999999" customHeight="1" x14ac:dyDescent="0.25">
      <c r="A20" s="173">
        <v>8</v>
      </c>
      <c r="B20" s="165" t="s">
        <v>143</v>
      </c>
      <c r="C20" s="488">
        <f>K2PF!$C20</f>
        <v>0</v>
      </c>
      <c r="D20" s="488">
        <f>K2PV!$C20</f>
        <v>0</v>
      </c>
      <c r="E20" s="488">
        <f>K2PVJV!$C20</f>
        <v>0</v>
      </c>
    </row>
    <row r="21" spans="1:6" s="21" customFormat="1" ht="20.149999999999999" customHeight="1" thickBot="1" x14ac:dyDescent="0.3">
      <c r="A21" s="174">
        <v>9</v>
      </c>
      <c r="B21" s="191" t="s">
        <v>136</v>
      </c>
      <c r="C21" s="485">
        <f>SUM($C$13:$C$20)</f>
        <v>2.5</v>
      </c>
      <c r="D21" s="485">
        <f>SUM($D$13:$D$20)</f>
        <v>4.5</v>
      </c>
      <c r="E21" s="485">
        <f>SUM($E$13:$E$20)</f>
        <v>6.5</v>
      </c>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ignoredErrors>
    <ignoredError sqref="C13:C20 D13:D20 E13:E20" unlockedFormula="1"/>
  </ignoredError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1" customFormat="1" ht="20.25" customHeight="1" x14ac:dyDescent="0.3">
      <c r="A1" s="1" t="s">
        <v>160</v>
      </c>
    </row>
    <row r="2" spans="1:7" s="1" customFormat="1" ht="20.25" customHeight="1" x14ac:dyDescent="0.3">
      <c r="A2" s="282" t="s">
        <v>81</v>
      </c>
      <c r="B2" s="218"/>
      <c r="C2" s="179"/>
      <c r="D2" s="179"/>
    </row>
    <row r="3" spans="1:7" s="1" customFormat="1" ht="20.25" customHeight="1" x14ac:dyDescent="0.3">
      <c r="A3" s="282" t="s">
        <v>13</v>
      </c>
      <c r="B3" s="218"/>
      <c r="C3" s="179"/>
      <c r="D3" s="179"/>
    </row>
    <row r="4" spans="1:7" s="1" customFormat="1" ht="20.25" customHeight="1" x14ac:dyDescent="0.3">
      <c r="A4" s="282" t="s">
        <v>0</v>
      </c>
      <c r="B4" s="278"/>
      <c r="C4" s="190"/>
      <c r="D4" s="190"/>
    </row>
    <row r="5" spans="1:7" s="1" customFormat="1" ht="20.25" customHeight="1" x14ac:dyDescent="0.3">
      <c r="A5" s="282" t="s">
        <v>159</v>
      </c>
      <c r="B5" s="218" t="s">
        <v>312</v>
      </c>
      <c r="C5"/>
      <c r="D5"/>
    </row>
    <row r="6" spans="1:7" s="1" customFormat="1" ht="20.25" customHeight="1" x14ac:dyDescent="0.3">
      <c r="B6" s="68"/>
    </row>
    <row r="7" spans="1:7" s="1" customFormat="1" ht="20.25" customHeight="1" x14ac:dyDescent="0.3">
      <c r="A7" s="105" t="s">
        <v>194</v>
      </c>
      <c r="B7" s="106"/>
      <c r="C7" s="106"/>
    </row>
    <row r="8" spans="1:7" s="19" customFormat="1" ht="20.25" customHeight="1" x14ac:dyDescent="0.3">
      <c r="A8" s="290" t="s">
        <v>161</v>
      </c>
      <c r="B8" s="291" t="s">
        <v>188</v>
      </c>
      <c r="C8" s="144"/>
      <c r="D8" s="295"/>
      <c r="E8" s="295"/>
      <c r="F8" s="295"/>
      <c r="G8" s="295"/>
    </row>
    <row r="9" spans="1:7" s="19" customFormat="1" ht="20.25" customHeight="1" x14ac:dyDescent="0.3">
      <c r="A9" s="290" t="s">
        <v>195</v>
      </c>
      <c r="B9" s="300"/>
      <c r="C9" s="146"/>
    </row>
    <row r="10" spans="1:7" s="70" customFormat="1" ht="20.25" customHeight="1" thickBot="1" x14ac:dyDescent="0.35">
      <c r="A10" s="69"/>
      <c r="C10" s="69"/>
    </row>
    <row r="11" spans="1:7" s="1" customFormat="1" ht="20.149999999999999" customHeight="1" thickBot="1" x14ac:dyDescent="0.35">
      <c r="A11" s="75"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c r="D13" s="79"/>
      <c r="E13" s="23"/>
    </row>
    <row r="14" spans="1:7" s="21" customFormat="1" ht="20.149999999999999" customHeight="1" x14ac:dyDescent="0.3">
      <c r="A14" s="173">
        <v>2</v>
      </c>
      <c r="B14" s="165" t="s">
        <v>85</v>
      </c>
      <c r="C14" s="248"/>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289</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188</v>
      </c>
      <c r="C8" s="409"/>
      <c r="D8" s="295"/>
      <c r="E8" s="295"/>
      <c r="F8" s="295"/>
      <c r="G8" s="295"/>
    </row>
    <row r="9" spans="1:7" s="374" customFormat="1" ht="20.25" customHeight="1" x14ac:dyDescent="0.3">
      <c r="A9" s="290" t="s">
        <v>195</v>
      </c>
      <c r="B9" s="291" t="s">
        <v>3935</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v>1</v>
      </c>
      <c r="D13" s="79"/>
      <c r="E13" s="23"/>
    </row>
    <row r="14" spans="1:7" s="21" customFormat="1" ht="20.149999999999999" customHeight="1" x14ac:dyDescent="0.3">
      <c r="A14" s="173">
        <v>2</v>
      </c>
      <c r="B14" s="165" t="s">
        <v>85</v>
      </c>
      <c r="C14" s="248">
        <v>1.5</v>
      </c>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f>SUM($C$13:$C$20)</f>
        <v>2.5</v>
      </c>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290</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188</v>
      </c>
      <c r="C8" s="409"/>
      <c r="D8" s="295"/>
      <c r="E8" s="295"/>
      <c r="F8" s="295"/>
      <c r="G8" s="295"/>
    </row>
    <row r="9" spans="1:7" s="374" customFormat="1" ht="20.25" customHeight="1" x14ac:dyDescent="0.3">
      <c r="A9" s="290" t="s">
        <v>195</v>
      </c>
      <c r="B9" s="291" t="s">
        <v>3936</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v>2</v>
      </c>
      <c r="D13" s="79"/>
      <c r="E13" s="23"/>
    </row>
    <row r="14" spans="1:7" s="21" customFormat="1" ht="20.149999999999999" customHeight="1" x14ac:dyDescent="0.3">
      <c r="A14" s="173">
        <v>2</v>
      </c>
      <c r="B14" s="165" t="s">
        <v>85</v>
      </c>
      <c r="C14" s="248">
        <v>2.5</v>
      </c>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f>SUM($C$13:$C$20)</f>
        <v>4.5</v>
      </c>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56"/>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65" customWidth="1"/>
    <col min="5" max="5" width="13.08203125" style="324" customWidth="1"/>
    <col min="6" max="6" width="25.83203125" style="324" customWidth="1"/>
    <col min="7" max="7" width="20.33203125" style="65" customWidth="1"/>
    <col min="8" max="16384" width="10" style="65"/>
  </cols>
  <sheetData>
    <row r="1" spans="1:11" s="1" customFormat="1" ht="20.25" customHeight="1" x14ac:dyDescent="0.3">
      <c r="A1" s="1" t="s">
        <v>160</v>
      </c>
      <c r="E1" s="314"/>
      <c r="F1" s="314"/>
    </row>
    <row r="2" spans="1:11" s="1" customFormat="1" ht="20.25" customHeight="1" x14ac:dyDescent="0.3">
      <c r="A2" s="160" t="s">
        <v>81</v>
      </c>
      <c r="B2" s="218">
        <f>'A1'!B2</f>
        <v>2021</v>
      </c>
      <c r="C2" s="179"/>
      <c r="D2" s="179"/>
      <c r="E2" s="315"/>
      <c r="F2" s="315"/>
    </row>
    <row r="3" spans="1:11" s="1" customFormat="1" ht="20.25" customHeight="1" x14ac:dyDescent="0.3">
      <c r="A3" s="160" t="s">
        <v>13</v>
      </c>
      <c r="B3" s="436">
        <f>'A1'!B3</f>
        <v>44287</v>
      </c>
      <c r="C3" s="179"/>
      <c r="D3" s="179"/>
      <c r="E3" s="315"/>
      <c r="F3" s="315"/>
    </row>
    <row r="4" spans="1:11" s="1" customFormat="1" ht="20.25" customHeight="1" x14ac:dyDescent="0.3">
      <c r="A4" s="160" t="s">
        <v>0</v>
      </c>
      <c r="B4" s="278" t="str">
        <f>Krankenhaus</f>
        <v>DIE BEZEICHNUNG IHRER KLINIK</v>
      </c>
      <c r="C4" s="278"/>
      <c r="D4" s="278"/>
      <c r="E4" s="316"/>
      <c r="F4" s="316"/>
    </row>
    <row r="5" spans="1:11" s="1" customFormat="1" ht="20.25" customHeight="1" x14ac:dyDescent="0.3">
      <c r="A5" s="160" t="s">
        <v>159</v>
      </c>
      <c r="B5" s="218" t="s">
        <v>207</v>
      </c>
      <c r="C5"/>
      <c r="D5"/>
      <c r="E5" s="317"/>
      <c r="F5" s="317"/>
    </row>
    <row r="6" spans="1:11" s="1" customFormat="1" ht="20.25" customHeight="1" x14ac:dyDescent="0.3">
      <c r="E6" s="314"/>
      <c r="F6" s="314"/>
    </row>
    <row r="7" spans="1:11" s="1" customFormat="1" ht="20.25" customHeight="1" x14ac:dyDescent="0.3">
      <c r="A7" s="105" t="s">
        <v>163</v>
      </c>
      <c r="B7" s="106"/>
      <c r="C7" s="106"/>
      <c r="D7" s="106"/>
      <c r="E7" s="318"/>
      <c r="F7" s="319"/>
    </row>
    <row r="8" spans="1:11" s="1" customFormat="1" ht="20.25" customHeight="1" x14ac:dyDescent="0.3">
      <c r="A8" s="105" t="s">
        <v>191</v>
      </c>
      <c r="B8" s="106"/>
      <c r="C8" s="106"/>
      <c r="D8" s="106"/>
      <c r="E8" s="318"/>
      <c r="F8" s="319"/>
    </row>
    <row r="9" spans="1:11" s="19" customFormat="1" ht="20.25" customHeight="1" x14ac:dyDescent="0.3">
      <c r="A9" s="290" t="s">
        <v>195</v>
      </c>
      <c r="B9" s="291" t="s">
        <v>3936</v>
      </c>
      <c r="C9" s="291"/>
      <c r="D9" s="291"/>
      <c r="E9" s="291"/>
      <c r="F9" s="291"/>
      <c r="G9" s="291"/>
      <c r="H9" s="291"/>
      <c r="I9" s="291"/>
      <c r="J9" s="291"/>
      <c r="K9" s="291"/>
    </row>
    <row r="10" spans="1:11" s="1" customFormat="1" ht="20.25" customHeight="1" x14ac:dyDescent="0.3">
      <c r="A10" s="15"/>
      <c r="B10" s="15"/>
      <c r="C10" s="15"/>
      <c r="D10" s="15"/>
      <c r="E10" s="321"/>
      <c r="F10" s="314"/>
    </row>
    <row r="11" spans="1:11" ht="15" customHeight="1" x14ac:dyDescent="0.3">
      <c r="A11" s="508" t="s">
        <v>40</v>
      </c>
      <c r="B11" s="506" t="s">
        <v>41</v>
      </c>
      <c r="C11" s="511" t="s">
        <v>118</v>
      </c>
      <c r="D11" s="511" t="s">
        <v>119</v>
      </c>
      <c r="E11" s="513" t="s">
        <v>42</v>
      </c>
      <c r="F11" s="513" t="s">
        <v>43</v>
      </c>
    </row>
    <row r="12" spans="1:11" ht="72.75" customHeight="1" x14ac:dyDescent="0.3">
      <c r="A12" s="509"/>
      <c r="B12" s="510"/>
      <c r="C12" s="512"/>
      <c r="D12" s="512"/>
      <c r="E12" s="515"/>
      <c r="F12" s="514"/>
    </row>
    <row r="13" spans="1:11" x14ac:dyDescent="0.3">
      <c r="A13" s="42">
        <v>1</v>
      </c>
      <c r="B13" s="43">
        <v>2</v>
      </c>
      <c r="C13" s="42">
        <v>3</v>
      </c>
      <c r="D13" s="42">
        <v>4</v>
      </c>
      <c r="E13" s="325">
        <v>5</v>
      </c>
      <c r="F13" s="325">
        <v>6</v>
      </c>
    </row>
    <row r="14" spans="1:11" s="1" customFormat="1" ht="20.149999999999999" customHeight="1" x14ac:dyDescent="0.3">
      <c r="A14" s="108" t="s">
        <v>44</v>
      </c>
      <c r="B14" s="277"/>
      <c r="C14" s="277"/>
      <c r="E14" s="314"/>
      <c r="F14" s="314"/>
    </row>
    <row r="15" spans="1:11" ht="25" customHeight="1" x14ac:dyDescent="0.3">
      <c r="A15" s="155" t="s">
        <v>144</v>
      </c>
      <c r="B15" s="155" t="s">
        <v>144</v>
      </c>
      <c r="C15" s="221">
        <f>SUM($C$17:C1001)</f>
        <v>200</v>
      </c>
      <c r="D15" s="221">
        <f>SUM($D$17:D1001)</f>
        <v>20</v>
      </c>
      <c r="E15" s="322" t="s">
        <v>144</v>
      </c>
      <c r="F15" s="235">
        <f>SUM($F$17:F1001)</f>
        <v>36.686</v>
      </c>
    </row>
    <row r="16" spans="1:11" s="1" customFormat="1" ht="20.149999999999999" customHeight="1" x14ac:dyDescent="0.3">
      <c r="A16" s="226" t="s">
        <v>91</v>
      </c>
      <c r="B16" s="227"/>
      <c r="C16" s="227"/>
      <c r="D16" s="228"/>
      <c r="E16" s="257"/>
      <c r="F16" s="257"/>
    </row>
    <row r="17" spans="1:6" s="45" customFormat="1" ht="25" customHeight="1" x14ac:dyDescent="0.3">
      <c r="A17" s="233" t="s">
        <v>342</v>
      </c>
      <c r="B17" s="202">
        <v>1</v>
      </c>
      <c r="C17" s="200">
        <v>100</v>
      </c>
      <c r="D17" s="202">
        <v>10</v>
      </c>
      <c r="E17" s="305">
        <f>VLOOKUP(A17&amp;"#"&amp;B17,Inek2021A1a2a[],3,FALSE)</f>
        <v>2.2709999999999999</v>
      </c>
      <c r="F17" s="232">
        <f>D17*E17</f>
        <v>22.71</v>
      </c>
    </row>
    <row r="18" spans="1:6" s="45" customFormat="1" ht="25" customHeight="1" x14ac:dyDescent="0.3">
      <c r="A18" s="233" t="s">
        <v>346</v>
      </c>
      <c r="B18" s="202">
        <v>19</v>
      </c>
      <c r="C18" s="200">
        <v>100</v>
      </c>
      <c r="D18" s="202">
        <v>10</v>
      </c>
      <c r="E18" s="305">
        <f>VLOOKUP(A18&amp;"#"&amp;B18,Inek2021A1a2a[],3,FALSE)</f>
        <v>1.3976</v>
      </c>
      <c r="F18" s="232">
        <f>D18*E18</f>
        <v>13.975999999999999</v>
      </c>
    </row>
    <row r="19" spans="1:6" x14ac:dyDescent="0.3">
      <c r="A19" s="225"/>
      <c r="B19" s="225"/>
      <c r="C19" s="225"/>
      <c r="D19" s="225"/>
      <c r="E19" s="323"/>
      <c r="F19" s="323"/>
    </row>
    <row r="20" spans="1:6" x14ac:dyDescent="0.3">
      <c r="A20"/>
      <c r="B20"/>
      <c r="C20"/>
      <c r="D20"/>
      <c r="E20" s="317"/>
      <c r="F20" s="317"/>
    </row>
    <row r="21" spans="1:6" x14ac:dyDescent="0.3">
      <c r="A21"/>
      <c r="B21"/>
      <c r="C21"/>
      <c r="D21"/>
      <c r="E21" s="317"/>
      <c r="F21" s="317"/>
    </row>
    <row r="22" spans="1:6" x14ac:dyDescent="0.3">
      <c r="A22"/>
      <c r="B22"/>
      <c r="C22"/>
      <c r="D22"/>
      <c r="E22" s="317"/>
      <c r="F22" s="317"/>
    </row>
    <row r="23" spans="1:6" x14ac:dyDescent="0.3">
      <c r="A23"/>
      <c r="B23"/>
      <c r="C23"/>
      <c r="D23"/>
      <c r="E23" s="317"/>
      <c r="F23" s="317"/>
    </row>
    <row r="24" spans="1:6" x14ac:dyDescent="0.3">
      <c r="A24"/>
      <c r="B24"/>
      <c r="C24"/>
      <c r="D24"/>
      <c r="E24" s="317"/>
      <c r="F24" s="317"/>
    </row>
    <row r="25" spans="1:6" x14ac:dyDescent="0.3">
      <c r="A25"/>
      <c r="B25"/>
      <c r="C25"/>
      <c r="D25"/>
      <c r="E25" s="317"/>
      <c r="F25" s="317"/>
    </row>
    <row r="26" spans="1:6" x14ac:dyDescent="0.3">
      <c r="A26"/>
      <c r="B26"/>
      <c r="C26"/>
      <c r="D26"/>
      <c r="E26" s="317"/>
      <c r="F26" s="317"/>
    </row>
    <row r="27" spans="1:6" x14ac:dyDescent="0.3">
      <c r="A27"/>
      <c r="B27"/>
      <c r="C27"/>
      <c r="D27"/>
      <c r="E27" s="317"/>
      <c r="F27" s="317"/>
    </row>
    <row r="28" spans="1:6" x14ac:dyDescent="0.3">
      <c r="A28"/>
      <c r="B28"/>
      <c r="C28"/>
      <c r="D28"/>
      <c r="E28" s="317"/>
      <c r="F28" s="317"/>
    </row>
    <row r="29" spans="1:6" x14ac:dyDescent="0.3">
      <c r="A29"/>
      <c r="B29"/>
      <c r="C29"/>
      <c r="D29"/>
      <c r="E29" s="317"/>
      <c r="F29" s="317"/>
    </row>
    <row r="30" spans="1:6" x14ac:dyDescent="0.3">
      <c r="A30"/>
      <c r="B30"/>
      <c r="C30"/>
      <c r="D30"/>
      <c r="E30" s="317"/>
      <c r="F30" s="317"/>
    </row>
    <row r="31" spans="1:6" x14ac:dyDescent="0.3">
      <c r="A31"/>
      <c r="B31"/>
      <c r="C31"/>
      <c r="D31"/>
      <c r="E31" s="317"/>
      <c r="F31" s="317"/>
    </row>
    <row r="32" spans="1:6" x14ac:dyDescent="0.3">
      <c r="A32"/>
      <c r="B32"/>
      <c r="C32"/>
      <c r="D32"/>
      <c r="E32" s="317"/>
      <c r="F32" s="317"/>
    </row>
    <row r="33" spans="1:6" x14ac:dyDescent="0.3">
      <c r="A33"/>
      <c r="B33"/>
      <c r="C33"/>
      <c r="D33"/>
      <c r="E33" s="317"/>
      <c r="F33" s="317"/>
    </row>
    <row r="34" spans="1:6" x14ac:dyDescent="0.3">
      <c r="A34"/>
      <c r="B34"/>
      <c r="C34"/>
      <c r="D34"/>
      <c r="E34" s="317"/>
      <c r="F34" s="317"/>
    </row>
    <row r="35" spans="1:6" x14ac:dyDescent="0.3">
      <c r="A35"/>
      <c r="B35"/>
      <c r="C35"/>
      <c r="D35"/>
      <c r="E35" s="317"/>
      <c r="F35" s="317"/>
    </row>
    <row r="36" spans="1:6" x14ac:dyDescent="0.3">
      <c r="A36"/>
      <c r="B36"/>
      <c r="C36"/>
      <c r="D36"/>
      <c r="E36" s="317"/>
      <c r="F36" s="317"/>
    </row>
    <row r="37" spans="1:6" x14ac:dyDescent="0.3">
      <c r="A37"/>
      <c r="B37"/>
      <c r="C37"/>
      <c r="D37"/>
      <c r="E37" s="317"/>
      <c r="F37" s="317"/>
    </row>
    <row r="38" spans="1:6" x14ac:dyDescent="0.3">
      <c r="A38"/>
      <c r="B38"/>
      <c r="C38"/>
      <c r="D38"/>
      <c r="E38" s="317"/>
      <c r="F38" s="317"/>
    </row>
    <row r="39" spans="1:6" x14ac:dyDescent="0.3">
      <c r="A39"/>
      <c r="B39"/>
      <c r="C39"/>
      <c r="D39"/>
      <c r="E39" s="317"/>
      <c r="F39" s="317"/>
    </row>
    <row r="40" spans="1:6" x14ac:dyDescent="0.3">
      <c r="A40"/>
      <c r="B40"/>
      <c r="C40"/>
      <c r="D40"/>
      <c r="E40" s="317"/>
      <c r="F40" s="317"/>
    </row>
    <row r="41" spans="1:6" x14ac:dyDescent="0.3">
      <c r="A41"/>
      <c r="B41"/>
      <c r="C41"/>
      <c r="D41"/>
      <c r="E41" s="317"/>
      <c r="F41" s="317"/>
    </row>
    <row r="42" spans="1:6" x14ac:dyDescent="0.3">
      <c r="A42"/>
      <c r="B42"/>
      <c r="C42"/>
      <c r="D42"/>
      <c r="E42" s="317"/>
      <c r="F42" s="317"/>
    </row>
    <row r="43" spans="1:6" x14ac:dyDescent="0.3">
      <c r="A43"/>
      <c r="B43"/>
      <c r="C43"/>
      <c r="D43"/>
      <c r="E43" s="317"/>
      <c r="F43" s="317"/>
    </row>
    <row r="44" spans="1:6" x14ac:dyDescent="0.3">
      <c r="A44"/>
      <c r="B44"/>
      <c r="C44"/>
      <c r="D44"/>
      <c r="E44" s="317"/>
      <c r="F44" s="317"/>
    </row>
    <row r="45" spans="1:6" x14ac:dyDescent="0.3">
      <c r="A45"/>
      <c r="B45"/>
      <c r="C45"/>
      <c r="D45"/>
      <c r="E45" s="317"/>
      <c r="F45" s="317"/>
    </row>
    <row r="46" spans="1:6" x14ac:dyDescent="0.3">
      <c r="A46"/>
      <c r="B46"/>
      <c r="C46"/>
      <c r="D46"/>
      <c r="E46" s="317"/>
      <c r="F46" s="317"/>
    </row>
    <row r="47" spans="1:6" x14ac:dyDescent="0.3">
      <c r="A47"/>
      <c r="B47"/>
      <c r="C47"/>
      <c r="D47"/>
      <c r="E47" s="317"/>
      <c r="F47" s="317"/>
    </row>
    <row r="48" spans="1:6" x14ac:dyDescent="0.3">
      <c r="A48"/>
      <c r="B48"/>
      <c r="C48"/>
      <c r="D48"/>
      <c r="E48" s="317"/>
      <c r="F48" s="317"/>
    </row>
    <row r="49" spans="1:6" x14ac:dyDescent="0.3">
      <c r="A49"/>
      <c r="B49"/>
      <c r="C49"/>
      <c r="D49"/>
      <c r="E49" s="317"/>
      <c r="F49" s="317"/>
    </row>
    <row r="50" spans="1:6" x14ac:dyDescent="0.3">
      <c r="A50"/>
      <c r="B50"/>
      <c r="C50"/>
      <c r="D50"/>
      <c r="E50" s="317"/>
      <c r="F50" s="317"/>
    </row>
    <row r="51" spans="1:6" x14ac:dyDescent="0.3">
      <c r="A51"/>
      <c r="B51"/>
      <c r="C51"/>
      <c r="D51"/>
      <c r="E51" s="317"/>
      <c r="F51" s="317"/>
    </row>
    <row r="52" spans="1:6" x14ac:dyDescent="0.3">
      <c r="A52"/>
      <c r="B52"/>
      <c r="C52"/>
      <c r="D52"/>
      <c r="E52" s="317"/>
      <c r="F52" s="317"/>
    </row>
    <row r="53" spans="1:6" x14ac:dyDescent="0.3">
      <c r="A53"/>
      <c r="B53"/>
      <c r="C53"/>
      <c r="D53"/>
      <c r="E53" s="317"/>
      <c r="F53" s="317"/>
    </row>
    <row r="54" spans="1:6" x14ac:dyDescent="0.3">
      <c r="A54"/>
      <c r="B54"/>
      <c r="C54"/>
      <c r="D54"/>
      <c r="E54" s="317"/>
      <c r="F54" s="317"/>
    </row>
    <row r="55" spans="1:6" x14ac:dyDescent="0.3">
      <c r="A55"/>
      <c r="B55"/>
      <c r="C55"/>
      <c r="D55"/>
      <c r="E55" s="317"/>
      <c r="F55" s="317"/>
    </row>
    <row r="56" spans="1:6" x14ac:dyDescent="0.3">
      <c r="A56"/>
      <c r="B56"/>
      <c r="C56"/>
      <c r="D56"/>
      <c r="E56" s="317"/>
      <c r="F56" s="317"/>
    </row>
  </sheetData>
  <mergeCells count="6">
    <mergeCell ref="F11:F12"/>
    <mergeCell ref="A11:A12"/>
    <mergeCell ref="B11:B12"/>
    <mergeCell ref="C11:C12"/>
    <mergeCell ref="D11:D12"/>
    <mergeCell ref="E11:E12"/>
  </mergeCells>
  <pageMargins left="0.39370078740157483" right="0.39370078740157483" top="0.78740157480314965" bottom="0.78740157480314965" header="0.31496062992125984" footer="0.31496062992125984"/>
  <pageSetup paperSize="9" scale="71"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4" width="22.58203125" style="65" customWidth="1"/>
    <col min="5"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329</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188</v>
      </c>
      <c r="C8" s="409"/>
      <c r="D8" s="295"/>
      <c r="E8" s="295"/>
      <c r="F8" s="295"/>
      <c r="G8" s="295"/>
    </row>
    <row r="9" spans="1:7" s="374" customFormat="1" ht="20.25" customHeight="1" x14ac:dyDescent="0.3">
      <c r="A9" s="290" t="s">
        <v>195</v>
      </c>
      <c r="B9" s="291" t="s">
        <v>3941</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154</v>
      </c>
    </row>
    <row r="12" spans="1:7" s="21" customFormat="1" ht="20.149999999999999" customHeight="1" thickBot="1" x14ac:dyDescent="0.35">
      <c r="A12" s="85" t="s">
        <v>90</v>
      </c>
      <c r="B12" s="94"/>
      <c r="C12" s="171" t="s">
        <v>84</v>
      </c>
      <c r="D12" s="79"/>
      <c r="E12" s="23"/>
    </row>
    <row r="13" spans="1:7" s="21" customFormat="1" ht="20.149999999999999" customHeight="1" x14ac:dyDescent="0.3">
      <c r="A13" s="252">
        <v>1</v>
      </c>
      <c r="B13" s="167" t="s">
        <v>15</v>
      </c>
      <c r="C13" s="247">
        <v>3</v>
      </c>
      <c r="D13" s="79"/>
      <c r="E13" s="23"/>
    </row>
    <row r="14" spans="1:7" s="21" customFormat="1" ht="20.149999999999999" customHeight="1" x14ac:dyDescent="0.3">
      <c r="A14" s="173">
        <v>2</v>
      </c>
      <c r="B14" s="165" t="s">
        <v>85</v>
      </c>
      <c r="C14" s="248">
        <v>3.5</v>
      </c>
      <c r="D14" s="79"/>
      <c r="E14" s="23"/>
    </row>
    <row r="15" spans="1:7" s="21" customFormat="1" ht="20.149999999999999" customHeight="1" x14ac:dyDescent="0.3">
      <c r="A15" s="173">
        <v>3</v>
      </c>
      <c r="B15" s="165" t="s">
        <v>16</v>
      </c>
      <c r="C15" s="248"/>
      <c r="D15" s="79"/>
      <c r="E15" s="23"/>
    </row>
    <row r="16" spans="1:7" s="21" customFormat="1" ht="20.149999999999999" customHeight="1" x14ac:dyDescent="0.3">
      <c r="A16" s="173">
        <v>4</v>
      </c>
      <c r="B16" s="165" t="s">
        <v>89</v>
      </c>
      <c r="C16" s="248"/>
      <c r="D16" s="79"/>
      <c r="E16" s="24"/>
    </row>
    <row r="17" spans="1:6" s="21" customFormat="1" ht="20.149999999999999" customHeight="1" x14ac:dyDescent="0.3">
      <c r="A17" s="173">
        <v>5</v>
      </c>
      <c r="B17" s="165" t="s">
        <v>87</v>
      </c>
      <c r="C17" s="248"/>
      <c r="D17" s="79"/>
      <c r="E17" s="23"/>
    </row>
    <row r="18" spans="1:6" s="21" customFormat="1" ht="20.149999999999999" customHeight="1" x14ac:dyDescent="0.3">
      <c r="A18" s="173">
        <v>6</v>
      </c>
      <c r="B18" s="165" t="s">
        <v>86</v>
      </c>
      <c r="C18" s="248"/>
      <c r="D18" s="79"/>
      <c r="E18" s="23"/>
    </row>
    <row r="19" spans="1:6" s="21" customFormat="1" ht="20.149999999999999" customHeight="1" x14ac:dyDescent="0.3">
      <c r="A19" s="173">
        <v>7</v>
      </c>
      <c r="B19" s="165" t="s">
        <v>88</v>
      </c>
      <c r="C19" s="248"/>
      <c r="D19" s="79"/>
      <c r="E19" s="23"/>
    </row>
    <row r="20" spans="1:6" s="21" customFormat="1" ht="20.149999999999999" customHeight="1" thickBot="1" x14ac:dyDescent="0.35">
      <c r="A20" s="173">
        <v>8</v>
      </c>
      <c r="B20" s="165" t="s">
        <v>143</v>
      </c>
      <c r="C20" s="248"/>
      <c r="D20" s="79"/>
      <c r="E20" s="23"/>
    </row>
    <row r="21" spans="1:6" s="21" customFormat="1" ht="20.149999999999999" customHeight="1" thickBot="1" x14ac:dyDescent="0.35">
      <c r="A21" s="174">
        <v>9</v>
      </c>
      <c r="B21" s="191" t="s">
        <v>136</v>
      </c>
      <c r="C21" s="249">
        <f>SUM($C$13:$C$20)</f>
        <v>6.5</v>
      </c>
      <c r="D21" s="79"/>
      <c r="E21" s="23"/>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6"/>
  <sheetViews>
    <sheetView zoomScaleNormal="100" zoomScalePageLayoutView="85" workbookViewId="0"/>
  </sheetViews>
  <sheetFormatPr baseColWidth="10" defaultColWidth="10" defaultRowHeight="14" x14ac:dyDescent="0.3"/>
  <cols>
    <col min="1" max="1" width="22.58203125" style="65" customWidth="1"/>
    <col min="2" max="2" width="74.58203125" style="65" customWidth="1"/>
    <col min="3" max="5" width="21.83203125" style="65" customWidth="1"/>
    <col min="6" max="16384" width="10" style="65"/>
  </cols>
  <sheetData>
    <row r="1" spans="1:7" s="357" customFormat="1" ht="20.25" customHeight="1" x14ac:dyDescent="0.3">
      <c r="A1" s="357" t="s">
        <v>160</v>
      </c>
    </row>
    <row r="2" spans="1:7" s="357" customFormat="1" ht="20.25" customHeight="1" x14ac:dyDescent="0.3">
      <c r="A2" s="282" t="s">
        <v>81</v>
      </c>
      <c r="B2" s="429">
        <f>'A1'!B2</f>
        <v>2021</v>
      </c>
      <c r="C2" s="417"/>
      <c r="D2" s="417"/>
    </row>
    <row r="3" spans="1:7" s="357" customFormat="1" ht="20.25" customHeight="1" x14ac:dyDescent="0.3">
      <c r="A3" s="282" t="s">
        <v>13</v>
      </c>
      <c r="B3" s="436">
        <f>'A1'!B3</f>
        <v>44287</v>
      </c>
      <c r="C3" s="417"/>
      <c r="D3" s="417"/>
    </row>
    <row r="4" spans="1:7" s="357" customFormat="1" ht="20.25" customHeight="1" x14ac:dyDescent="0.3">
      <c r="A4" s="282" t="s">
        <v>0</v>
      </c>
      <c r="B4" s="278" t="str">
        <f>Krankenhaus</f>
        <v>DIE BEZEICHNUNG IHRER KLINIK</v>
      </c>
      <c r="C4" s="420"/>
      <c r="D4" s="420"/>
    </row>
    <row r="5" spans="1:7" s="357" customFormat="1" ht="20.25" customHeight="1" x14ac:dyDescent="0.3">
      <c r="A5" s="282" t="s">
        <v>159</v>
      </c>
      <c r="B5" s="429" t="s">
        <v>3964</v>
      </c>
      <c r="C5" s="356"/>
      <c r="D5" s="356"/>
    </row>
    <row r="6" spans="1:7" s="357" customFormat="1" ht="20.25" customHeight="1" x14ac:dyDescent="0.3">
      <c r="B6" s="68"/>
    </row>
    <row r="7" spans="1:7" s="357" customFormat="1" ht="20.25" customHeight="1" x14ac:dyDescent="0.3">
      <c r="A7" s="105" t="s">
        <v>194</v>
      </c>
      <c r="B7" s="106"/>
      <c r="C7" s="106"/>
    </row>
    <row r="8" spans="1:7" s="374" customFormat="1" ht="20.25" customHeight="1" x14ac:dyDescent="0.3">
      <c r="A8" s="290" t="s">
        <v>161</v>
      </c>
      <c r="B8" s="291" t="s">
        <v>188</v>
      </c>
      <c r="C8" s="409"/>
      <c r="D8" s="295"/>
      <c r="E8" s="295"/>
      <c r="F8" s="295"/>
      <c r="G8" s="295"/>
    </row>
    <row r="9" spans="1:7" s="374" customFormat="1" ht="20.25" customHeight="1" x14ac:dyDescent="0.3">
      <c r="A9" s="290"/>
      <c r="B9" s="291" t="s">
        <v>3946</v>
      </c>
      <c r="C9" s="146"/>
    </row>
    <row r="10" spans="1:7" s="70" customFormat="1" ht="20.25" customHeight="1" thickBot="1" x14ac:dyDescent="0.35">
      <c r="A10" s="69"/>
      <c r="C10" s="69"/>
    </row>
    <row r="11" spans="1:7" s="357" customFormat="1" ht="20.149999999999999" customHeight="1" thickBot="1" x14ac:dyDescent="0.35">
      <c r="A11" s="388" t="s">
        <v>82</v>
      </c>
      <c r="B11" s="172" t="s">
        <v>14</v>
      </c>
      <c r="C11" s="171" t="s">
        <v>3949</v>
      </c>
      <c r="D11" s="171" t="s">
        <v>3953</v>
      </c>
      <c r="E11" s="171" t="s">
        <v>3950</v>
      </c>
    </row>
    <row r="12" spans="1:7" s="21" customFormat="1" ht="20.149999999999999" customHeight="1" thickBot="1" x14ac:dyDescent="0.35">
      <c r="A12" s="85" t="s">
        <v>90</v>
      </c>
      <c r="B12" s="94"/>
      <c r="C12" s="484" t="s">
        <v>84</v>
      </c>
      <c r="D12" s="484" t="s">
        <v>84</v>
      </c>
      <c r="E12" s="484" t="s">
        <v>84</v>
      </c>
    </row>
    <row r="13" spans="1:7" s="21" customFormat="1" ht="20.149999999999999" customHeight="1" x14ac:dyDescent="0.25">
      <c r="A13" s="252">
        <v>1</v>
      </c>
      <c r="B13" s="167" t="s">
        <v>15</v>
      </c>
      <c r="C13" s="489">
        <f>K2KF!$C13</f>
        <v>1</v>
      </c>
      <c r="D13" s="489">
        <f>K2KV!$C13</f>
        <v>2</v>
      </c>
      <c r="E13" s="486">
        <f>K2KVJV!$C13</f>
        <v>3</v>
      </c>
    </row>
    <row r="14" spans="1:7" s="21" customFormat="1" ht="20.149999999999999" customHeight="1" x14ac:dyDescent="0.25">
      <c r="A14" s="173">
        <v>2</v>
      </c>
      <c r="B14" s="165" t="s">
        <v>85</v>
      </c>
      <c r="C14" s="490">
        <f>K2KF!$C14</f>
        <v>1.5</v>
      </c>
      <c r="D14" s="490">
        <f>K2KV!$C14</f>
        <v>2.5</v>
      </c>
      <c r="E14" s="487">
        <f>K2KVJV!$C14</f>
        <v>3.5</v>
      </c>
    </row>
    <row r="15" spans="1:7" s="21" customFormat="1" ht="20.149999999999999" customHeight="1" x14ac:dyDescent="0.25">
      <c r="A15" s="173">
        <v>3</v>
      </c>
      <c r="B15" s="165" t="s">
        <v>16</v>
      </c>
      <c r="C15" s="490">
        <f>K2KF!$C15</f>
        <v>0</v>
      </c>
      <c r="D15" s="490">
        <f>K2KV!$C15</f>
        <v>0</v>
      </c>
      <c r="E15" s="487">
        <f>K2KVJV!$C15</f>
        <v>0</v>
      </c>
    </row>
    <row r="16" spans="1:7" s="21" customFormat="1" ht="20.149999999999999" customHeight="1" x14ac:dyDescent="0.25">
      <c r="A16" s="173">
        <v>4</v>
      </c>
      <c r="B16" s="165" t="s">
        <v>89</v>
      </c>
      <c r="C16" s="490">
        <f>K2KF!$C16</f>
        <v>0</v>
      </c>
      <c r="D16" s="490">
        <f>K2KV!$C16</f>
        <v>0</v>
      </c>
      <c r="E16" s="487">
        <f>K2KVJV!$C16</f>
        <v>0</v>
      </c>
    </row>
    <row r="17" spans="1:6" s="21" customFormat="1" ht="20.149999999999999" customHeight="1" x14ac:dyDescent="0.25">
      <c r="A17" s="173">
        <v>5</v>
      </c>
      <c r="B17" s="165" t="s">
        <v>87</v>
      </c>
      <c r="C17" s="490">
        <f>K2KF!$C17</f>
        <v>0</v>
      </c>
      <c r="D17" s="490">
        <f>K2KV!$C17</f>
        <v>0</v>
      </c>
      <c r="E17" s="487">
        <f>K2KVJV!$C17</f>
        <v>0</v>
      </c>
    </row>
    <row r="18" spans="1:6" s="21" customFormat="1" ht="20.149999999999999" customHeight="1" x14ac:dyDescent="0.25">
      <c r="A18" s="173">
        <v>6</v>
      </c>
      <c r="B18" s="165" t="s">
        <v>86</v>
      </c>
      <c r="C18" s="490">
        <f>K2KF!$C18</f>
        <v>0</v>
      </c>
      <c r="D18" s="490">
        <f>K2KV!$C18</f>
        <v>0</v>
      </c>
      <c r="E18" s="487">
        <f>K2KVJV!$C18</f>
        <v>0</v>
      </c>
    </row>
    <row r="19" spans="1:6" s="21" customFormat="1" ht="20.149999999999999" customHeight="1" x14ac:dyDescent="0.25">
      <c r="A19" s="173">
        <v>7</v>
      </c>
      <c r="B19" s="165" t="s">
        <v>88</v>
      </c>
      <c r="C19" s="490">
        <f>K2KF!$C19</f>
        <v>0</v>
      </c>
      <c r="D19" s="490">
        <f>K2KV!$C19</f>
        <v>0</v>
      </c>
      <c r="E19" s="487">
        <f>K2KVJV!$C19</f>
        <v>0</v>
      </c>
    </row>
    <row r="20" spans="1:6" s="21" customFormat="1" ht="20.149999999999999" customHeight="1" x14ac:dyDescent="0.25">
      <c r="A20" s="173">
        <v>8</v>
      </c>
      <c r="B20" s="165" t="s">
        <v>143</v>
      </c>
      <c r="C20" s="491">
        <f>K2KF!$C20</f>
        <v>0</v>
      </c>
      <c r="D20" s="491">
        <f>K2KV!$C20</f>
        <v>0</v>
      </c>
      <c r="E20" s="488">
        <f>K2KVJV!$C20</f>
        <v>0</v>
      </c>
    </row>
    <row r="21" spans="1:6" s="21" customFormat="1" ht="20.149999999999999" customHeight="1" thickBot="1" x14ac:dyDescent="0.3">
      <c r="A21" s="174">
        <v>9</v>
      </c>
      <c r="B21" s="191" t="s">
        <v>136</v>
      </c>
      <c r="C21" s="485">
        <f>SUM($C$13:$C$20)</f>
        <v>2.5</v>
      </c>
      <c r="D21" s="485">
        <f>SUM($D$13:$D$20)</f>
        <v>4.5</v>
      </c>
      <c r="E21" s="485">
        <f>SUM($E$13:$E$20)</f>
        <v>6.5</v>
      </c>
    </row>
    <row r="22" spans="1:6" s="27" customFormat="1" x14ac:dyDescent="0.3">
      <c r="B22" s="30"/>
    </row>
    <row r="23" spans="1:6" s="21" customFormat="1" ht="16.5" x14ac:dyDescent="0.3">
      <c r="A23" s="129"/>
      <c r="B23" s="130"/>
      <c r="C23" s="81"/>
      <c r="D23" s="81"/>
      <c r="E23" s="22"/>
      <c r="F23" s="20"/>
    </row>
    <row r="24" spans="1:6" x14ac:dyDescent="0.3">
      <c r="A24" s="27"/>
      <c r="B24" s="31"/>
      <c r="C24" s="27"/>
    </row>
    <row r="25" spans="1:6" x14ac:dyDescent="0.3">
      <c r="A25" s="27"/>
      <c r="B25" s="32"/>
      <c r="C25" s="32"/>
    </row>
    <row r="26" spans="1:6" ht="16.5" x14ac:dyDescent="0.3">
      <c r="A26" s="34"/>
      <c r="B26" s="33"/>
    </row>
  </sheetData>
  <pageMargins left="0.39370078740157483" right="0.39370078740157483" top="0.78740157480314965" bottom="0.78740157480314965" header="0.31496062992125984" footer="0.31496062992125984"/>
  <pageSetup paperSize="9" scale="73" fitToHeight="0" orientation="portrait" r:id="rId1"/>
  <headerFooter>
    <oddFooter>&amp;L&amp;A&amp;R&amp;P von &amp;N&amp;CAEB-Psych 2020 - Deutsche Krankenhausgesellschaft e. V.</oddFooter>
  </headerFooter>
  <ignoredErrors>
    <ignoredError sqref="C13:C20 D13:D20 E13:E20" unlockedFormula="1"/>
  </ignoredError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7">
    <tabColor rgb="FFFFFF00"/>
    <pageSetUpPr fitToPage="1"/>
  </sheetPr>
  <dimension ref="A1:G38"/>
  <sheetViews>
    <sheetView zoomScaleNormal="100" zoomScalePageLayoutView="70" workbookViewId="0"/>
  </sheetViews>
  <sheetFormatPr baseColWidth="10" defaultRowHeight="12.5" x14ac:dyDescent="0.25"/>
  <cols>
    <col min="1" max="1" width="24.5" style="26" customWidth="1"/>
    <col min="2" max="2" width="74.58203125" style="26" customWidth="1"/>
    <col min="3" max="4" width="16.58203125" style="35" customWidth="1"/>
    <col min="5" max="5" width="8.33203125" style="26" customWidth="1"/>
    <col min="6" max="255" width="11.082031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1.082031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1.082031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1.082031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1.082031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1.082031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1.082031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1.082031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1.082031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1.082031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1.082031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1.082031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1.082031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1.082031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1.082031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1.082031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1.082031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1.082031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1.082031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1.082031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1.082031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1.082031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1.082031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1.082031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1.082031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1.082031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1.082031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1.082031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1.082031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1.082031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1.082031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1.082031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1.082031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1.082031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1.082031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1.082031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1.082031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1.082031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1.082031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1.082031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1.082031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1.082031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1.082031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1.082031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1.082031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1.082031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1.082031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1.082031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1.082031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1.082031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1.082031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1.082031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1.082031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1.082031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1.082031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1.082031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1.082031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1.082031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1.082031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1.082031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1.082031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1.082031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1.082031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1.08203125" style="26"/>
  </cols>
  <sheetData>
    <row r="1" spans="1:7" s="1" customFormat="1" ht="20.25" customHeight="1" x14ac:dyDescent="0.3">
      <c r="A1" s="1" t="s">
        <v>160</v>
      </c>
    </row>
    <row r="2" spans="1:7" s="1" customFormat="1" ht="20.25" customHeight="1" x14ac:dyDescent="0.3">
      <c r="A2" s="282" t="s">
        <v>81</v>
      </c>
      <c r="B2" s="218"/>
      <c r="C2" s="179"/>
      <c r="D2" s="179"/>
      <c r="E2" s="179"/>
      <c r="F2" s="179"/>
    </row>
    <row r="3" spans="1:7" s="1" customFormat="1" ht="20.25" customHeight="1" x14ac:dyDescent="0.3">
      <c r="A3" s="282" t="s">
        <v>13</v>
      </c>
      <c r="B3" s="218"/>
      <c r="C3" s="179"/>
      <c r="D3" s="179"/>
      <c r="E3" s="179"/>
      <c r="F3" s="179"/>
    </row>
    <row r="4" spans="1:7" s="1" customFormat="1" ht="20.25" customHeight="1" x14ac:dyDescent="0.3">
      <c r="A4" s="282" t="s">
        <v>0</v>
      </c>
      <c r="B4" s="278"/>
      <c r="C4" s="190"/>
      <c r="D4" s="190"/>
      <c r="E4" s="190"/>
      <c r="F4" s="190"/>
    </row>
    <row r="5" spans="1:7" s="1" customFormat="1" ht="20.25" customHeight="1" x14ac:dyDescent="0.3">
      <c r="A5" s="282" t="s">
        <v>159</v>
      </c>
      <c r="B5" s="218" t="s">
        <v>291</v>
      </c>
      <c r="C5"/>
      <c r="D5"/>
      <c r="E5"/>
      <c r="F5"/>
    </row>
    <row r="6" spans="1:7" s="1" customFormat="1" ht="20.25" customHeight="1" x14ac:dyDescent="0.3">
      <c r="B6" s="68"/>
    </row>
    <row r="7" spans="1:7" s="1" customFormat="1" ht="20.25" customHeight="1" x14ac:dyDescent="0.3">
      <c r="A7" s="105" t="s">
        <v>189</v>
      </c>
      <c r="B7" s="106"/>
      <c r="C7" s="106"/>
    </row>
    <row r="8" spans="1:7" s="19" customFormat="1" ht="20.25" customHeight="1" x14ac:dyDescent="0.3">
      <c r="A8" s="290" t="s">
        <v>195</v>
      </c>
      <c r="B8" s="291"/>
      <c r="C8" s="144"/>
      <c r="D8" s="144"/>
      <c r="E8" s="92"/>
      <c r="F8" s="92"/>
      <c r="G8" s="92"/>
    </row>
    <row r="9" spans="1:7" s="27" customFormat="1" ht="20.25" customHeight="1" thickBot="1" x14ac:dyDescent="0.35">
      <c r="A9" s="66"/>
      <c r="B9" s="66"/>
      <c r="C9" s="66"/>
    </row>
    <row r="10" spans="1:7" s="1" customFormat="1" ht="40" customHeight="1" thickBot="1" x14ac:dyDescent="0.35">
      <c r="A10" s="75" t="s">
        <v>82</v>
      </c>
      <c r="B10" s="76" t="s">
        <v>34</v>
      </c>
      <c r="C10" s="89" t="s">
        <v>35</v>
      </c>
      <c r="D10" s="90" t="s">
        <v>145</v>
      </c>
    </row>
    <row r="11" spans="1:7" s="92" customFormat="1" ht="14" x14ac:dyDescent="0.3">
      <c r="A11" s="91"/>
      <c r="B11" s="91"/>
      <c r="C11" s="91"/>
    </row>
    <row r="12" spans="1:7" s="97" customFormat="1" ht="20.149999999999999" customHeight="1" thickBot="1" x14ac:dyDescent="0.35">
      <c r="A12" s="93" t="s">
        <v>90</v>
      </c>
      <c r="B12" s="94"/>
      <c r="C12" s="95"/>
      <c r="D12" s="96"/>
    </row>
    <row r="13" spans="1:7" s="97" customFormat="1" ht="20.149999999999999" customHeight="1" x14ac:dyDescent="0.25">
      <c r="A13" s="252">
        <v>1</v>
      </c>
      <c r="B13" s="86" t="s">
        <v>15</v>
      </c>
      <c r="C13" s="208"/>
      <c r="D13" s="212"/>
    </row>
    <row r="14" spans="1:7" s="97" customFormat="1" ht="20.149999999999999" customHeight="1" x14ac:dyDescent="0.25">
      <c r="A14" s="173">
        <v>2</v>
      </c>
      <c r="B14" s="87" t="s">
        <v>85</v>
      </c>
      <c r="C14" s="209"/>
      <c r="D14" s="213"/>
    </row>
    <row r="15" spans="1:7" s="97" customFormat="1" ht="20.149999999999999" customHeight="1" x14ac:dyDescent="0.25">
      <c r="A15" s="173">
        <v>3</v>
      </c>
      <c r="B15" s="87" t="s">
        <v>16</v>
      </c>
      <c r="C15" s="209"/>
      <c r="D15" s="213"/>
    </row>
    <row r="16" spans="1:7" s="97" customFormat="1" ht="20.149999999999999" customHeight="1" x14ac:dyDescent="0.25">
      <c r="A16" s="173">
        <v>4</v>
      </c>
      <c r="B16" s="87" t="s">
        <v>89</v>
      </c>
      <c r="C16" s="209"/>
      <c r="D16" s="213"/>
    </row>
    <row r="17" spans="1:4" s="97" customFormat="1" ht="20.149999999999999" customHeight="1" x14ac:dyDescent="0.25">
      <c r="A17" s="173">
        <v>5</v>
      </c>
      <c r="B17" s="87" t="s">
        <v>87</v>
      </c>
      <c r="C17" s="209"/>
      <c r="D17" s="213"/>
    </row>
    <row r="18" spans="1:4" s="97" customFormat="1" ht="20.149999999999999" customHeight="1" x14ac:dyDescent="0.25">
      <c r="A18" s="173">
        <v>6</v>
      </c>
      <c r="B18" s="87" t="s">
        <v>86</v>
      </c>
      <c r="C18" s="209"/>
      <c r="D18" s="213"/>
    </row>
    <row r="19" spans="1:4" s="97" customFormat="1" ht="20.149999999999999" customHeight="1" x14ac:dyDescent="0.25">
      <c r="A19" s="173">
        <v>7</v>
      </c>
      <c r="B19" s="87" t="s">
        <v>88</v>
      </c>
      <c r="C19" s="209"/>
      <c r="D19" s="213"/>
    </row>
    <row r="20" spans="1:4" s="97" customFormat="1" ht="20.149999999999999" customHeight="1" x14ac:dyDescent="0.25">
      <c r="A20" s="173">
        <v>8</v>
      </c>
      <c r="B20" s="87" t="s">
        <v>143</v>
      </c>
      <c r="C20" s="209"/>
      <c r="D20" s="213"/>
    </row>
    <row r="21" spans="1:4" s="97" customFormat="1" ht="20.149999999999999" customHeight="1" thickBot="1" x14ac:dyDescent="0.35">
      <c r="A21" s="174">
        <v>9</v>
      </c>
      <c r="B21" s="104" t="s">
        <v>108</v>
      </c>
      <c r="C21" s="223"/>
      <c r="D21" s="156" t="s">
        <v>144</v>
      </c>
    </row>
    <row r="22" spans="1:4" s="97" customFormat="1" ht="20.149999999999999" customHeight="1" thickBot="1" x14ac:dyDescent="0.35">
      <c r="A22" s="93" t="s">
        <v>105</v>
      </c>
      <c r="B22" s="94"/>
      <c r="C22" s="95"/>
      <c r="D22" s="96"/>
    </row>
    <row r="23" spans="1:4" s="97" customFormat="1" ht="20.149999999999999" customHeight="1" x14ac:dyDescent="0.25">
      <c r="A23" s="252">
        <v>10</v>
      </c>
      <c r="B23" s="86" t="s">
        <v>18</v>
      </c>
      <c r="C23" s="210"/>
      <c r="D23" s="212"/>
    </row>
    <row r="24" spans="1:4" s="97" customFormat="1" ht="20.149999999999999" customHeight="1" x14ac:dyDescent="0.25">
      <c r="A24" s="173">
        <v>11</v>
      </c>
      <c r="B24" s="87" t="s">
        <v>19</v>
      </c>
      <c r="C24" s="211"/>
      <c r="D24" s="213"/>
    </row>
    <row r="25" spans="1:4" ht="20.149999999999999" customHeight="1" x14ac:dyDescent="0.25">
      <c r="A25" s="173">
        <v>12</v>
      </c>
      <c r="B25" s="87" t="s">
        <v>20</v>
      </c>
      <c r="C25" s="211"/>
      <c r="D25" s="213"/>
    </row>
    <row r="26" spans="1:4" ht="20.149999999999999" customHeight="1" x14ac:dyDescent="0.25">
      <c r="A26" s="173">
        <v>13</v>
      </c>
      <c r="B26" s="87" t="s">
        <v>21</v>
      </c>
      <c r="C26" s="211"/>
      <c r="D26" s="213"/>
    </row>
    <row r="27" spans="1:4" ht="20.149999999999999" customHeight="1" x14ac:dyDescent="0.25">
      <c r="A27" s="173">
        <v>14</v>
      </c>
      <c r="B27" s="87" t="s">
        <v>22</v>
      </c>
      <c r="C27" s="211"/>
      <c r="D27" s="213"/>
    </row>
    <row r="28" spans="1:4" ht="20.149999999999999" customHeight="1" x14ac:dyDescent="0.25">
      <c r="A28" s="173">
        <v>15</v>
      </c>
      <c r="B28" s="87" t="s">
        <v>23</v>
      </c>
      <c r="C28" s="211"/>
      <c r="D28" s="213"/>
    </row>
    <row r="29" spans="1:4" ht="20.149999999999999" customHeight="1" x14ac:dyDescent="0.25">
      <c r="A29" s="173">
        <v>16</v>
      </c>
      <c r="B29" s="87" t="s">
        <v>24</v>
      </c>
      <c r="C29" s="211"/>
      <c r="D29" s="213"/>
    </row>
    <row r="30" spans="1:4" ht="20.149999999999999" customHeight="1" x14ac:dyDescent="0.25">
      <c r="A30" s="173">
        <v>17</v>
      </c>
      <c r="B30" s="87" t="s">
        <v>25</v>
      </c>
      <c r="C30" s="211"/>
      <c r="D30" s="213"/>
    </row>
    <row r="31" spans="1:4" ht="20.149999999999999" customHeight="1" x14ac:dyDescent="0.25">
      <c r="A31" s="173">
        <v>18</v>
      </c>
      <c r="B31" s="87" t="s">
        <v>26</v>
      </c>
      <c r="C31" s="211"/>
      <c r="D31" s="213"/>
    </row>
    <row r="32" spans="1:4" ht="20.149999999999999" customHeight="1" x14ac:dyDescent="0.25">
      <c r="A32" s="173">
        <v>19</v>
      </c>
      <c r="B32" s="87" t="s">
        <v>27</v>
      </c>
      <c r="C32" s="211"/>
      <c r="D32" s="213"/>
    </row>
    <row r="33" spans="1:4" ht="20.149999999999999" customHeight="1" x14ac:dyDescent="0.25">
      <c r="A33" s="173">
        <v>20</v>
      </c>
      <c r="B33" s="87" t="s">
        <v>107</v>
      </c>
      <c r="C33" s="211"/>
      <c r="D33" s="213"/>
    </row>
    <row r="34" spans="1:4" ht="20.149999999999999" customHeight="1" thickBot="1" x14ac:dyDescent="0.3">
      <c r="A34" s="174">
        <v>21</v>
      </c>
      <c r="B34" s="104" t="s">
        <v>110</v>
      </c>
      <c r="C34" s="224"/>
      <c r="D34" s="157" t="s">
        <v>144</v>
      </c>
    </row>
    <row r="35" spans="1:4" ht="14.5" thickBot="1" x14ac:dyDescent="0.35">
      <c r="A35" s="93"/>
      <c r="B35" s="94"/>
      <c r="C35" s="95"/>
      <c r="D35" s="96"/>
    </row>
    <row r="36" spans="1:4" ht="20.149999999999999" customHeight="1" thickBot="1" x14ac:dyDescent="0.3">
      <c r="A36" s="251">
        <v>22</v>
      </c>
      <c r="B36" s="159" t="s">
        <v>109</v>
      </c>
      <c r="C36" s="219"/>
      <c r="D36" s="158" t="s">
        <v>144</v>
      </c>
    </row>
    <row r="37" spans="1:4" ht="14" x14ac:dyDescent="0.3">
      <c r="A37" s="100"/>
      <c r="B37" s="101"/>
      <c r="C37" s="103"/>
      <c r="D37" s="102"/>
    </row>
    <row r="38" spans="1:4" x14ac:dyDescent="0.25">
      <c r="A38" s="97"/>
      <c r="B38" s="97"/>
      <c r="C38" s="98"/>
      <c r="D38"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38"/>
  <sheetViews>
    <sheetView zoomScaleNormal="100" zoomScalePageLayoutView="70" workbookViewId="0"/>
  </sheetViews>
  <sheetFormatPr baseColWidth="10" defaultRowHeight="12.5" x14ac:dyDescent="0.25"/>
  <cols>
    <col min="1" max="1" width="24.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7" s="357" customFormat="1" ht="20.25" customHeight="1" x14ac:dyDescent="0.3">
      <c r="A1" s="357" t="s">
        <v>160</v>
      </c>
    </row>
    <row r="2" spans="1:7" s="357" customFormat="1" ht="20.25" customHeight="1" x14ac:dyDescent="0.3">
      <c r="A2" s="282" t="s">
        <v>81</v>
      </c>
      <c r="B2" s="429">
        <f>'A1'!B2</f>
        <v>2021</v>
      </c>
      <c r="C2" s="417"/>
      <c r="D2" s="417"/>
      <c r="E2" s="417"/>
      <c r="F2" s="417"/>
    </row>
    <row r="3" spans="1:7" s="357" customFormat="1" ht="20.25" customHeight="1" x14ac:dyDescent="0.3">
      <c r="A3" s="282" t="s">
        <v>13</v>
      </c>
      <c r="B3" s="436">
        <f>'A1'!B3</f>
        <v>44287</v>
      </c>
      <c r="C3" s="417"/>
      <c r="D3" s="417"/>
      <c r="E3" s="417"/>
      <c r="F3" s="417"/>
    </row>
    <row r="4" spans="1:7" s="357" customFormat="1" ht="20.25" customHeight="1" x14ac:dyDescent="0.3">
      <c r="A4" s="282" t="s">
        <v>0</v>
      </c>
      <c r="B4" s="278" t="str">
        <f>Krankenhaus</f>
        <v>DIE BEZEICHNUNG IHRER KLINIK</v>
      </c>
      <c r="C4" s="420"/>
      <c r="D4" s="420"/>
      <c r="E4" s="420"/>
      <c r="F4" s="420"/>
    </row>
    <row r="5" spans="1:7" s="357" customFormat="1" ht="20.25" customHeight="1" x14ac:dyDescent="0.3">
      <c r="A5" s="282" t="s">
        <v>159</v>
      </c>
      <c r="B5" s="429" t="s">
        <v>292</v>
      </c>
      <c r="C5" s="356"/>
      <c r="D5" s="356"/>
      <c r="E5" s="356"/>
      <c r="F5" s="356"/>
    </row>
    <row r="6" spans="1:7" s="357" customFormat="1" ht="20.25" customHeight="1" x14ac:dyDescent="0.3">
      <c r="B6" s="68"/>
    </row>
    <row r="7" spans="1:7" s="357" customFormat="1" ht="20.25" customHeight="1" x14ac:dyDescent="0.3">
      <c r="A7" s="105" t="s">
        <v>189</v>
      </c>
      <c r="B7" s="106"/>
      <c r="C7" s="106"/>
    </row>
    <row r="8" spans="1:7" s="374" customFormat="1" ht="20.25" customHeight="1" x14ac:dyDescent="0.3">
      <c r="A8" s="290" t="s">
        <v>195</v>
      </c>
      <c r="B8" s="291" t="s">
        <v>3935</v>
      </c>
      <c r="C8" s="409"/>
      <c r="D8" s="409"/>
      <c r="E8" s="92"/>
      <c r="F8" s="92"/>
      <c r="G8" s="92"/>
    </row>
    <row r="9" spans="1:7" s="27" customFormat="1" ht="20.25" customHeight="1" thickBot="1" x14ac:dyDescent="0.35">
      <c r="A9" s="66"/>
      <c r="B9" s="66"/>
      <c r="C9" s="66"/>
    </row>
    <row r="10" spans="1:7" s="357" customFormat="1" ht="40" customHeight="1" thickBot="1" x14ac:dyDescent="0.35">
      <c r="A10" s="388" t="s">
        <v>82</v>
      </c>
      <c r="B10" s="389" t="s">
        <v>34</v>
      </c>
      <c r="C10" s="89" t="s">
        <v>35</v>
      </c>
      <c r="D10" s="90" t="s">
        <v>145</v>
      </c>
    </row>
    <row r="11" spans="1:7" s="92" customFormat="1" ht="14" x14ac:dyDescent="0.3">
      <c r="A11" s="91"/>
      <c r="B11" s="91"/>
      <c r="C11" s="91"/>
    </row>
    <row r="12" spans="1:7" s="97" customFormat="1" ht="20.149999999999999" customHeight="1" thickBot="1" x14ac:dyDescent="0.35">
      <c r="A12" s="93" t="s">
        <v>90</v>
      </c>
      <c r="B12" s="94"/>
      <c r="C12" s="95"/>
      <c r="D12" s="96"/>
    </row>
    <row r="13" spans="1:7" s="97" customFormat="1" ht="20.149999999999999" customHeight="1" x14ac:dyDescent="0.25">
      <c r="A13" s="252">
        <v>1</v>
      </c>
      <c r="B13" s="86" t="s">
        <v>15</v>
      </c>
      <c r="C13" s="430"/>
      <c r="D13" s="434"/>
    </row>
    <row r="14" spans="1:7" s="97" customFormat="1" ht="20.149999999999999" customHeight="1" x14ac:dyDescent="0.25">
      <c r="A14" s="173">
        <v>2</v>
      </c>
      <c r="B14" s="87" t="s">
        <v>85</v>
      </c>
      <c r="C14" s="431"/>
      <c r="D14" s="435"/>
    </row>
    <row r="15" spans="1:7" s="97" customFormat="1" ht="20.149999999999999" customHeight="1" x14ac:dyDescent="0.25">
      <c r="A15" s="173">
        <v>3</v>
      </c>
      <c r="B15" s="87" t="s">
        <v>16</v>
      </c>
      <c r="C15" s="431"/>
      <c r="D15" s="435"/>
    </row>
    <row r="16" spans="1:7" s="97" customFormat="1" ht="20.149999999999999" customHeight="1" x14ac:dyDescent="0.25">
      <c r="A16" s="173">
        <v>4</v>
      </c>
      <c r="B16" s="87" t="s">
        <v>89</v>
      </c>
      <c r="C16" s="431"/>
      <c r="D16" s="435"/>
    </row>
    <row r="17" spans="1:4" s="97" customFormat="1" ht="20.149999999999999" customHeight="1" x14ac:dyDescent="0.25">
      <c r="A17" s="173">
        <v>5</v>
      </c>
      <c r="B17" s="87" t="s">
        <v>87</v>
      </c>
      <c r="C17" s="431"/>
      <c r="D17" s="435"/>
    </row>
    <row r="18" spans="1:4" s="97" customFormat="1" ht="20.149999999999999" customHeight="1" x14ac:dyDescent="0.25">
      <c r="A18" s="173">
        <v>6</v>
      </c>
      <c r="B18" s="87" t="s">
        <v>86</v>
      </c>
      <c r="C18" s="431"/>
      <c r="D18" s="435"/>
    </row>
    <row r="19" spans="1:4" s="97" customFormat="1" ht="20.149999999999999" customHeight="1" x14ac:dyDescent="0.25">
      <c r="A19" s="173">
        <v>7</v>
      </c>
      <c r="B19" s="87" t="s">
        <v>88</v>
      </c>
      <c r="C19" s="431"/>
      <c r="D19" s="435"/>
    </row>
    <row r="20" spans="1:4" s="97" customFormat="1" ht="20.149999999999999" customHeight="1" x14ac:dyDescent="0.25">
      <c r="A20" s="173">
        <v>8</v>
      </c>
      <c r="B20" s="87" t="s">
        <v>143</v>
      </c>
      <c r="C20" s="431"/>
      <c r="D20" s="435"/>
    </row>
    <row r="21" spans="1:4" s="97" customFormat="1" ht="20.149999999999999" customHeight="1" thickBot="1" x14ac:dyDescent="0.35">
      <c r="A21" s="174">
        <v>9</v>
      </c>
      <c r="B21" s="104" t="s">
        <v>108</v>
      </c>
      <c r="C21" s="432">
        <f>SUM($C$13:$C$20)</f>
        <v>0</v>
      </c>
      <c r="D21" s="156" t="s">
        <v>144</v>
      </c>
    </row>
    <row r="22" spans="1:4" s="97" customFormat="1" ht="20.149999999999999" customHeight="1" thickBot="1" x14ac:dyDescent="0.35">
      <c r="A22" s="93" t="s">
        <v>105</v>
      </c>
      <c r="B22" s="94"/>
      <c r="C22" s="95"/>
      <c r="D22" s="96"/>
    </row>
    <row r="23" spans="1:4" s="97" customFormat="1" ht="20.149999999999999" customHeight="1" x14ac:dyDescent="0.25">
      <c r="A23" s="252">
        <v>10</v>
      </c>
      <c r="B23" s="86" t="s">
        <v>18</v>
      </c>
      <c r="C23" s="430"/>
      <c r="D23" s="434"/>
    </row>
    <row r="24" spans="1:4" s="97" customFormat="1" ht="20.149999999999999" customHeight="1" x14ac:dyDescent="0.25">
      <c r="A24" s="173">
        <v>11</v>
      </c>
      <c r="B24" s="87" t="s">
        <v>19</v>
      </c>
      <c r="C24" s="431"/>
      <c r="D24" s="435"/>
    </row>
    <row r="25" spans="1:4" ht="20.149999999999999" customHeight="1" x14ac:dyDescent="0.25">
      <c r="A25" s="173">
        <v>12</v>
      </c>
      <c r="B25" s="87" t="s">
        <v>20</v>
      </c>
      <c r="C25" s="431"/>
      <c r="D25" s="435"/>
    </row>
    <row r="26" spans="1:4" ht="20.149999999999999" customHeight="1" x14ac:dyDescent="0.25">
      <c r="A26" s="173">
        <v>13</v>
      </c>
      <c r="B26" s="87" t="s">
        <v>21</v>
      </c>
      <c r="C26" s="431"/>
      <c r="D26" s="435"/>
    </row>
    <row r="27" spans="1:4" ht="20.149999999999999" customHeight="1" x14ac:dyDescent="0.25">
      <c r="A27" s="173">
        <v>14</v>
      </c>
      <c r="B27" s="87" t="s">
        <v>22</v>
      </c>
      <c r="C27" s="431"/>
      <c r="D27" s="435"/>
    </row>
    <row r="28" spans="1:4" ht="20.149999999999999" customHeight="1" x14ac:dyDescent="0.25">
      <c r="A28" s="173">
        <v>15</v>
      </c>
      <c r="B28" s="87" t="s">
        <v>23</v>
      </c>
      <c r="C28" s="431"/>
      <c r="D28" s="435"/>
    </row>
    <row r="29" spans="1:4" ht="20.149999999999999" customHeight="1" x14ac:dyDescent="0.25">
      <c r="A29" s="173">
        <v>16</v>
      </c>
      <c r="B29" s="87" t="s">
        <v>24</v>
      </c>
      <c r="C29" s="431"/>
      <c r="D29" s="435"/>
    </row>
    <row r="30" spans="1:4" ht="20.149999999999999" customHeight="1" x14ac:dyDescent="0.25">
      <c r="A30" s="173">
        <v>17</v>
      </c>
      <c r="B30" s="87" t="s">
        <v>25</v>
      </c>
      <c r="C30" s="431"/>
      <c r="D30" s="435"/>
    </row>
    <row r="31" spans="1:4" ht="20.149999999999999" customHeight="1" x14ac:dyDescent="0.25">
      <c r="A31" s="173">
        <v>18</v>
      </c>
      <c r="B31" s="87" t="s">
        <v>26</v>
      </c>
      <c r="C31" s="431"/>
      <c r="D31" s="435"/>
    </row>
    <row r="32" spans="1:4" ht="20.149999999999999" customHeight="1" x14ac:dyDescent="0.25">
      <c r="A32" s="173">
        <v>19</v>
      </c>
      <c r="B32" s="87" t="s">
        <v>27</v>
      </c>
      <c r="C32" s="431"/>
      <c r="D32" s="435"/>
    </row>
    <row r="33" spans="1:4" ht="20.149999999999999" customHeight="1" x14ac:dyDescent="0.25">
      <c r="A33" s="173">
        <v>20</v>
      </c>
      <c r="B33" s="87" t="s">
        <v>107</v>
      </c>
      <c r="C33" s="431"/>
      <c r="D33" s="435"/>
    </row>
    <row r="34" spans="1:4" ht="20.149999999999999" customHeight="1" thickBot="1" x14ac:dyDescent="0.3">
      <c r="A34" s="174">
        <v>21</v>
      </c>
      <c r="B34" s="104" t="s">
        <v>110</v>
      </c>
      <c r="C34" s="433">
        <f>SUM($C$23:$C$33)</f>
        <v>0</v>
      </c>
      <c r="D34" s="157" t="s">
        <v>144</v>
      </c>
    </row>
    <row r="35" spans="1:4" ht="14.5" thickBot="1" x14ac:dyDescent="0.35">
      <c r="A35" s="93"/>
      <c r="B35" s="94"/>
      <c r="C35" s="95"/>
      <c r="D35" s="96"/>
    </row>
    <row r="36" spans="1:4" ht="20.149999999999999" customHeight="1" thickBot="1" x14ac:dyDescent="0.3">
      <c r="A36" s="251">
        <v>22</v>
      </c>
      <c r="B36" s="159" t="s">
        <v>109</v>
      </c>
      <c r="C36" s="492">
        <f>$C$21+$C$34</f>
        <v>0</v>
      </c>
      <c r="D36" s="158" t="s">
        <v>144</v>
      </c>
    </row>
    <row r="37" spans="1:4" ht="14" x14ac:dyDescent="0.3">
      <c r="A37" s="100"/>
      <c r="B37" s="101"/>
      <c r="C37" s="103"/>
      <c r="D37" s="102"/>
    </row>
    <row r="38" spans="1:4" x14ac:dyDescent="0.25">
      <c r="A38" s="97"/>
      <c r="B38" s="97"/>
      <c r="C38" s="98"/>
      <c r="D38"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38"/>
  <sheetViews>
    <sheetView zoomScaleNormal="100" zoomScalePageLayoutView="70" workbookViewId="0"/>
  </sheetViews>
  <sheetFormatPr baseColWidth="10" defaultRowHeight="12.5" x14ac:dyDescent="0.25"/>
  <cols>
    <col min="1" max="1" width="24.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7" s="357" customFormat="1" ht="20.25" customHeight="1" x14ac:dyDescent="0.3">
      <c r="A1" s="357" t="s">
        <v>160</v>
      </c>
    </row>
    <row r="2" spans="1:7" s="357" customFormat="1" ht="20.25" customHeight="1" x14ac:dyDescent="0.3">
      <c r="A2" s="282" t="s">
        <v>81</v>
      </c>
      <c r="B2" s="429">
        <f>'A1'!B2</f>
        <v>2021</v>
      </c>
      <c r="C2" s="417"/>
      <c r="D2" s="417"/>
      <c r="E2" s="417"/>
      <c r="F2" s="417"/>
    </row>
    <row r="3" spans="1:7" s="357" customFormat="1" ht="20.25" customHeight="1" x14ac:dyDescent="0.3">
      <c r="A3" s="282" t="s">
        <v>13</v>
      </c>
      <c r="B3" s="436">
        <f>'A1'!B3</f>
        <v>44287</v>
      </c>
      <c r="C3" s="417"/>
      <c r="D3" s="417"/>
      <c r="E3" s="417"/>
      <c r="F3" s="417"/>
    </row>
    <row r="4" spans="1:7" s="357" customFormat="1" ht="20.25" customHeight="1" x14ac:dyDescent="0.3">
      <c r="A4" s="282" t="s">
        <v>0</v>
      </c>
      <c r="B4" s="278" t="str">
        <f>Krankenhaus</f>
        <v>DIE BEZEICHNUNG IHRER KLINIK</v>
      </c>
      <c r="C4" s="420"/>
      <c r="D4" s="420"/>
      <c r="E4" s="420"/>
      <c r="F4" s="420"/>
    </row>
    <row r="5" spans="1:7" s="357" customFormat="1" ht="20.25" customHeight="1" x14ac:dyDescent="0.3">
      <c r="A5" s="282" t="s">
        <v>159</v>
      </c>
      <c r="B5" s="429" t="s">
        <v>293</v>
      </c>
      <c r="C5" s="356"/>
      <c r="D5" s="356"/>
      <c r="E5" s="356"/>
      <c r="F5" s="356"/>
    </row>
    <row r="6" spans="1:7" s="357" customFormat="1" ht="20.25" customHeight="1" x14ac:dyDescent="0.3">
      <c r="B6" s="68"/>
    </row>
    <row r="7" spans="1:7" s="357" customFormat="1" ht="20.25" customHeight="1" x14ac:dyDescent="0.3">
      <c r="A7" s="105" t="s">
        <v>189</v>
      </c>
      <c r="B7" s="106"/>
      <c r="C7" s="106"/>
    </row>
    <row r="8" spans="1:7" s="374" customFormat="1" ht="20.25" customHeight="1" x14ac:dyDescent="0.3">
      <c r="A8" s="290" t="s">
        <v>195</v>
      </c>
      <c r="B8" s="291" t="s">
        <v>3936</v>
      </c>
      <c r="C8" s="409"/>
      <c r="D8" s="409"/>
      <c r="E8" s="92"/>
      <c r="F8" s="92"/>
      <c r="G8" s="92"/>
    </row>
    <row r="9" spans="1:7" s="27" customFormat="1" ht="20.25" customHeight="1" thickBot="1" x14ac:dyDescent="0.35">
      <c r="A9" s="66"/>
      <c r="B9" s="66"/>
      <c r="C9" s="66"/>
    </row>
    <row r="10" spans="1:7" s="357" customFormat="1" ht="40" customHeight="1" thickBot="1" x14ac:dyDescent="0.35">
      <c r="A10" s="388" t="s">
        <v>82</v>
      </c>
      <c r="B10" s="389" t="s">
        <v>34</v>
      </c>
      <c r="C10" s="89" t="s">
        <v>35</v>
      </c>
      <c r="D10" s="90" t="s">
        <v>145</v>
      </c>
    </row>
    <row r="11" spans="1:7" s="92" customFormat="1" ht="14" x14ac:dyDescent="0.3">
      <c r="A11" s="91"/>
      <c r="B11" s="91"/>
      <c r="C11" s="91"/>
    </row>
    <row r="12" spans="1:7" s="97" customFormat="1" ht="20.149999999999999" customHeight="1" thickBot="1" x14ac:dyDescent="0.35">
      <c r="A12" s="93" t="s">
        <v>90</v>
      </c>
      <c r="B12" s="94"/>
      <c r="C12" s="95"/>
      <c r="D12" s="96"/>
    </row>
    <row r="13" spans="1:7" s="97" customFormat="1" ht="20.149999999999999" customHeight="1" x14ac:dyDescent="0.25">
      <c r="A13" s="252">
        <v>1</v>
      </c>
      <c r="B13" s="86" t="s">
        <v>15</v>
      </c>
      <c r="C13" s="430"/>
      <c r="D13" s="434"/>
    </row>
    <row r="14" spans="1:7" s="97" customFormat="1" ht="20.149999999999999" customHeight="1" x14ac:dyDescent="0.25">
      <c r="A14" s="173">
        <v>2</v>
      </c>
      <c r="B14" s="87" t="s">
        <v>85</v>
      </c>
      <c r="C14" s="431"/>
      <c r="D14" s="435"/>
    </row>
    <row r="15" spans="1:7" s="97" customFormat="1" ht="20.149999999999999" customHeight="1" x14ac:dyDescent="0.25">
      <c r="A15" s="173">
        <v>3</v>
      </c>
      <c r="B15" s="87" t="s">
        <v>16</v>
      </c>
      <c r="C15" s="431"/>
      <c r="D15" s="435"/>
    </row>
    <row r="16" spans="1:7" s="97" customFormat="1" ht="20.149999999999999" customHeight="1" x14ac:dyDescent="0.25">
      <c r="A16" s="173">
        <v>4</v>
      </c>
      <c r="B16" s="87" t="s">
        <v>89</v>
      </c>
      <c r="C16" s="431"/>
      <c r="D16" s="435"/>
    </row>
    <row r="17" spans="1:4" s="97" customFormat="1" ht="20.149999999999999" customHeight="1" x14ac:dyDescent="0.25">
      <c r="A17" s="173">
        <v>5</v>
      </c>
      <c r="B17" s="87" t="s">
        <v>87</v>
      </c>
      <c r="C17" s="431"/>
      <c r="D17" s="435"/>
    </row>
    <row r="18" spans="1:4" s="97" customFormat="1" ht="20.149999999999999" customHeight="1" x14ac:dyDescent="0.25">
      <c r="A18" s="173">
        <v>6</v>
      </c>
      <c r="B18" s="87" t="s">
        <v>86</v>
      </c>
      <c r="C18" s="431"/>
      <c r="D18" s="435"/>
    </row>
    <row r="19" spans="1:4" s="97" customFormat="1" ht="20.149999999999999" customHeight="1" x14ac:dyDescent="0.25">
      <c r="A19" s="173">
        <v>7</v>
      </c>
      <c r="B19" s="87" t="s">
        <v>88</v>
      </c>
      <c r="C19" s="431"/>
      <c r="D19" s="435"/>
    </row>
    <row r="20" spans="1:4" s="97" customFormat="1" ht="20.149999999999999" customHeight="1" x14ac:dyDescent="0.25">
      <c r="A20" s="173">
        <v>8</v>
      </c>
      <c r="B20" s="87" t="s">
        <v>143</v>
      </c>
      <c r="C20" s="431"/>
      <c r="D20" s="435"/>
    </row>
    <row r="21" spans="1:4" s="97" customFormat="1" ht="20.149999999999999" customHeight="1" thickBot="1" x14ac:dyDescent="0.35">
      <c r="A21" s="174">
        <v>9</v>
      </c>
      <c r="B21" s="104" t="s">
        <v>108</v>
      </c>
      <c r="C21" s="432">
        <f>SUM($C$13:$C$20)</f>
        <v>0</v>
      </c>
      <c r="D21" s="156" t="s">
        <v>144</v>
      </c>
    </row>
    <row r="22" spans="1:4" s="97" customFormat="1" ht="20.149999999999999" customHeight="1" thickBot="1" x14ac:dyDescent="0.35">
      <c r="A22" s="93" t="s">
        <v>105</v>
      </c>
      <c r="B22" s="94"/>
      <c r="C22" s="95"/>
      <c r="D22" s="96"/>
    </row>
    <row r="23" spans="1:4" s="97" customFormat="1" ht="20.149999999999999" customHeight="1" x14ac:dyDescent="0.25">
      <c r="A23" s="252">
        <v>10</v>
      </c>
      <c r="B23" s="86" t="s">
        <v>18</v>
      </c>
      <c r="C23" s="430"/>
      <c r="D23" s="434"/>
    </row>
    <row r="24" spans="1:4" s="97" customFormat="1" ht="20.149999999999999" customHeight="1" x14ac:dyDescent="0.25">
      <c r="A24" s="173">
        <v>11</v>
      </c>
      <c r="B24" s="87" t="s">
        <v>19</v>
      </c>
      <c r="C24" s="431"/>
      <c r="D24" s="435"/>
    </row>
    <row r="25" spans="1:4" ht="20.149999999999999" customHeight="1" x14ac:dyDescent="0.25">
      <c r="A25" s="173">
        <v>12</v>
      </c>
      <c r="B25" s="87" t="s">
        <v>20</v>
      </c>
      <c r="C25" s="431"/>
      <c r="D25" s="435"/>
    </row>
    <row r="26" spans="1:4" ht="20.149999999999999" customHeight="1" x14ac:dyDescent="0.25">
      <c r="A26" s="173">
        <v>13</v>
      </c>
      <c r="B26" s="87" t="s">
        <v>21</v>
      </c>
      <c r="C26" s="431"/>
      <c r="D26" s="435"/>
    </row>
    <row r="27" spans="1:4" ht="20.149999999999999" customHeight="1" x14ac:dyDescent="0.25">
      <c r="A27" s="173">
        <v>14</v>
      </c>
      <c r="B27" s="87" t="s">
        <v>22</v>
      </c>
      <c r="C27" s="431"/>
      <c r="D27" s="435"/>
    </row>
    <row r="28" spans="1:4" ht="20.149999999999999" customHeight="1" x14ac:dyDescent="0.25">
      <c r="A28" s="173">
        <v>15</v>
      </c>
      <c r="B28" s="87" t="s">
        <v>23</v>
      </c>
      <c r="C28" s="431"/>
      <c r="D28" s="435"/>
    </row>
    <row r="29" spans="1:4" ht="20.149999999999999" customHeight="1" x14ac:dyDescent="0.25">
      <c r="A29" s="173">
        <v>16</v>
      </c>
      <c r="B29" s="87" t="s">
        <v>24</v>
      </c>
      <c r="C29" s="431"/>
      <c r="D29" s="435"/>
    </row>
    <row r="30" spans="1:4" ht="20.149999999999999" customHeight="1" x14ac:dyDescent="0.25">
      <c r="A30" s="173">
        <v>17</v>
      </c>
      <c r="B30" s="87" t="s">
        <v>25</v>
      </c>
      <c r="C30" s="431"/>
      <c r="D30" s="435"/>
    </row>
    <row r="31" spans="1:4" ht="20.149999999999999" customHeight="1" x14ac:dyDescent="0.25">
      <c r="A31" s="173">
        <v>18</v>
      </c>
      <c r="B31" s="87" t="s">
        <v>26</v>
      </c>
      <c r="C31" s="431"/>
      <c r="D31" s="435"/>
    </row>
    <row r="32" spans="1:4" ht="20.149999999999999" customHeight="1" x14ac:dyDescent="0.25">
      <c r="A32" s="173">
        <v>19</v>
      </c>
      <c r="B32" s="87" t="s">
        <v>27</v>
      </c>
      <c r="C32" s="431"/>
      <c r="D32" s="435"/>
    </row>
    <row r="33" spans="1:4" ht="20.149999999999999" customHeight="1" x14ac:dyDescent="0.25">
      <c r="A33" s="173">
        <v>20</v>
      </c>
      <c r="B33" s="87" t="s">
        <v>107</v>
      </c>
      <c r="C33" s="431"/>
      <c r="D33" s="435"/>
    </row>
    <row r="34" spans="1:4" ht="20.149999999999999" customHeight="1" thickBot="1" x14ac:dyDescent="0.3">
      <c r="A34" s="174">
        <v>21</v>
      </c>
      <c r="B34" s="104" t="s">
        <v>110</v>
      </c>
      <c r="C34" s="433">
        <f>SUM($C$23:$C$33)</f>
        <v>0</v>
      </c>
      <c r="D34" s="157" t="s">
        <v>144</v>
      </c>
    </row>
    <row r="35" spans="1:4" ht="14.5" thickBot="1" x14ac:dyDescent="0.35">
      <c r="A35" s="93"/>
      <c r="B35" s="94"/>
      <c r="C35" s="95"/>
      <c r="D35" s="96"/>
    </row>
    <row r="36" spans="1:4" ht="20.149999999999999" customHeight="1" thickBot="1" x14ac:dyDescent="0.3">
      <c r="A36" s="251">
        <v>22</v>
      </c>
      <c r="B36" s="159" t="s">
        <v>109</v>
      </c>
      <c r="C36" s="433">
        <f>$C$21+$C$34</f>
        <v>0</v>
      </c>
      <c r="D36" s="158" t="s">
        <v>144</v>
      </c>
    </row>
    <row r="37" spans="1:4" ht="14" x14ac:dyDescent="0.3">
      <c r="A37" s="100"/>
      <c r="B37" s="101"/>
      <c r="C37" s="103"/>
      <c r="D37" s="102"/>
    </row>
    <row r="38" spans="1:4" x14ac:dyDescent="0.25">
      <c r="A38" s="97"/>
      <c r="B38" s="97"/>
      <c r="C38" s="98"/>
      <c r="D38"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38"/>
  <sheetViews>
    <sheetView zoomScaleNormal="100" zoomScalePageLayoutView="70" workbookViewId="0"/>
  </sheetViews>
  <sheetFormatPr baseColWidth="10" defaultRowHeight="12.5" x14ac:dyDescent="0.25"/>
  <cols>
    <col min="1" max="1" width="24.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7" s="357" customFormat="1" ht="20.25" customHeight="1" x14ac:dyDescent="0.3">
      <c r="A1" s="357" t="s">
        <v>160</v>
      </c>
    </row>
    <row r="2" spans="1:7" s="357" customFormat="1" ht="20.25" customHeight="1" x14ac:dyDescent="0.3">
      <c r="A2" s="282" t="s">
        <v>81</v>
      </c>
      <c r="B2" s="429">
        <f>'A1'!B2</f>
        <v>2021</v>
      </c>
      <c r="C2" s="417"/>
      <c r="D2" s="417"/>
      <c r="E2" s="417"/>
      <c r="F2" s="417"/>
    </row>
    <row r="3" spans="1:7" s="357" customFormat="1" ht="20.25" customHeight="1" x14ac:dyDescent="0.3">
      <c r="A3" s="282" t="s">
        <v>13</v>
      </c>
      <c r="B3" s="436">
        <f>'A1'!B3</f>
        <v>44287</v>
      </c>
      <c r="C3" s="417"/>
      <c r="D3" s="417"/>
      <c r="E3" s="417"/>
      <c r="F3" s="417"/>
    </row>
    <row r="4" spans="1:7" s="357" customFormat="1" ht="20.25" customHeight="1" x14ac:dyDescent="0.3">
      <c r="A4" s="282" t="s">
        <v>0</v>
      </c>
      <c r="B4" s="278" t="str">
        <f>Krankenhaus</f>
        <v>DIE BEZEICHNUNG IHRER KLINIK</v>
      </c>
      <c r="C4" s="420"/>
      <c r="D4" s="420"/>
      <c r="E4" s="420"/>
      <c r="F4" s="420"/>
    </row>
    <row r="5" spans="1:7" s="357" customFormat="1" ht="20.25" customHeight="1" x14ac:dyDescent="0.3">
      <c r="A5" s="282" t="s">
        <v>159</v>
      </c>
      <c r="B5" s="429" t="s">
        <v>330</v>
      </c>
      <c r="C5" s="356"/>
      <c r="D5" s="356"/>
      <c r="E5" s="356"/>
      <c r="F5" s="356"/>
    </row>
    <row r="6" spans="1:7" s="357" customFormat="1" ht="20.25" customHeight="1" x14ac:dyDescent="0.3">
      <c r="B6" s="68"/>
    </row>
    <row r="7" spans="1:7" s="357" customFormat="1" ht="20.25" customHeight="1" x14ac:dyDescent="0.3">
      <c r="A7" s="105" t="s">
        <v>189</v>
      </c>
      <c r="B7" s="106"/>
      <c r="C7" s="106"/>
    </row>
    <row r="8" spans="1:7" s="374" customFormat="1" ht="20.25" customHeight="1" x14ac:dyDescent="0.3">
      <c r="A8" s="290" t="s">
        <v>195</v>
      </c>
      <c r="B8" s="291" t="s">
        <v>3941</v>
      </c>
      <c r="C8" s="409"/>
      <c r="D8" s="409"/>
      <c r="E8" s="92"/>
      <c r="F8" s="92"/>
      <c r="G8" s="92"/>
    </row>
    <row r="9" spans="1:7" s="27" customFormat="1" ht="20.25" customHeight="1" thickBot="1" x14ac:dyDescent="0.35">
      <c r="A9" s="66"/>
      <c r="B9" s="66"/>
      <c r="C9" s="66"/>
    </row>
    <row r="10" spans="1:7" s="357" customFormat="1" ht="40" customHeight="1" thickBot="1" x14ac:dyDescent="0.35">
      <c r="A10" s="388" t="s">
        <v>82</v>
      </c>
      <c r="B10" s="389" t="s">
        <v>34</v>
      </c>
      <c r="C10" s="89" t="s">
        <v>35</v>
      </c>
      <c r="D10" s="90" t="s">
        <v>145</v>
      </c>
    </row>
    <row r="11" spans="1:7" s="92" customFormat="1" ht="14" x14ac:dyDescent="0.3">
      <c r="A11" s="91"/>
      <c r="B11" s="91"/>
      <c r="C11" s="91"/>
    </row>
    <row r="12" spans="1:7" s="97" customFormat="1" ht="20.149999999999999" customHeight="1" thickBot="1" x14ac:dyDescent="0.35">
      <c r="A12" s="93" t="s">
        <v>90</v>
      </c>
      <c r="B12" s="94"/>
      <c r="C12" s="95"/>
      <c r="D12" s="96"/>
    </row>
    <row r="13" spans="1:7" s="97" customFormat="1" ht="20.149999999999999" customHeight="1" x14ac:dyDescent="0.25">
      <c r="A13" s="252">
        <v>1</v>
      </c>
      <c r="B13" s="86" t="s">
        <v>15</v>
      </c>
      <c r="C13" s="430"/>
      <c r="D13" s="434"/>
    </row>
    <row r="14" spans="1:7" s="97" customFormat="1" ht="20.149999999999999" customHeight="1" x14ac:dyDescent="0.25">
      <c r="A14" s="173">
        <v>2</v>
      </c>
      <c r="B14" s="87" t="s">
        <v>85</v>
      </c>
      <c r="C14" s="431"/>
      <c r="D14" s="435"/>
    </row>
    <row r="15" spans="1:7" s="97" customFormat="1" ht="20.149999999999999" customHeight="1" x14ac:dyDescent="0.25">
      <c r="A15" s="173">
        <v>3</v>
      </c>
      <c r="B15" s="87" t="s">
        <v>16</v>
      </c>
      <c r="C15" s="431"/>
      <c r="D15" s="435"/>
    </row>
    <row r="16" spans="1:7" s="97" customFormat="1" ht="20.149999999999999" customHeight="1" x14ac:dyDescent="0.25">
      <c r="A16" s="173">
        <v>4</v>
      </c>
      <c r="B16" s="87" t="s">
        <v>89</v>
      </c>
      <c r="C16" s="431"/>
      <c r="D16" s="435"/>
    </row>
    <row r="17" spans="1:4" s="97" customFormat="1" ht="20.149999999999999" customHeight="1" x14ac:dyDescent="0.25">
      <c r="A17" s="173">
        <v>5</v>
      </c>
      <c r="B17" s="87" t="s">
        <v>87</v>
      </c>
      <c r="C17" s="431"/>
      <c r="D17" s="435"/>
    </row>
    <row r="18" spans="1:4" s="97" customFormat="1" ht="20.149999999999999" customHeight="1" x14ac:dyDescent="0.25">
      <c r="A18" s="173">
        <v>6</v>
      </c>
      <c r="B18" s="87" t="s">
        <v>86</v>
      </c>
      <c r="C18" s="431"/>
      <c r="D18" s="435"/>
    </row>
    <row r="19" spans="1:4" s="97" customFormat="1" ht="20.149999999999999" customHeight="1" x14ac:dyDescent="0.25">
      <c r="A19" s="173">
        <v>7</v>
      </c>
      <c r="B19" s="87" t="s">
        <v>88</v>
      </c>
      <c r="C19" s="431"/>
      <c r="D19" s="435"/>
    </row>
    <row r="20" spans="1:4" s="97" customFormat="1" ht="20.149999999999999" customHeight="1" x14ac:dyDescent="0.25">
      <c r="A20" s="173">
        <v>8</v>
      </c>
      <c r="B20" s="87" t="s">
        <v>143</v>
      </c>
      <c r="C20" s="431"/>
      <c r="D20" s="435"/>
    </row>
    <row r="21" spans="1:4" s="97" customFormat="1" ht="20.149999999999999" customHeight="1" thickBot="1" x14ac:dyDescent="0.35">
      <c r="A21" s="174">
        <v>9</v>
      </c>
      <c r="B21" s="104" t="s">
        <v>108</v>
      </c>
      <c r="C21" s="432">
        <f>SUM($C$13:$C$20)</f>
        <v>0</v>
      </c>
      <c r="D21" s="156" t="s">
        <v>144</v>
      </c>
    </row>
    <row r="22" spans="1:4" s="97" customFormat="1" ht="20.149999999999999" customHeight="1" thickBot="1" x14ac:dyDescent="0.35">
      <c r="A22" s="93" t="s">
        <v>105</v>
      </c>
      <c r="B22" s="94"/>
      <c r="C22" s="95"/>
      <c r="D22" s="96"/>
    </row>
    <row r="23" spans="1:4" s="97" customFormat="1" ht="20.149999999999999" customHeight="1" x14ac:dyDescent="0.25">
      <c r="A23" s="252">
        <v>10</v>
      </c>
      <c r="B23" s="86" t="s">
        <v>18</v>
      </c>
      <c r="C23" s="430"/>
      <c r="D23" s="434"/>
    </row>
    <row r="24" spans="1:4" s="97" customFormat="1" ht="20.149999999999999" customHeight="1" x14ac:dyDescent="0.25">
      <c r="A24" s="173">
        <v>11</v>
      </c>
      <c r="B24" s="87" t="s">
        <v>19</v>
      </c>
      <c r="C24" s="431"/>
      <c r="D24" s="435"/>
    </row>
    <row r="25" spans="1:4" ht="20.149999999999999" customHeight="1" x14ac:dyDescent="0.25">
      <c r="A25" s="173">
        <v>12</v>
      </c>
      <c r="B25" s="87" t="s">
        <v>20</v>
      </c>
      <c r="C25" s="431"/>
      <c r="D25" s="435"/>
    </row>
    <row r="26" spans="1:4" ht="20.149999999999999" customHeight="1" x14ac:dyDescent="0.25">
      <c r="A26" s="173">
        <v>13</v>
      </c>
      <c r="B26" s="87" t="s">
        <v>21</v>
      </c>
      <c r="C26" s="431"/>
      <c r="D26" s="435"/>
    </row>
    <row r="27" spans="1:4" ht="20.149999999999999" customHeight="1" x14ac:dyDescent="0.25">
      <c r="A27" s="173">
        <v>14</v>
      </c>
      <c r="B27" s="87" t="s">
        <v>22</v>
      </c>
      <c r="C27" s="431"/>
      <c r="D27" s="435"/>
    </row>
    <row r="28" spans="1:4" ht="20.149999999999999" customHeight="1" x14ac:dyDescent="0.25">
      <c r="A28" s="173">
        <v>15</v>
      </c>
      <c r="B28" s="87" t="s">
        <v>23</v>
      </c>
      <c r="C28" s="431"/>
      <c r="D28" s="435"/>
    </row>
    <row r="29" spans="1:4" ht="20.149999999999999" customHeight="1" x14ac:dyDescent="0.25">
      <c r="A29" s="173">
        <v>16</v>
      </c>
      <c r="B29" s="87" t="s">
        <v>24</v>
      </c>
      <c r="C29" s="431"/>
      <c r="D29" s="435"/>
    </row>
    <row r="30" spans="1:4" ht="20.149999999999999" customHeight="1" x14ac:dyDescent="0.25">
      <c r="A30" s="173">
        <v>17</v>
      </c>
      <c r="B30" s="87" t="s">
        <v>25</v>
      </c>
      <c r="C30" s="431"/>
      <c r="D30" s="435"/>
    </row>
    <row r="31" spans="1:4" ht="20.149999999999999" customHeight="1" x14ac:dyDescent="0.25">
      <c r="A31" s="173">
        <v>18</v>
      </c>
      <c r="B31" s="87" t="s">
        <v>26</v>
      </c>
      <c r="C31" s="431"/>
      <c r="D31" s="435"/>
    </row>
    <row r="32" spans="1:4" ht="20.149999999999999" customHeight="1" x14ac:dyDescent="0.25">
      <c r="A32" s="173">
        <v>19</v>
      </c>
      <c r="B32" s="87" t="s">
        <v>27</v>
      </c>
      <c r="C32" s="431"/>
      <c r="D32" s="435"/>
    </row>
    <row r="33" spans="1:4" ht="20.149999999999999" customHeight="1" x14ac:dyDescent="0.25">
      <c r="A33" s="173">
        <v>20</v>
      </c>
      <c r="B33" s="87" t="s">
        <v>107</v>
      </c>
      <c r="C33" s="431"/>
      <c r="D33" s="435"/>
    </row>
    <row r="34" spans="1:4" ht="20.149999999999999" customHeight="1" thickBot="1" x14ac:dyDescent="0.3">
      <c r="A34" s="174">
        <v>21</v>
      </c>
      <c r="B34" s="104" t="s">
        <v>110</v>
      </c>
      <c r="C34" s="433">
        <f>SUM($C$23:$C$33)</f>
        <v>0</v>
      </c>
      <c r="D34" s="157" t="s">
        <v>144</v>
      </c>
    </row>
    <row r="35" spans="1:4" ht="14.5" thickBot="1" x14ac:dyDescent="0.35">
      <c r="A35" s="93"/>
      <c r="B35" s="94"/>
      <c r="C35" s="95"/>
      <c r="D35" s="96"/>
    </row>
    <row r="36" spans="1:4" ht="20.149999999999999" customHeight="1" thickBot="1" x14ac:dyDescent="0.3">
      <c r="A36" s="251">
        <v>22</v>
      </c>
      <c r="B36" s="159" t="s">
        <v>109</v>
      </c>
      <c r="C36" s="433">
        <f>$C$21+$C$34</f>
        <v>0</v>
      </c>
      <c r="D36" s="158" t="s">
        <v>144</v>
      </c>
    </row>
    <row r="37" spans="1:4" ht="14" x14ac:dyDescent="0.3">
      <c r="A37" s="100"/>
      <c r="B37" s="101"/>
      <c r="C37" s="103"/>
      <c r="D37" s="102"/>
    </row>
    <row r="38" spans="1:4" x14ac:dyDescent="0.25">
      <c r="A38" s="97"/>
      <c r="B38" s="97"/>
      <c r="C38" s="98"/>
      <c r="D38"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3">
    <tabColor rgb="FFFFFF0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1.082031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1.082031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1.082031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1.082031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1.082031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1.082031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1.082031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1.082031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1.082031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1.082031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1.082031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1.082031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1.082031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1.082031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1.082031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1.082031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1.082031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1.082031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1.082031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1.082031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1.082031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1.082031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1.082031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1.082031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1.082031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1.082031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1.082031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1.082031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1.082031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1.082031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1.082031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1.082031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1.082031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1.082031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1.082031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1.082031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1.082031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1.082031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1.082031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1.082031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1.082031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1.082031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1.082031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1.082031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1.082031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1.082031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1.082031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1.082031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1.082031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1.082031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1.082031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1.082031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1.082031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1.082031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1.082031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1.082031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1.082031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1.082031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1.082031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1.082031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1.082031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1.082031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1.082031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1.08203125" style="26"/>
  </cols>
  <sheetData>
    <row r="1" spans="1:6" s="1" customFormat="1" ht="20.25" customHeight="1" x14ac:dyDescent="0.3">
      <c r="A1" s="1" t="s">
        <v>160</v>
      </c>
    </row>
    <row r="2" spans="1:6" s="1" customFormat="1" ht="20.25" customHeight="1" x14ac:dyDescent="0.3">
      <c r="A2" s="282" t="s">
        <v>81</v>
      </c>
      <c r="B2" s="218"/>
      <c r="C2" s="179"/>
      <c r="D2" s="179"/>
      <c r="E2" s="179"/>
      <c r="F2" s="179"/>
    </row>
    <row r="3" spans="1:6" s="1" customFormat="1" ht="20.25" customHeight="1" x14ac:dyDescent="0.3">
      <c r="A3" s="282" t="s">
        <v>13</v>
      </c>
      <c r="B3" s="218"/>
      <c r="C3" s="179"/>
      <c r="D3" s="179"/>
      <c r="E3" s="179"/>
      <c r="F3" s="179"/>
    </row>
    <row r="4" spans="1:6" s="1" customFormat="1" ht="20.25" customHeight="1" x14ac:dyDescent="0.3">
      <c r="A4" s="282" t="s">
        <v>0</v>
      </c>
      <c r="B4" s="278"/>
      <c r="C4" s="190"/>
      <c r="D4" s="190"/>
      <c r="E4" s="190"/>
      <c r="F4" s="190"/>
    </row>
    <row r="5" spans="1:6" s="1" customFormat="1" ht="20.25" customHeight="1" x14ac:dyDescent="0.3">
      <c r="A5" s="282" t="s">
        <v>159</v>
      </c>
      <c r="B5" s="218" t="s">
        <v>313</v>
      </c>
      <c r="C5"/>
      <c r="D5"/>
      <c r="E5"/>
      <c r="F5"/>
    </row>
    <row r="6" spans="1:6" s="1" customFormat="1" ht="20.25" customHeight="1" x14ac:dyDescent="0.3">
      <c r="A6" s="277"/>
      <c r="B6" s="68"/>
    </row>
    <row r="7" spans="1:6" s="1" customFormat="1" ht="20.25" customHeight="1" x14ac:dyDescent="0.3">
      <c r="A7" s="105" t="s">
        <v>190</v>
      </c>
      <c r="B7" s="106"/>
      <c r="C7" s="106"/>
    </row>
    <row r="8" spans="1:6" s="1" customFormat="1" ht="20.25" customHeight="1" x14ac:dyDescent="0.3">
      <c r="A8" s="290" t="s">
        <v>161</v>
      </c>
      <c r="B8" s="291" t="s">
        <v>186</v>
      </c>
      <c r="C8" s="289"/>
      <c r="D8" s="289"/>
    </row>
    <row r="9" spans="1:6" s="70" customFormat="1" ht="20.25" customHeight="1" x14ac:dyDescent="0.3">
      <c r="A9" s="290" t="s">
        <v>195</v>
      </c>
      <c r="B9" s="291"/>
      <c r="C9" s="69"/>
    </row>
    <row r="10" spans="1:6" s="1" customFormat="1" ht="20.25" customHeight="1" thickBot="1" x14ac:dyDescent="0.35">
      <c r="A10" s="180"/>
      <c r="C10" s="15"/>
    </row>
    <row r="11" spans="1:6" s="1" customFormat="1" ht="40" customHeight="1" thickBot="1" x14ac:dyDescent="0.35">
      <c r="A11" s="75" t="s">
        <v>82</v>
      </c>
      <c r="B11" s="76"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6" s="357" customFormat="1" ht="20.25" customHeight="1" x14ac:dyDescent="0.3">
      <c r="A1" s="357" t="s">
        <v>160</v>
      </c>
    </row>
    <row r="2" spans="1:6" s="357" customFormat="1" ht="20.25" customHeight="1" x14ac:dyDescent="0.3">
      <c r="A2" s="282" t="s">
        <v>81</v>
      </c>
      <c r="B2" s="429">
        <f>'A1'!B2</f>
        <v>2021</v>
      </c>
      <c r="C2" s="417"/>
      <c r="D2" s="417"/>
      <c r="E2" s="417"/>
      <c r="F2" s="417"/>
    </row>
    <row r="3" spans="1:6" s="357" customFormat="1" ht="20.25" customHeight="1" x14ac:dyDescent="0.3">
      <c r="A3" s="282" t="s">
        <v>13</v>
      </c>
      <c r="B3" s="436">
        <f>'A1'!B3</f>
        <v>44287</v>
      </c>
      <c r="C3" s="417"/>
      <c r="D3" s="417"/>
      <c r="E3" s="417"/>
      <c r="F3" s="417"/>
    </row>
    <row r="4" spans="1:6" s="357" customFormat="1" ht="20.25" customHeight="1" x14ac:dyDescent="0.3">
      <c r="A4" s="282" t="s">
        <v>0</v>
      </c>
      <c r="B4" s="278" t="str">
        <f>Krankenhaus</f>
        <v>DIE BEZEICHNUNG IHRER KLINIK</v>
      </c>
      <c r="C4" s="420"/>
      <c r="D4" s="420"/>
      <c r="E4" s="420"/>
      <c r="F4" s="420"/>
    </row>
    <row r="5" spans="1:6" s="357" customFormat="1" ht="20.25" customHeight="1" x14ac:dyDescent="0.3">
      <c r="A5" s="282" t="s">
        <v>159</v>
      </c>
      <c r="B5" s="429" t="s">
        <v>294</v>
      </c>
      <c r="C5" s="356"/>
      <c r="D5" s="356"/>
      <c r="E5" s="356"/>
      <c r="F5" s="356"/>
    </row>
    <row r="6" spans="1:6" s="357" customFormat="1" ht="20.25" customHeight="1" x14ac:dyDescent="0.3">
      <c r="A6" s="358"/>
      <c r="B6" s="68"/>
    </row>
    <row r="7" spans="1:6" s="357" customFormat="1" ht="20.25" customHeight="1" x14ac:dyDescent="0.3">
      <c r="A7" s="105" t="s">
        <v>190</v>
      </c>
      <c r="B7" s="106"/>
      <c r="C7" s="106"/>
    </row>
    <row r="8" spans="1:6" s="357" customFormat="1" ht="20.25" customHeight="1" x14ac:dyDescent="0.3">
      <c r="A8" s="290" t="s">
        <v>161</v>
      </c>
      <c r="B8" s="291" t="s">
        <v>186</v>
      </c>
      <c r="C8" s="289"/>
      <c r="D8" s="289"/>
    </row>
    <row r="9" spans="1:6" s="70" customFormat="1" ht="20.25" customHeight="1" x14ac:dyDescent="0.3">
      <c r="A9" s="290" t="s">
        <v>195</v>
      </c>
      <c r="B9" s="291" t="s">
        <v>3935</v>
      </c>
      <c r="C9" s="69"/>
    </row>
    <row r="10" spans="1:6" s="357" customFormat="1" ht="20.25" customHeight="1" thickBot="1" x14ac:dyDescent="0.35">
      <c r="A10" s="180"/>
      <c r="C10" s="15"/>
    </row>
    <row r="11" spans="1:6" s="357" customFormat="1" ht="40" customHeight="1" thickBot="1" x14ac:dyDescent="0.35">
      <c r="A11" s="388" t="s">
        <v>82</v>
      </c>
      <c r="B11" s="389"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f>SUM($C$14:$C$21)</f>
        <v>0</v>
      </c>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6" s="357" customFormat="1" ht="20.25" customHeight="1" x14ac:dyDescent="0.3">
      <c r="A1" s="357" t="s">
        <v>160</v>
      </c>
    </row>
    <row r="2" spans="1:6" s="357" customFormat="1" ht="20.25" customHeight="1" x14ac:dyDescent="0.3">
      <c r="A2" s="282" t="s">
        <v>81</v>
      </c>
      <c r="B2" s="429">
        <f>'A1'!B2</f>
        <v>2021</v>
      </c>
      <c r="C2" s="417"/>
      <c r="D2" s="417"/>
      <c r="E2" s="417"/>
      <c r="F2" s="417"/>
    </row>
    <row r="3" spans="1:6" s="357" customFormat="1" ht="20.25" customHeight="1" x14ac:dyDescent="0.3">
      <c r="A3" s="282" t="s">
        <v>13</v>
      </c>
      <c r="B3" s="436">
        <f>'A1'!B3</f>
        <v>44287</v>
      </c>
      <c r="C3" s="417"/>
      <c r="D3" s="417"/>
      <c r="E3" s="417"/>
      <c r="F3" s="417"/>
    </row>
    <row r="4" spans="1:6" s="357" customFormat="1" ht="20.25" customHeight="1" x14ac:dyDescent="0.3">
      <c r="A4" s="282" t="s">
        <v>0</v>
      </c>
      <c r="B4" s="278" t="str">
        <f>Krankenhaus</f>
        <v>DIE BEZEICHNUNG IHRER KLINIK</v>
      </c>
      <c r="C4" s="420"/>
      <c r="D4" s="420"/>
      <c r="E4" s="420"/>
      <c r="F4" s="420"/>
    </row>
    <row r="5" spans="1:6" s="357" customFormat="1" ht="20.25" customHeight="1" x14ac:dyDescent="0.3">
      <c r="A5" s="282" t="s">
        <v>159</v>
      </c>
      <c r="B5" s="429" t="s">
        <v>295</v>
      </c>
      <c r="C5" s="356"/>
      <c r="D5" s="356"/>
      <c r="E5" s="356"/>
      <c r="F5" s="356"/>
    </row>
    <row r="6" spans="1:6" s="357" customFormat="1" ht="20.25" customHeight="1" x14ac:dyDescent="0.3">
      <c r="A6" s="358"/>
      <c r="B6" s="68"/>
    </row>
    <row r="7" spans="1:6" s="357" customFormat="1" ht="20.25" customHeight="1" x14ac:dyDescent="0.3">
      <c r="A7" s="105" t="s">
        <v>190</v>
      </c>
      <c r="B7" s="106"/>
      <c r="C7" s="106"/>
    </row>
    <row r="8" spans="1:6" s="357" customFormat="1" ht="20.25" customHeight="1" x14ac:dyDescent="0.3">
      <c r="A8" s="290" t="s">
        <v>161</v>
      </c>
      <c r="B8" s="291" t="s">
        <v>186</v>
      </c>
      <c r="C8" s="289"/>
      <c r="D8" s="289"/>
    </row>
    <row r="9" spans="1:6" s="70" customFormat="1" ht="20.25" customHeight="1" x14ac:dyDescent="0.3">
      <c r="A9" s="290" t="s">
        <v>195</v>
      </c>
      <c r="B9" s="291" t="s">
        <v>3936</v>
      </c>
      <c r="C9" s="69"/>
    </row>
    <row r="10" spans="1:6" s="357" customFormat="1" ht="20.25" customHeight="1" thickBot="1" x14ac:dyDescent="0.35">
      <c r="A10" s="180"/>
      <c r="C10" s="15"/>
    </row>
    <row r="11" spans="1:6" s="357" customFormat="1" ht="40" customHeight="1" thickBot="1" x14ac:dyDescent="0.35">
      <c r="A11" s="388" t="s">
        <v>82</v>
      </c>
      <c r="B11" s="389"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f>SUM($C$14:$C$21)</f>
        <v>0</v>
      </c>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6" s="357" customFormat="1" ht="20.25" customHeight="1" x14ac:dyDescent="0.3">
      <c r="A1" s="357" t="s">
        <v>160</v>
      </c>
    </row>
    <row r="2" spans="1:6" s="357" customFormat="1" ht="20.25" customHeight="1" x14ac:dyDescent="0.3">
      <c r="A2" s="282" t="s">
        <v>81</v>
      </c>
      <c r="B2" s="429">
        <f>'A1'!B2</f>
        <v>2021</v>
      </c>
      <c r="C2" s="417"/>
      <c r="D2" s="417"/>
      <c r="E2" s="417"/>
      <c r="F2" s="417"/>
    </row>
    <row r="3" spans="1:6" s="357" customFormat="1" ht="20.25" customHeight="1" x14ac:dyDescent="0.3">
      <c r="A3" s="282" t="s">
        <v>13</v>
      </c>
      <c r="B3" s="436">
        <f>'A1'!B3</f>
        <v>44287</v>
      </c>
      <c r="C3" s="417"/>
      <c r="D3" s="417"/>
      <c r="E3" s="417"/>
      <c r="F3" s="417"/>
    </row>
    <row r="4" spans="1:6" s="357" customFormat="1" ht="20.25" customHeight="1" x14ac:dyDescent="0.3">
      <c r="A4" s="282" t="s">
        <v>0</v>
      </c>
      <c r="B4" s="278" t="str">
        <f>Krankenhaus</f>
        <v>DIE BEZEICHNUNG IHRER KLINIK</v>
      </c>
      <c r="C4" s="420"/>
      <c r="D4" s="420"/>
      <c r="E4" s="420"/>
      <c r="F4" s="420"/>
    </row>
    <row r="5" spans="1:6" s="357" customFormat="1" ht="20.25" customHeight="1" x14ac:dyDescent="0.3">
      <c r="A5" s="282" t="s">
        <v>159</v>
      </c>
      <c r="B5" s="429" t="s">
        <v>331</v>
      </c>
      <c r="C5" s="356"/>
      <c r="D5" s="356"/>
      <c r="E5" s="356"/>
      <c r="F5" s="356"/>
    </row>
    <row r="6" spans="1:6" s="357" customFormat="1" ht="20.25" customHeight="1" x14ac:dyDescent="0.3">
      <c r="A6" s="358"/>
      <c r="B6" s="68"/>
    </row>
    <row r="7" spans="1:6" s="357" customFormat="1" ht="20.25" customHeight="1" x14ac:dyDescent="0.3">
      <c r="A7" s="105" t="s">
        <v>190</v>
      </c>
      <c r="B7" s="106"/>
      <c r="C7" s="106"/>
    </row>
    <row r="8" spans="1:6" s="357" customFormat="1" ht="20.25" customHeight="1" x14ac:dyDescent="0.3">
      <c r="A8" s="290" t="s">
        <v>161</v>
      </c>
      <c r="B8" s="291" t="s">
        <v>186</v>
      </c>
      <c r="C8" s="289"/>
      <c r="D8" s="289"/>
    </row>
    <row r="9" spans="1:6" s="70" customFormat="1" ht="20.25" customHeight="1" x14ac:dyDescent="0.3">
      <c r="A9" s="290" t="s">
        <v>195</v>
      </c>
      <c r="B9" s="291" t="s">
        <v>3941</v>
      </c>
      <c r="C9" s="69"/>
    </row>
    <row r="10" spans="1:6" s="357" customFormat="1" ht="20.25" customHeight="1" thickBot="1" x14ac:dyDescent="0.35">
      <c r="A10" s="180"/>
      <c r="C10" s="15"/>
    </row>
    <row r="11" spans="1:6" s="357" customFormat="1" ht="40" customHeight="1" thickBot="1" x14ac:dyDescent="0.35">
      <c r="A11" s="388" t="s">
        <v>82</v>
      </c>
      <c r="B11" s="389"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f>SUM($C$14:$C$21)</f>
        <v>0</v>
      </c>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tabColor rgb="FFFFFF66"/>
  </sheetPr>
  <dimension ref="A1:G39"/>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65" customWidth="1"/>
    <col min="5" max="5" width="31.58203125" style="65" customWidth="1"/>
    <col min="6" max="16384" width="10" style="65"/>
  </cols>
  <sheetData>
    <row r="1" spans="1:7" s="1" customFormat="1" ht="20.25" customHeight="1" x14ac:dyDescent="0.3">
      <c r="A1" s="1" t="s">
        <v>160</v>
      </c>
    </row>
    <row r="2" spans="1:7" s="1" customFormat="1" ht="20.25" customHeight="1" x14ac:dyDescent="0.3">
      <c r="A2" s="160" t="s">
        <v>81</v>
      </c>
      <c r="B2" s="218"/>
      <c r="C2" s="179"/>
      <c r="D2" s="179"/>
      <c r="E2" s="179"/>
      <c r="F2" s="179"/>
    </row>
    <row r="3" spans="1:7" s="1" customFormat="1" ht="20.25" customHeight="1" x14ac:dyDescent="0.3">
      <c r="A3" s="160" t="s">
        <v>13</v>
      </c>
      <c r="B3" s="218"/>
      <c r="C3" s="179"/>
      <c r="D3" s="179"/>
      <c r="E3" s="179"/>
      <c r="F3" s="179"/>
    </row>
    <row r="4" spans="1:7" s="1" customFormat="1" ht="20.25" customHeight="1" x14ac:dyDescent="0.3">
      <c r="A4" s="160" t="s">
        <v>0</v>
      </c>
      <c r="B4" s="278"/>
      <c r="C4" s="278"/>
      <c r="D4" s="278"/>
      <c r="E4" s="278"/>
      <c r="F4" s="190"/>
    </row>
    <row r="5" spans="1:7" s="1" customFormat="1" ht="20.25" customHeight="1" x14ac:dyDescent="0.3">
      <c r="A5" s="160" t="s">
        <v>159</v>
      </c>
      <c r="B5" s="218" t="s">
        <v>208</v>
      </c>
      <c r="C5"/>
      <c r="D5"/>
      <c r="E5"/>
      <c r="F5"/>
    </row>
    <row r="6" spans="1:7" s="1" customFormat="1" ht="20.25" customHeight="1" x14ac:dyDescent="0.3"/>
    <row r="7" spans="1:7" ht="20.25" customHeight="1" x14ac:dyDescent="0.3">
      <c r="A7" s="105" t="s">
        <v>164</v>
      </c>
      <c r="B7" s="40"/>
      <c r="C7" s="40"/>
      <c r="D7" s="40"/>
      <c r="E7" s="40"/>
    </row>
    <row r="8" spans="1:7" ht="20.25" customHeight="1" x14ac:dyDescent="0.35">
      <c r="A8" s="105" t="s">
        <v>165</v>
      </c>
      <c r="B8" s="41"/>
      <c r="C8" s="40"/>
      <c r="D8" s="40"/>
      <c r="E8" s="40"/>
    </row>
    <row r="9" spans="1:7" s="19" customFormat="1" ht="20.25" customHeight="1" x14ac:dyDescent="0.3">
      <c r="A9" s="290" t="s">
        <v>195</v>
      </c>
      <c r="B9" s="291"/>
      <c r="C9" s="291"/>
      <c r="D9" s="291"/>
      <c r="E9" s="291"/>
      <c r="F9" s="92"/>
      <c r="G9" s="92"/>
    </row>
    <row r="10" spans="1:7" ht="20.25" customHeight="1" x14ac:dyDescent="0.3"/>
    <row r="11" spans="1:7" ht="81" customHeight="1" x14ac:dyDescent="0.3">
      <c r="A11" s="177" t="s">
        <v>45</v>
      </c>
      <c r="B11" s="175" t="s">
        <v>120</v>
      </c>
      <c r="C11" s="177" t="s">
        <v>42</v>
      </c>
      <c r="D11" s="175" t="s">
        <v>146</v>
      </c>
      <c r="E11" s="136"/>
    </row>
    <row r="12" spans="1:7" x14ac:dyDescent="0.3">
      <c r="A12" s="43">
        <v>1</v>
      </c>
      <c r="B12" s="42">
        <v>2</v>
      </c>
      <c r="C12" s="43">
        <v>3</v>
      </c>
      <c r="D12" s="42">
        <v>4</v>
      </c>
      <c r="E12" s="46"/>
    </row>
    <row r="13" spans="1:7" s="1" customFormat="1" ht="20.149999999999999" customHeight="1" x14ac:dyDescent="0.3">
      <c r="A13" s="108" t="s">
        <v>44</v>
      </c>
      <c r="B13" s="2"/>
      <c r="C13" s="2"/>
    </row>
    <row r="14" spans="1:7" ht="25" customHeight="1" x14ac:dyDescent="0.3">
      <c r="A14" s="155" t="s">
        <v>144</v>
      </c>
      <c r="B14" s="221"/>
      <c r="C14" s="155" t="s">
        <v>144</v>
      </c>
      <c r="D14" s="235"/>
      <c r="E14" s="39"/>
    </row>
    <row r="15" spans="1:7" s="1" customFormat="1" ht="20.149999999999999" customHeight="1" x14ac:dyDescent="0.3">
      <c r="A15" s="226" t="s">
        <v>91</v>
      </c>
      <c r="B15" s="227"/>
      <c r="C15" s="227"/>
      <c r="D15" s="228"/>
    </row>
    <row r="16" spans="1:7" ht="25" customHeight="1" x14ac:dyDescent="0.3">
      <c r="A16" s="233"/>
      <c r="B16" s="202"/>
      <c r="C16" s="306"/>
      <c r="D16" s="232"/>
      <c r="E16" s="46"/>
    </row>
    <row r="17" spans="1:4" x14ac:dyDescent="0.3">
      <c r="A17" s="229"/>
      <c r="B17" s="229"/>
      <c r="C17" s="230"/>
      <c r="D17" s="230"/>
    </row>
    <row r="18" spans="1:4" x14ac:dyDescent="0.3">
      <c r="A18" s="36"/>
      <c r="B18" s="27"/>
    </row>
    <row r="19" spans="1:4" x14ac:dyDescent="0.3">
      <c r="A19" s="27"/>
      <c r="B19" s="27"/>
    </row>
    <row r="20" spans="1:4" x14ac:dyDescent="0.3">
      <c r="A20" s="27"/>
      <c r="B20" s="27"/>
    </row>
    <row r="21" spans="1:4" x14ac:dyDescent="0.3">
      <c r="A21" s="27"/>
      <c r="B21" s="27"/>
    </row>
    <row r="22" spans="1:4" x14ac:dyDescent="0.3">
      <c r="A22" s="27"/>
      <c r="B22" s="27"/>
    </row>
    <row r="23" spans="1:4" x14ac:dyDescent="0.3">
      <c r="A23" s="27"/>
      <c r="B23" s="27"/>
    </row>
    <row r="24" spans="1:4" x14ac:dyDescent="0.3">
      <c r="A24" s="27"/>
      <c r="B24" s="27"/>
    </row>
    <row r="25" spans="1:4" x14ac:dyDescent="0.3">
      <c r="A25" s="27"/>
      <c r="B25" s="27"/>
    </row>
    <row r="26" spans="1:4" x14ac:dyDescent="0.3">
      <c r="A26" s="27"/>
      <c r="B26" s="27"/>
    </row>
    <row r="27" spans="1:4" x14ac:dyDescent="0.3">
      <c r="A27" s="27"/>
      <c r="B27" s="27"/>
    </row>
    <row r="28" spans="1:4" x14ac:dyDescent="0.3">
      <c r="A28" s="27"/>
      <c r="B28" s="27"/>
    </row>
    <row r="29" spans="1:4" x14ac:dyDescent="0.3">
      <c r="A29" s="27"/>
      <c r="B29" s="27"/>
    </row>
    <row r="30" spans="1:4" x14ac:dyDescent="0.3">
      <c r="A30" s="27"/>
      <c r="B30" s="27"/>
    </row>
    <row r="31" spans="1:4" x14ac:dyDescent="0.3">
      <c r="A31" s="27"/>
      <c r="B31" s="27"/>
    </row>
    <row r="32" spans="1:4" x14ac:dyDescent="0.3">
      <c r="A32" s="27"/>
      <c r="B32" s="27"/>
    </row>
    <row r="33" spans="1:2" x14ac:dyDescent="0.3">
      <c r="A33" s="27"/>
      <c r="B33" s="27"/>
    </row>
    <row r="34" spans="1:2" x14ac:dyDescent="0.3">
      <c r="A34" s="27"/>
      <c r="B34" s="27"/>
    </row>
    <row r="35" spans="1:2" x14ac:dyDescent="0.3">
      <c r="A35" s="27"/>
      <c r="B35" s="27"/>
    </row>
    <row r="36" spans="1:2" x14ac:dyDescent="0.3">
      <c r="A36" s="27"/>
      <c r="B36" s="27"/>
    </row>
    <row r="37" spans="1:2" x14ac:dyDescent="0.3">
      <c r="A37" s="27"/>
      <c r="B37" s="27"/>
    </row>
    <row r="38" spans="1:2" x14ac:dyDescent="0.3">
      <c r="A38" s="27"/>
      <c r="B38" s="27"/>
    </row>
    <row r="39" spans="1:2" x14ac:dyDescent="0.3">
      <c r="A39" s="27"/>
      <c r="B39"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0.582031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582031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582031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582031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582031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582031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582031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582031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582031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582031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582031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582031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582031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582031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582031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582031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582031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582031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582031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582031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582031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582031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582031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582031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582031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582031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582031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582031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582031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582031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582031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582031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582031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582031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582031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582031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582031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582031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582031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582031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582031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582031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582031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582031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582031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582031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582031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582031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582031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582031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582031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582031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582031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582031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582031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582031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582031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582031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582031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582031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582031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582031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582031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58203125" style="26"/>
  </cols>
  <sheetData>
    <row r="1" spans="1:6" s="1" customFormat="1" ht="20.25" customHeight="1" x14ac:dyDescent="0.3">
      <c r="A1" s="1" t="s">
        <v>160</v>
      </c>
    </row>
    <row r="2" spans="1:6" s="1" customFormat="1" ht="20.25" customHeight="1" x14ac:dyDescent="0.3">
      <c r="A2" s="282" t="s">
        <v>81</v>
      </c>
      <c r="B2" s="218"/>
      <c r="C2" s="179"/>
      <c r="D2" s="179"/>
      <c r="E2" s="179"/>
      <c r="F2" s="179"/>
    </row>
    <row r="3" spans="1:6" s="1" customFormat="1" ht="20.25" customHeight="1" x14ac:dyDescent="0.3">
      <c r="A3" s="282" t="s">
        <v>13</v>
      </c>
      <c r="B3" s="218"/>
      <c r="C3" s="179"/>
      <c r="D3" s="179"/>
      <c r="E3" s="179"/>
      <c r="F3" s="179"/>
    </row>
    <row r="4" spans="1:6" s="1" customFormat="1" ht="20.25" customHeight="1" x14ac:dyDescent="0.3">
      <c r="A4" s="282" t="s">
        <v>0</v>
      </c>
      <c r="B4" s="278"/>
      <c r="C4" s="190"/>
      <c r="D4" s="190"/>
      <c r="E4" s="190"/>
      <c r="F4" s="190"/>
    </row>
    <row r="5" spans="1:6" s="1" customFormat="1" ht="20.25" customHeight="1" x14ac:dyDescent="0.3">
      <c r="A5" s="282" t="s">
        <v>159</v>
      </c>
      <c r="B5" s="218" t="s">
        <v>314</v>
      </c>
      <c r="C5"/>
      <c r="D5"/>
      <c r="E5"/>
      <c r="F5"/>
    </row>
    <row r="6" spans="1:6" s="1" customFormat="1" ht="20.25" customHeight="1" x14ac:dyDescent="0.3">
      <c r="A6" s="277"/>
      <c r="B6" s="68"/>
    </row>
    <row r="7" spans="1:6" s="1" customFormat="1" ht="20.25" customHeight="1" x14ac:dyDescent="0.3">
      <c r="A7" s="105" t="s">
        <v>190</v>
      </c>
      <c r="B7" s="106"/>
      <c r="C7" s="106"/>
    </row>
    <row r="8" spans="1:6" s="1" customFormat="1" ht="20.25" customHeight="1" x14ac:dyDescent="0.3">
      <c r="A8" s="290" t="s">
        <v>161</v>
      </c>
      <c r="B8" s="291" t="s">
        <v>187</v>
      </c>
      <c r="C8" s="289"/>
      <c r="D8" s="289"/>
    </row>
    <row r="9" spans="1:6" s="70" customFormat="1" ht="20.25" customHeight="1" x14ac:dyDescent="0.3">
      <c r="A9" s="290" t="s">
        <v>195</v>
      </c>
      <c r="B9" s="291"/>
      <c r="C9" s="69"/>
    </row>
    <row r="10" spans="1:6" s="1" customFormat="1" ht="20.25" customHeight="1" thickBot="1" x14ac:dyDescent="0.35">
      <c r="A10" s="180"/>
      <c r="C10" s="15"/>
    </row>
    <row r="11" spans="1:6" s="1" customFormat="1" ht="40" customHeight="1" thickBot="1" x14ac:dyDescent="0.35">
      <c r="A11" s="75" t="s">
        <v>82</v>
      </c>
      <c r="B11" s="76"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6" s="357" customFormat="1" ht="20.25" customHeight="1" x14ac:dyDescent="0.3">
      <c r="A1" s="357" t="s">
        <v>160</v>
      </c>
    </row>
    <row r="2" spans="1:6" s="357" customFormat="1" ht="20.25" customHeight="1" x14ac:dyDescent="0.3">
      <c r="A2" s="282" t="s">
        <v>81</v>
      </c>
      <c r="B2" s="429">
        <f>'A1'!B2</f>
        <v>2021</v>
      </c>
      <c r="C2" s="417"/>
      <c r="D2" s="417"/>
      <c r="E2" s="417"/>
      <c r="F2" s="417"/>
    </row>
    <row r="3" spans="1:6" s="357" customFormat="1" ht="20.25" customHeight="1" x14ac:dyDescent="0.3">
      <c r="A3" s="282" t="s">
        <v>13</v>
      </c>
      <c r="B3" s="436">
        <f>'A1'!B3</f>
        <v>44287</v>
      </c>
      <c r="C3" s="417"/>
      <c r="D3" s="417"/>
      <c r="E3" s="417"/>
      <c r="F3" s="417"/>
    </row>
    <row r="4" spans="1:6" s="357" customFormat="1" ht="20.25" customHeight="1" x14ac:dyDescent="0.3">
      <c r="A4" s="282" t="s">
        <v>0</v>
      </c>
      <c r="B4" s="278" t="str">
        <f>Krankenhaus</f>
        <v>DIE BEZEICHNUNG IHRER KLINIK</v>
      </c>
      <c r="C4" s="420"/>
      <c r="D4" s="420"/>
      <c r="E4" s="420"/>
      <c r="F4" s="420"/>
    </row>
    <row r="5" spans="1:6" s="357" customFormat="1" ht="20.25" customHeight="1" x14ac:dyDescent="0.3">
      <c r="A5" s="282" t="s">
        <v>159</v>
      </c>
      <c r="B5" s="429" t="s">
        <v>296</v>
      </c>
      <c r="C5" s="356"/>
      <c r="D5" s="356"/>
      <c r="E5" s="356"/>
      <c r="F5" s="356"/>
    </row>
    <row r="6" spans="1:6" s="357" customFormat="1" ht="20.25" customHeight="1" x14ac:dyDescent="0.3">
      <c r="A6" s="358"/>
      <c r="B6" s="68"/>
    </row>
    <row r="7" spans="1:6" s="357" customFormat="1" ht="20.25" customHeight="1" x14ac:dyDescent="0.3">
      <c r="A7" s="105" t="s">
        <v>190</v>
      </c>
      <c r="B7" s="106"/>
      <c r="C7" s="106"/>
    </row>
    <row r="8" spans="1:6" s="357" customFormat="1" ht="20.25" customHeight="1" x14ac:dyDescent="0.3">
      <c r="A8" s="290" t="s">
        <v>161</v>
      </c>
      <c r="B8" s="291" t="s">
        <v>187</v>
      </c>
      <c r="C8" s="289"/>
      <c r="D8" s="289"/>
    </row>
    <row r="9" spans="1:6" s="70" customFormat="1" ht="20.25" customHeight="1" x14ac:dyDescent="0.3">
      <c r="A9" s="290" t="s">
        <v>195</v>
      </c>
      <c r="B9" s="291" t="s">
        <v>3935</v>
      </c>
      <c r="C9" s="69"/>
    </row>
    <row r="10" spans="1:6" s="357" customFormat="1" ht="20.25" customHeight="1" thickBot="1" x14ac:dyDescent="0.35">
      <c r="A10" s="180"/>
      <c r="C10" s="15"/>
    </row>
    <row r="11" spans="1:6" s="357" customFormat="1" ht="40" customHeight="1" thickBot="1" x14ac:dyDescent="0.35">
      <c r="A11" s="388" t="s">
        <v>82</v>
      </c>
      <c r="B11" s="389"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f>SUM($C$14:$C$21)</f>
        <v>0</v>
      </c>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6" s="357" customFormat="1" ht="20.25" customHeight="1" x14ac:dyDescent="0.3">
      <c r="A1" s="357" t="s">
        <v>160</v>
      </c>
    </row>
    <row r="2" spans="1:6" s="357" customFormat="1" ht="20.25" customHeight="1" x14ac:dyDescent="0.3">
      <c r="A2" s="282" t="s">
        <v>81</v>
      </c>
      <c r="B2" s="429">
        <f>'A1'!B2</f>
        <v>2021</v>
      </c>
      <c r="C2" s="417"/>
      <c r="D2" s="417"/>
      <c r="E2" s="417"/>
      <c r="F2" s="417"/>
    </row>
    <row r="3" spans="1:6" s="357" customFormat="1" ht="20.25" customHeight="1" x14ac:dyDescent="0.3">
      <c r="A3" s="282" t="s">
        <v>13</v>
      </c>
      <c r="B3" s="436">
        <f>'A1'!B3</f>
        <v>44287</v>
      </c>
      <c r="C3" s="417"/>
      <c r="D3" s="417"/>
      <c r="E3" s="417"/>
      <c r="F3" s="417"/>
    </row>
    <row r="4" spans="1:6" s="357" customFormat="1" ht="20.25" customHeight="1" x14ac:dyDescent="0.3">
      <c r="A4" s="282" t="s">
        <v>0</v>
      </c>
      <c r="B4" s="278" t="str">
        <f>Krankenhaus</f>
        <v>DIE BEZEICHNUNG IHRER KLINIK</v>
      </c>
      <c r="C4" s="420"/>
      <c r="D4" s="420"/>
      <c r="E4" s="420"/>
      <c r="F4" s="420"/>
    </row>
    <row r="5" spans="1:6" s="357" customFormat="1" ht="20.25" customHeight="1" x14ac:dyDescent="0.3">
      <c r="A5" s="282" t="s">
        <v>159</v>
      </c>
      <c r="B5" s="429" t="s">
        <v>297</v>
      </c>
      <c r="C5" s="356"/>
      <c r="D5" s="356"/>
      <c r="E5" s="356"/>
      <c r="F5" s="356"/>
    </row>
    <row r="6" spans="1:6" s="357" customFormat="1" ht="20.25" customHeight="1" x14ac:dyDescent="0.3">
      <c r="A6" s="358"/>
      <c r="B6" s="68"/>
    </row>
    <row r="7" spans="1:6" s="357" customFormat="1" ht="20.25" customHeight="1" x14ac:dyDescent="0.3">
      <c r="A7" s="105" t="s">
        <v>190</v>
      </c>
      <c r="B7" s="106"/>
      <c r="C7" s="106"/>
    </row>
    <row r="8" spans="1:6" s="357" customFormat="1" ht="20.25" customHeight="1" x14ac:dyDescent="0.3">
      <c r="A8" s="290" t="s">
        <v>161</v>
      </c>
      <c r="B8" s="291" t="s">
        <v>187</v>
      </c>
      <c r="C8" s="289"/>
      <c r="D8" s="289"/>
    </row>
    <row r="9" spans="1:6" s="70" customFormat="1" ht="20.25" customHeight="1" x14ac:dyDescent="0.3">
      <c r="A9" s="290" t="s">
        <v>195</v>
      </c>
      <c r="B9" s="291" t="s">
        <v>3936</v>
      </c>
      <c r="C9" s="69"/>
    </row>
    <row r="10" spans="1:6" s="357" customFormat="1" ht="20.25" customHeight="1" thickBot="1" x14ac:dyDescent="0.35">
      <c r="A10" s="180"/>
      <c r="C10" s="15"/>
    </row>
    <row r="11" spans="1:6" s="357" customFormat="1" ht="40" customHeight="1" thickBot="1" x14ac:dyDescent="0.35">
      <c r="A11" s="388" t="s">
        <v>82</v>
      </c>
      <c r="B11" s="389"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f>SUM($C$14:$C$21)</f>
        <v>0</v>
      </c>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6" s="357" customFormat="1" ht="20.25" customHeight="1" x14ac:dyDescent="0.3">
      <c r="A1" s="357" t="s">
        <v>160</v>
      </c>
    </row>
    <row r="2" spans="1:6" s="357" customFormat="1" ht="20.25" customHeight="1" x14ac:dyDescent="0.3">
      <c r="A2" s="282" t="s">
        <v>81</v>
      </c>
      <c r="B2" s="429">
        <f>'A1'!B2</f>
        <v>2021</v>
      </c>
      <c r="C2" s="417"/>
      <c r="D2" s="417"/>
      <c r="E2" s="417"/>
      <c r="F2" s="417"/>
    </row>
    <row r="3" spans="1:6" s="357" customFormat="1" ht="20.25" customHeight="1" x14ac:dyDescent="0.3">
      <c r="A3" s="282" t="s">
        <v>13</v>
      </c>
      <c r="B3" s="436">
        <f>'A1'!B3</f>
        <v>44287</v>
      </c>
      <c r="C3" s="417"/>
      <c r="D3" s="417"/>
      <c r="E3" s="417"/>
      <c r="F3" s="417"/>
    </row>
    <row r="4" spans="1:6" s="357" customFormat="1" ht="20.25" customHeight="1" x14ac:dyDescent="0.3">
      <c r="A4" s="282" t="s">
        <v>0</v>
      </c>
      <c r="B4" s="278" t="str">
        <f>Krankenhaus</f>
        <v>DIE BEZEICHNUNG IHRER KLINIK</v>
      </c>
      <c r="C4" s="420"/>
      <c r="D4" s="420"/>
      <c r="E4" s="420"/>
      <c r="F4" s="420"/>
    </row>
    <row r="5" spans="1:6" s="357" customFormat="1" ht="20.25" customHeight="1" x14ac:dyDescent="0.3">
      <c r="A5" s="282" t="s">
        <v>159</v>
      </c>
      <c r="B5" s="429" t="s">
        <v>332</v>
      </c>
      <c r="C5" s="356"/>
      <c r="D5" s="356"/>
      <c r="E5" s="356"/>
      <c r="F5" s="356"/>
    </row>
    <row r="6" spans="1:6" s="357" customFormat="1" ht="20.25" customHeight="1" x14ac:dyDescent="0.3">
      <c r="A6" s="358"/>
      <c r="B6" s="68"/>
    </row>
    <row r="7" spans="1:6" s="357" customFormat="1" ht="20.25" customHeight="1" x14ac:dyDescent="0.3">
      <c r="A7" s="105" t="s">
        <v>190</v>
      </c>
      <c r="B7" s="106"/>
      <c r="C7" s="106"/>
    </row>
    <row r="8" spans="1:6" s="357" customFormat="1" ht="20.25" customHeight="1" x14ac:dyDescent="0.3">
      <c r="A8" s="290" t="s">
        <v>161</v>
      </c>
      <c r="B8" s="291" t="s">
        <v>187</v>
      </c>
      <c r="C8" s="289"/>
      <c r="D8" s="289"/>
    </row>
    <row r="9" spans="1:6" s="70" customFormat="1" ht="20.25" customHeight="1" x14ac:dyDescent="0.3">
      <c r="A9" s="290" t="s">
        <v>195</v>
      </c>
      <c r="B9" s="291" t="s">
        <v>3941</v>
      </c>
      <c r="C9" s="69"/>
    </row>
    <row r="10" spans="1:6" s="357" customFormat="1" ht="20.25" customHeight="1" thickBot="1" x14ac:dyDescent="0.35">
      <c r="A10" s="180"/>
      <c r="C10" s="15"/>
    </row>
    <row r="11" spans="1:6" s="357" customFormat="1" ht="40" customHeight="1" thickBot="1" x14ac:dyDescent="0.35">
      <c r="A11" s="388" t="s">
        <v>82</v>
      </c>
      <c r="B11" s="389"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f>SUM($C$14:$C$21)</f>
        <v>0</v>
      </c>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0.582031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582031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582031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582031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582031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582031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582031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582031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582031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582031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582031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582031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582031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582031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582031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582031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582031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582031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582031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582031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582031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582031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582031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582031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582031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582031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582031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582031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582031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582031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582031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582031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582031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582031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582031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582031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582031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582031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582031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582031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582031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582031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582031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582031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582031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582031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582031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582031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582031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582031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582031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582031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582031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582031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582031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582031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582031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582031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582031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582031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582031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582031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582031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58203125" style="26"/>
  </cols>
  <sheetData>
    <row r="1" spans="1:6" s="1" customFormat="1" ht="20.25" customHeight="1" x14ac:dyDescent="0.3">
      <c r="A1" s="1" t="s">
        <v>160</v>
      </c>
    </row>
    <row r="2" spans="1:6" s="1" customFormat="1" ht="20.25" customHeight="1" x14ac:dyDescent="0.3">
      <c r="A2" s="282" t="s">
        <v>81</v>
      </c>
      <c r="B2" s="218"/>
      <c r="C2" s="179"/>
      <c r="D2" s="179"/>
      <c r="E2" s="179"/>
      <c r="F2" s="179"/>
    </row>
    <row r="3" spans="1:6" s="1" customFormat="1" ht="20.25" customHeight="1" x14ac:dyDescent="0.3">
      <c r="A3" s="282" t="s">
        <v>13</v>
      </c>
      <c r="B3" s="218"/>
      <c r="C3" s="179"/>
      <c r="D3" s="179"/>
      <c r="E3" s="179"/>
      <c r="F3" s="179"/>
    </row>
    <row r="4" spans="1:6" s="1" customFormat="1" ht="20.25" customHeight="1" x14ac:dyDescent="0.3">
      <c r="A4" s="282" t="s">
        <v>0</v>
      </c>
      <c r="B4" s="278"/>
      <c r="C4" s="190"/>
      <c r="D4" s="190"/>
      <c r="E4" s="190"/>
      <c r="F4" s="190"/>
    </row>
    <row r="5" spans="1:6" s="1" customFormat="1" ht="20.25" customHeight="1" x14ac:dyDescent="0.3">
      <c r="A5" s="282" t="s">
        <v>159</v>
      </c>
      <c r="B5" s="218" t="s">
        <v>315</v>
      </c>
      <c r="C5"/>
      <c r="D5"/>
      <c r="E5"/>
      <c r="F5"/>
    </row>
    <row r="6" spans="1:6" s="1" customFormat="1" ht="20.25" customHeight="1" x14ac:dyDescent="0.3">
      <c r="A6" s="277"/>
      <c r="B6" s="68"/>
    </row>
    <row r="7" spans="1:6" s="1" customFormat="1" ht="20.25" customHeight="1" x14ac:dyDescent="0.3">
      <c r="A7" s="105" t="s">
        <v>190</v>
      </c>
      <c r="B7" s="106"/>
      <c r="C7" s="106"/>
    </row>
    <row r="8" spans="1:6" s="1" customFormat="1" ht="20.25" customHeight="1" x14ac:dyDescent="0.3">
      <c r="A8" s="290" t="s">
        <v>161</v>
      </c>
      <c r="B8" s="291" t="s">
        <v>188</v>
      </c>
      <c r="C8" s="289"/>
      <c r="D8" s="289"/>
    </row>
    <row r="9" spans="1:6" s="70" customFormat="1" ht="20.25" customHeight="1" x14ac:dyDescent="0.3">
      <c r="A9" s="290" t="s">
        <v>195</v>
      </c>
      <c r="B9" s="291"/>
      <c r="C9" s="69"/>
    </row>
    <row r="10" spans="1:6" s="1" customFormat="1" ht="20.25" customHeight="1" thickBot="1" x14ac:dyDescent="0.35">
      <c r="A10" s="180"/>
      <c r="C10" s="15"/>
    </row>
    <row r="11" spans="1:6" s="1" customFormat="1" ht="40" customHeight="1" thickBot="1" x14ac:dyDescent="0.35">
      <c r="A11" s="75" t="s">
        <v>82</v>
      </c>
      <c r="B11" s="76"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6" s="357" customFormat="1" ht="20.25" customHeight="1" x14ac:dyDescent="0.3">
      <c r="A1" s="357" t="s">
        <v>160</v>
      </c>
    </row>
    <row r="2" spans="1:6" s="357" customFormat="1" ht="20.25" customHeight="1" x14ac:dyDescent="0.3">
      <c r="A2" s="282" t="s">
        <v>81</v>
      </c>
      <c r="B2" s="429">
        <f>'A1'!B2</f>
        <v>2021</v>
      </c>
      <c r="C2" s="417"/>
      <c r="D2" s="417"/>
      <c r="E2" s="417"/>
      <c r="F2" s="417"/>
    </row>
    <row r="3" spans="1:6" s="357" customFormat="1" ht="20.25" customHeight="1" x14ac:dyDescent="0.3">
      <c r="A3" s="282" t="s">
        <v>13</v>
      </c>
      <c r="B3" s="436">
        <f>'A1'!B3</f>
        <v>44287</v>
      </c>
      <c r="C3" s="417"/>
      <c r="D3" s="417"/>
      <c r="E3" s="417"/>
      <c r="F3" s="417"/>
    </row>
    <row r="4" spans="1:6" s="357" customFormat="1" ht="20.25" customHeight="1" x14ac:dyDescent="0.3">
      <c r="A4" s="282" t="s">
        <v>0</v>
      </c>
      <c r="B4" s="278" t="str">
        <f>Krankenhaus</f>
        <v>DIE BEZEICHNUNG IHRER KLINIK</v>
      </c>
      <c r="C4" s="420"/>
      <c r="D4" s="420"/>
      <c r="E4" s="420"/>
      <c r="F4" s="420"/>
    </row>
    <row r="5" spans="1:6" s="357" customFormat="1" ht="20.25" customHeight="1" x14ac:dyDescent="0.3">
      <c r="A5" s="282" t="s">
        <v>159</v>
      </c>
      <c r="B5" s="429" t="s">
        <v>298</v>
      </c>
      <c r="C5" s="356"/>
      <c r="D5" s="356"/>
      <c r="E5" s="356"/>
      <c r="F5" s="356"/>
    </row>
    <row r="6" spans="1:6" s="357" customFormat="1" ht="20.25" customHeight="1" x14ac:dyDescent="0.3">
      <c r="A6" s="358"/>
      <c r="B6" s="68"/>
    </row>
    <row r="7" spans="1:6" s="357" customFormat="1" ht="20.25" customHeight="1" x14ac:dyDescent="0.3">
      <c r="A7" s="105" t="s">
        <v>190</v>
      </c>
      <c r="B7" s="106"/>
      <c r="C7" s="106"/>
    </row>
    <row r="8" spans="1:6" s="357" customFormat="1" ht="20.25" customHeight="1" x14ac:dyDescent="0.3">
      <c r="A8" s="290" t="s">
        <v>161</v>
      </c>
      <c r="B8" s="291" t="s">
        <v>188</v>
      </c>
      <c r="C8" s="289"/>
      <c r="D8" s="289"/>
    </row>
    <row r="9" spans="1:6" s="70" customFormat="1" ht="20.25" customHeight="1" x14ac:dyDescent="0.3">
      <c r="A9" s="290" t="s">
        <v>195</v>
      </c>
      <c r="B9" s="291" t="s">
        <v>3935</v>
      </c>
      <c r="C9" s="69"/>
    </row>
    <row r="10" spans="1:6" s="357" customFormat="1" ht="20.25" customHeight="1" thickBot="1" x14ac:dyDescent="0.35">
      <c r="A10" s="180"/>
      <c r="C10" s="15"/>
    </row>
    <row r="11" spans="1:6" s="357" customFormat="1" ht="40" customHeight="1" thickBot="1" x14ac:dyDescent="0.35">
      <c r="A11" s="388" t="s">
        <v>82</v>
      </c>
      <c r="B11" s="389"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f>SUM($C$14:$C$21)</f>
        <v>0</v>
      </c>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6" s="357" customFormat="1" ht="20.25" customHeight="1" x14ac:dyDescent="0.3">
      <c r="A1" s="357" t="s">
        <v>160</v>
      </c>
    </row>
    <row r="2" spans="1:6" s="357" customFormat="1" ht="20.25" customHeight="1" x14ac:dyDescent="0.3">
      <c r="A2" s="282" t="s">
        <v>81</v>
      </c>
      <c r="B2" s="429">
        <f>'A1'!B2</f>
        <v>2021</v>
      </c>
      <c r="C2" s="417"/>
      <c r="D2" s="417"/>
      <c r="E2" s="417"/>
      <c r="F2" s="417"/>
    </row>
    <row r="3" spans="1:6" s="357" customFormat="1" ht="20.25" customHeight="1" x14ac:dyDescent="0.3">
      <c r="A3" s="282" t="s">
        <v>13</v>
      </c>
      <c r="B3" s="436">
        <f>'A1'!B3</f>
        <v>44287</v>
      </c>
      <c r="C3" s="417"/>
      <c r="D3" s="417"/>
      <c r="E3" s="417"/>
      <c r="F3" s="417"/>
    </row>
    <row r="4" spans="1:6" s="357" customFormat="1" ht="20.25" customHeight="1" x14ac:dyDescent="0.3">
      <c r="A4" s="282" t="s">
        <v>0</v>
      </c>
      <c r="B4" s="278" t="str">
        <f>Krankenhaus</f>
        <v>DIE BEZEICHNUNG IHRER KLINIK</v>
      </c>
      <c r="C4" s="420"/>
      <c r="D4" s="420"/>
      <c r="E4" s="420"/>
      <c r="F4" s="420"/>
    </row>
    <row r="5" spans="1:6" s="357" customFormat="1" ht="20.25" customHeight="1" x14ac:dyDescent="0.3">
      <c r="A5" s="282" t="s">
        <v>159</v>
      </c>
      <c r="B5" s="429" t="s">
        <v>299</v>
      </c>
      <c r="C5" s="356"/>
      <c r="D5" s="356"/>
      <c r="E5" s="356"/>
      <c r="F5" s="356"/>
    </row>
    <row r="6" spans="1:6" s="357" customFormat="1" ht="20.25" customHeight="1" x14ac:dyDescent="0.3">
      <c r="A6" s="358"/>
      <c r="B6" s="68"/>
    </row>
    <row r="7" spans="1:6" s="357" customFormat="1" ht="20.25" customHeight="1" x14ac:dyDescent="0.3">
      <c r="A7" s="105" t="s">
        <v>190</v>
      </c>
      <c r="B7" s="106"/>
      <c r="C7" s="106"/>
    </row>
    <row r="8" spans="1:6" s="357" customFormat="1" ht="20.25" customHeight="1" x14ac:dyDescent="0.3">
      <c r="A8" s="290" t="s">
        <v>161</v>
      </c>
      <c r="B8" s="291" t="s">
        <v>188</v>
      </c>
      <c r="C8" s="289"/>
      <c r="D8" s="289"/>
    </row>
    <row r="9" spans="1:6" s="70" customFormat="1" ht="20.25" customHeight="1" x14ac:dyDescent="0.3">
      <c r="A9" s="290" t="s">
        <v>195</v>
      </c>
      <c r="B9" s="291" t="s">
        <v>3936</v>
      </c>
      <c r="C9" s="69"/>
    </row>
    <row r="10" spans="1:6" s="357" customFormat="1" ht="20.25" customHeight="1" thickBot="1" x14ac:dyDescent="0.35">
      <c r="A10" s="180"/>
      <c r="C10" s="15"/>
    </row>
    <row r="11" spans="1:6" s="357" customFormat="1" ht="40" customHeight="1" thickBot="1" x14ac:dyDescent="0.35">
      <c r="A11" s="388" t="s">
        <v>82</v>
      </c>
      <c r="B11" s="389"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f>SUM($C$14:$C$21)</f>
        <v>0</v>
      </c>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23"/>
  <sheetViews>
    <sheetView zoomScaleNormal="100" zoomScaleSheetLayoutView="90" zoomScalePageLayoutView="70" workbookViewId="0"/>
  </sheetViews>
  <sheetFormatPr baseColWidth="10" defaultRowHeight="12.5" x14ac:dyDescent="0.25"/>
  <cols>
    <col min="1" max="1" width="24.08203125" style="26" customWidth="1"/>
    <col min="2" max="2" width="74.58203125" style="26" customWidth="1"/>
    <col min="3" max="4" width="16.58203125" style="35" customWidth="1"/>
    <col min="5" max="5" width="8.33203125" style="26" customWidth="1"/>
    <col min="6" max="255" width="10.6640625" style="26"/>
    <col min="256" max="256" width="36.5" style="26" customWidth="1"/>
    <col min="257" max="257" width="27.5" style="26" customWidth="1"/>
    <col min="258" max="258" width="24.58203125" style="26" customWidth="1"/>
    <col min="259" max="259" width="25.5" style="26" customWidth="1"/>
    <col min="260" max="260" width="26.33203125" style="26" customWidth="1"/>
    <col min="261" max="511" width="10.6640625" style="26"/>
    <col min="512" max="512" width="36.5" style="26" customWidth="1"/>
    <col min="513" max="513" width="27.5" style="26" customWidth="1"/>
    <col min="514" max="514" width="24.58203125" style="26" customWidth="1"/>
    <col min="515" max="515" width="25.5" style="26" customWidth="1"/>
    <col min="516" max="516" width="26.33203125" style="26" customWidth="1"/>
    <col min="517" max="767" width="10.6640625" style="26"/>
    <col min="768" max="768" width="36.5" style="26" customWidth="1"/>
    <col min="769" max="769" width="27.5" style="26" customWidth="1"/>
    <col min="770" max="770" width="24.58203125" style="26" customWidth="1"/>
    <col min="771" max="771" width="25.5" style="26" customWidth="1"/>
    <col min="772" max="772" width="26.33203125" style="26" customWidth="1"/>
    <col min="773" max="1023" width="10.6640625" style="26"/>
    <col min="1024" max="1024" width="36.5" style="26" customWidth="1"/>
    <col min="1025" max="1025" width="27.5" style="26" customWidth="1"/>
    <col min="1026" max="1026" width="24.58203125" style="26" customWidth="1"/>
    <col min="1027" max="1027" width="25.5" style="26" customWidth="1"/>
    <col min="1028" max="1028" width="26.33203125" style="26" customWidth="1"/>
    <col min="1029" max="1279" width="10.6640625" style="26"/>
    <col min="1280" max="1280" width="36.5" style="26" customWidth="1"/>
    <col min="1281" max="1281" width="27.5" style="26" customWidth="1"/>
    <col min="1282" max="1282" width="24.58203125" style="26" customWidth="1"/>
    <col min="1283" max="1283" width="25.5" style="26" customWidth="1"/>
    <col min="1284" max="1284" width="26.33203125" style="26" customWidth="1"/>
    <col min="1285" max="1535" width="10.6640625" style="26"/>
    <col min="1536" max="1536" width="36.5" style="26" customWidth="1"/>
    <col min="1537" max="1537" width="27.5" style="26" customWidth="1"/>
    <col min="1538" max="1538" width="24.58203125" style="26" customWidth="1"/>
    <col min="1539" max="1539" width="25.5" style="26" customWidth="1"/>
    <col min="1540" max="1540" width="26.33203125" style="26" customWidth="1"/>
    <col min="1541" max="1791" width="10.6640625" style="26"/>
    <col min="1792" max="1792" width="36.5" style="26" customWidth="1"/>
    <col min="1793" max="1793" width="27.5" style="26" customWidth="1"/>
    <col min="1794" max="1794" width="24.58203125" style="26" customWidth="1"/>
    <col min="1795" max="1795" width="25.5" style="26" customWidth="1"/>
    <col min="1796" max="1796" width="26.33203125" style="26" customWidth="1"/>
    <col min="1797" max="2047" width="10.6640625" style="26"/>
    <col min="2048" max="2048" width="36.5" style="26" customWidth="1"/>
    <col min="2049" max="2049" width="27.5" style="26" customWidth="1"/>
    <col min="2050" max="2050" width="24.58203125" style="26" customWidth="1"/>
    <col min="2051" max="2051" width="25.5" style="26" customWidth="1"/>
    <col min="2052" max="2052" width="26.33203125" style="26" customWidth="1"/>
    <col min="2053" max="2303" width="10.6640625" style="26"/>
    <col min="2304" max="2304" width="36.5" style="26" customWidth="1"/>
    <col min="2305" max="2305" width="27.5" style="26" customWidth="1"/>
    <col min="2306" max="2306" width="24.58203125" style="26" customWidth="1"/>
    <col min="2307" max="2307" width="25.5" style="26" customWidth="1"/>
    <col min="2308" max="2308" width="26.33203125" style="26" customWidth="1"/>
    <col min="2309" max="2559" width="10.6640625" style="26"/>
    <col min="2560" max="2560" width="36.5" style="26" customWidth="1"/>
    <col min="2561" max="2561" width="27.5" style="26" customWidth="1"/>
    <col min="2562" max="2562" width="24.58203125" style="26" customWidth="1"/>
    <col min="2563" max="2563" width="25.5" style="26" customWidth="1"/>
    <col min="2564" max="2564" width="26.33203125" style="26" customWidth="1"/>
    <col min="2565" max="2815" width="10.6640625" style="26"/>
    <col min="2816" max="2816" width="36.5" style="26" customWidth="1"/>
    <col min="2817" max="2817" width="27.5" style="26" customWidth="1"/>
    <col min="2818" max="2818" width="24.58203125" style="26" customWidth="1"/>
    <col min="2819" max="2819" width="25.5" style="26" customWidth="1"/>
    <col min="2820" max="2820" width="26.33203125" style="26" customWidth="1"/>
    <col min="2821" max="3071" width="10.6640625" style="26"/>
    <col min="3072" max="3072" width="36.5" style="26" customWidth="1"/>
    <col min="3073" max="3073" width="27.5" style="26" customWidth="1"/>
    <col min="3074" max="3074" width="24.58203125" style="26" customWidth="1"/>
    <col min="3075" max="3075" width="25.5" style="26" customWidth="1"/>
    <col min="3076" max="3076" width="26.33203125" style="26" customWidth="1"/>
    <col min="3077" max="3327" width="10.6640625" style="26"/>
    <col min="3328" max="3328" width="36.5" style="26" customWidth="1"/>
    <col min="3329" max="3329" width="27.5" style="26" customWidth="1"/>
    <col min="3330" max="3330" width="24.58203125" style="26" customWidth="1"/>
    <col min="3331" max="3331" width="25.5" style="26" customWidth="1"/>
    <col min="3332" max="3332" width="26.33203125" style="26" customWidth="1"/>
    <col min="3333" max="3583" width="10.6640625" style="26"/>
    <col min="3584" max="3584" width="36.5" style="26" customWidth="1"/>
    <col min="3585" max="3585" width="27.5" style="26" customWidth="1"/>
    <col min="3586" max="3586" width="24.58203125" style="26" customWidth="1"/>
    <col min="3587" max="3587" width="25.5" style="26" customWidth="1"/>
    <col min="3588" max="3588" width="26.33203125" style="26" customWidth="1"/>
    <col min="3589" max="3839" width="10.6640625" style="26"/>
    <col min="3840" max="3840" width="36.5" style="26" customWidth="1"/>
    <col min="3841" max="3841" width="27.5" style="26" customWidth="1"/>
    <col min="3842" max="3842" width="24.58203125" style="26" customWidth="1"/>
    <col min="3843" max="3843" width="25.5" style="26" customWidth="1"/>
    <col min="3844" max="3844" width="26.33203125" style="26" customWidth="1"/>
    <col min="3845" max="4095" width="10.6640625" style="26"/>
    <col min="4096" max="4096" width="36.5" style="26" customWidth="1"/>
    <col min="4097" max="4097" width="27.5" style="26" customWidth="1"/>
    <col min="4098" max="4098" width="24.58203125" style="26" customWidth="1"/>
    <col min="4099" max="4099" width="25.5" style="26" customWidth="1"/>
    <col min="4100" max="4100" width="26.33203125" style="26" customWidth="1"/>
    <col min="4101" max="4351" width="10.6640625" style="26"/>
    <col min="4352" max="4352" width="36.5" style="26" customWidth="1"/>
    <col min="4353" max="4353" width="27.5" style="26" customWidth="1"/>
    <col min="4354" max="4354" width="24.58203125" style="26" customWidth="1"/>
    <col min="4355" max="4355" width="25.5" style="26" customWidth="1"/>
    <col min="4356" max="4356" width="26.33203125" style="26" customWidth="1"/>
    <col min="4357" max="4607" width="10.6640625" style="26"/>
    <col min="4608" max="4608" width="36.5" style="26" customWidth="1"/>
    <col min="4609" max="4609" width="27.5" style="26" customWidth="1"/>
    <col min="4610" max="4610" width="24.58203125" style="26" customWidth="1"/>
    <col min="4611" max="4611" width="25.5" style="26" customWidth="1"/>
    <col min="4612" max="4612" width="26.33203125" style="26" customWidth="1"/>
    <col min="4613" max="4863" width="10.6640625" style="26"/>
    <col min="4864" max="4864" width="36.5" style="26" customWidth="1"/>
    <col min="4865" max="4865" width="27.5" style="26" customWidth="1"/>
    <col min="4866" max="4866" width="24.58203125" style="26" customWidth="1"/>
    <col min="4867" max="4867" width="25.5" style="26" customWidth="1"/>
    <col min="4868" max="4868" width="26.33203125" style="26" customWidth="1"/>
    <col min="4869" max="5119" width="10.6640625" style="26"/>
    <col min="5120" max="5120" width="36.5" style="26" customWidth="1"/>
    <col min="5121" max="5121" width="27.5" style="26" customWidth="1"/>
    <col min="5122" max="5122" width="24.58203125" style="26" customWidth="1"/>
    <col min="5123" max="5123" width="25.5" style="26" customWidth="1"/>
    <col min="5124" max="5124" width="26.33203125" style="26" customWidth="1"/>
    <col min="5125" max="5375" width="10.6640625" style="26"/>
    <col min="5376" max="5376" width="36.5" style="26" customWidth="1"/>
    <col min="5377" max="5377" width="27.5" style="26" customWidth="1"/>
    <col min="5378" max="5378" width="24.58203125" style="26" customWidth="1"/>
    <col min="5379" max="5379" width="25.5" style="26" customWidth="1"/>
    <col min="5380" max="5380" width="26.33203125" style="26" customWidth="1"/>
    <col min="5381" max="5631" width="10.6640625" style="26"/>
    <col min="5632" max="5632" width="36.5" style="26" customWidth="1"/>
    <col min="5633" max="5633" width="27.5" style="26" customWidth="1"/>
    <col min="5634" max="5634" width="24.58203125" style="26" customWidth="1"/>
    <col min="5635" max="5635" width="25.5" style="26" customWidth="1"/>
    <col min="5636" max="5636" width="26.33203125" style="26" customWidth="1"/>
    <col min="5637" max="5887" width="10.6640625" style="26"/>
    <col min="5888" max="5888" width="36.5" style="26" customWidth="1"/>
    <col min="5889" max="5889" width="27.5" style="26" customWidth="1"/>
    <col min="5890" max="5890" width="24.58203125" style="26" customWidth="1"/>
    <col min="5891" max="5891" width="25.5" style="26" customWidth="1"/>
    <col min="5892" max="5892" width="26.33203125" style="26" customWidth="1"/>
    <col min="5893" max="6143" width="10.6640625" style="26"/>
    <col min="6144" max="6144" width="36.5" style="26" customWidth="1"/>
    <col min="6145" max="6145" width="27.5" style="26" customWidth="1"/>
    <col min="6146" max="6146" width="24.58203125" style="26" customWidth="1"/>
    <col min="6147" max="6147" width="25.5" style="26" customWidth="1"/>
    <col min="6148" max="6148" width="26.33203125" style="26" customWidth="1"/>
    <col min="6149" max="6399" width="10.6640625" style="26"/>
    <col min="6400" max="6400" width="36.5" style="26" customWidth="1"/>
    <col min="6401" max="6401" width="27.5" style="26" customWidth="1"/>
    <col min="6402" max="6402" width="24.58203125" style="26" customWidth="1"/>
    <col min="6403" max="6403" width="25.5" style="26" customWidth="1"/>
    <col min="6404" max="6404" width="26.33203125" style="26" customWidth="1"/>
    <col min="6405" max="6655" width="10.6640625" style="26"/>
    <col min="6656" max="6656" width="36.5" style="26" customWidth="1"/>
    <col min="6657" max="6657" width="27.5" style="26" customWidth="1"/>
    <col min="6658" max="6658" width="24.58203125" style="26" customWidth="1"/>
    <col min="6659" max="6659" width="25.5" style="26" customWidth="1"/>
    <col min="6660" max="6660" width="26.33203125" style="26" customWidth="1"/>
    <col min="6661" max="6911" width="10.6640625" style="26"/>
    <col min="6912" max="6912" width="36.5" style="26" customWidth="1"/>
    <col min="6913" max="6913" width="27.5" style="26" customWidth="1"/>
    <col min="6914" max="6914" width="24.58203125" style="26" customWidth="1"/>
    <col min="6915" max="6915" width="25.5" style="26" customWidth="1"/>
    <col min="6916" max="6916" width="26.33203125" style="26" customWidth="1"/>
    <col min="6917" max="7167" width="10.6640625" style="26"/>
    <col min="7168" max="7168" width="36.5" style="26" customWidth="1"/>
    <col min="7169" max="7169" width="27.5" style="26" customWidth="1"/>
    <col min="7170" max="7170" width="24.58203125" style="26" customWidth="1"/>
    <col min="7171" max="7171" width="25.5" style="26" customWidth="1"/>
    <col min="7172" max="7172" width="26.33203125" style="26" customWidth="1"/>
    <col min="7173" max="7423" width="10.6640625" style="26"/>
    <col min="7424" max="7424" width="36.5" style="26" customWidth="1"/>
    <col min="7425" max="7425" width="27.5" style="26" customWidth="1"/>
    <col min="7426" max="7426" width="24.58203125" style="26" customWidth="1"/>
    <col min="7427" max="7427" width="25.5" style="26" customWidth="1"/>
    <col min="7428" max="7428" width="26.33203125" style="26" customWidth="1"/>
    <col min="7429" max="7679" width="10.6640625" style="26"/>
    <col min="7680" max="7680" width="36.5" style="26" customWidth="1"/>
    <col min="7681" max="7681" width="27.5" style="26" customWidth="1"/>
    <col min="7682" max="7682" width="24.58203125" style="26" customWidth="1"/>
    <col min="7683" max="7683" width="25.5" style="26" customWidth="1"/>
    <col min="7684" max="7684" width="26.33203125" style="26" customWidth="1"/>
    <col min="7685" max="7935" width="10.6640625" style="26"/>
    <col min="7936" max="7936" width="36.5" style="26" customWidth="1"/>
    <col min="7937" max="7937" width="27.5" style="26" customWidth="1"/>
    <col min="7938" max="7938" width="24.58203125" style="26" customWidth="1"/>
    <col min="7939" max="7939" width="25.5" style="26" customWidth="1"/>
    <col min="7940" max="7940" width="26.33203125" style="26" customWidth="1"/>
    <col min="7941" max="8191" width="10.6640625" style="26"/>
    <col min="8192" max="8192" width="36.5" style="26" customWidth="1"/>
    <col min="8193" max="8193" width="27.5" style="26" customWidth="1"/>
    <col min="8194" max="8194" width="24.58203125" style="26" customWidth="1"/>
    <col min="8195" max="8195" width="25.5" style="26" customWidth="1"/>
    <col min="8196" max="8196" width="26.33203125" style="26" customWidth="1"/>
    <col min="8197" max="8447" width="10.6640625" style="26"/>
    <col min="8448" max="8448" width="36.5" style="26" customWidth="1"/>
    <col min="8449" max="8449" width="27.5" style="26" customWidth="1"/>
    <col min="8450" max="8450" width="24.58203125" style="26" customWidth="1"/>
    <col min="8451" max="8451" width="25.5" style="26" customWidth="1"/>
    <col min="8452" max="8452" width="26.33203125" style="26" customWidth="1"/>
    <col min="8453" max="8703" width="10.6640625" style="26"/>
    <col min="8704" max="8704" width="36.5" style="26" customWidth="1"/>
    <col min="8705" max="8705" width="27.5" style="26" customWidth="1"/>
    <col min="8706" max="8706" width="24.58203125" style="26" customWidth="1"/>
    <col min="8707" max="8707" width="25.5" style="26" customWidth="1"/>
    <col min="8708" max="8708" width="26.33203125" style="26" customWidth="1"/>
    <col min="8709" max="8959" width="10.6640625" style="26"/>
    <col min="8960" max="8960" width="36.5" style="26" customWidth="1"/>
    <col min="8961" max="8961" width="27.5" style="26" customWidth="1"/>
    <col min="8962" max="8962" width="24.58203125" style="26" customWidth="1"/>
    <col min="8963" max="8963" width="25.5" style="26" customWidth="1"/>
    <col min="8964" max="8964" width="26.33203125" style="26" customWidth="1"/>
    <col min="8965" max="9215" width="10.6640625" style="26"/>
    <col min="9216" max="9216" width="36.5" style="26" customWidth="1"/>
    <col min="9217" max="9217" width="27.5" style="26" customWidth="1"/>
    <col min="9218" max="9218" width="24.58203125" style="26" customWidth="1"/>
    <col min="9219" max="9219" width="25.5" style="26" customWidth="1"/>
    <col min="9220" max="9220" width="26.33203125" style="26" customWidth="1"/>
    <col min="9221" max="9471" width="10.6640625" style="26"/>
    <col min="9472" max="9472" width="36.5" style="26" customWidth="1"/>
    <col min="9473" max="9473" width="27.5" style="26" customWidth="1"/>
    <col min="9474" max="9474" width="24.58203125" style="26" customWidth="1"/>
    <col min="9475" max="9475" width="25.5" style="26" customWidth="1"/>
    <col min="9476" max="9476" width="26.33203125" style="26" customWidth="1"/>
    <col min="9477" max="9727" width="10.6640625" style="26"/>
    <col min="9728" max="9728" width="36.5" style="26" customWidth="1"/>
    <col min="9729" max="9729" width="27.5" style="26" customWidth="1"/>
    <col min="9730" max="9730" width="24.58203125" style="26" customWidth="1"/>
    <col min="9731" max="9731" width="25.5" style="26" customWidth="1"/>
    <col min="9732" max="9732" width="26.33203125" style="26" customWidth="1"/>
    <col min="9733" max="9983" width="10.6640625" style="26"/>
    <col min="9984" max="9984" width="36.5" style="26" customWidth="1"/>
    <col min="9985" max="9985" width="27.5" style="26" customWidth="1"/>
    <col min="9986" max="9986" width="24.58203125" style="26" customWidth="1"/>
    <col min="9987" max="9987" width="25.5" style="26" customWidth="1"/>
    <col min="9988" max="9988" width="26.33203125" style="26" customWidth="1"/>
    <col min="9989" max="10239" width="10.6640625" style="26"/>
    <col min="10240" max="10240" width="36.5" style="26" customWidth="1"/>
    <col min="10241" max="10241" width="27.5" style="26" customWidth="1"/>
    <col min="10242" max="10242" width="24.58203125" style="26" customWidth="1"/>
    <col min="10243" max="10243" width="25.5" style="26" customWidth="1"/>
    <col min="10244" max="10244" width="26.33203125" style="26" customWidth="1"/>
    <col min="10245" max="10495" width="10.6640625" style="26"/>
    <col min="10496" max="10496" width="36.5" style="26" customWidth="1"/>
    <col min="10497" max="10497" width="27.5" style="26" customWidth="1"/>
    <col min="10498" max="10498" width="24.58203125" style="26" customWidth="1"/>
    <col min="10499" max="10499" width="25.5" style="26" customWidth="1"/>
    <col min="10500" max="10500" width="26.33203125" style="26" customWidth="1"/>
    <col min="10501" max="10751" width="10.6640625" style="26"/>
    <col min="10752" max="10752" width="36.5" style="26" customWidth="1"/>
    <col min="10753" max="10753" width="27.5" style="26" customWidth="1"/>
    <col min="10754" max="10754" width="24.58203125" style="26" customWidth="1"/>
    <col min="10755" max="10755" width="25.5" style="26" customWidth="1"/>
    <col min="10756" max="10756" width="26.33203125" style="26" customWidth="1"/>
    <col min="10757" max="11007" width="10.6640625" style="26"/>
    <col min="11008" max="11008" width="36.5" style="26" customWidth="1"/>
    <col min="11009" max="11009" width="27.5" style="26" customWidth="1"/>
    <col min="11010" max="11010" width="24.58203125" style="26" customWidth="1"/>
    <col min="11011" max="11011" width="25.5" style="26" customWidth="1"/>
    <col min="11012" max="11012" width="26.33203125" style="26" customWidth="1"/>
    <col min="11013" max="11263" width="10.6640625" style="26"/>
    <col min="11264" max="11264" width="36.5" style="26" customWidth="1"/>
    <col min="11265" max="11265" width="27.5" style="26" customWidth="1"/>
    <col min="11266" max="11266" width="24.58203125" style="26" customWidth="1"/>
    <col min="11267" max="11267" width="25.5" style="26" customWidth="1"/>
    <col min="11268" max="11268" width="26.33203125" style="26" customWidth="1"/>
    <col min="11269" max="11519" width="10.6640625" style="26"/>
    <col min="11520" max="11520" width="36.5" style="26" customWidth="1"/>
    <col min="11521" max="11521" width="27.5" style="26" customWidth="1"/>
    <col min="11522" max="11522" width="24.58203125" style="26" customWidth="1"/>
    <col min="11523" max="11523" width="25.5" style="26" customWidth="1"/>
    <col min="11524" max="11524" width="26.33203125" style="26" customWidth="1"/>
    <col min="11525" max="11775" width="10.6640625" style="26"/>
    <col min="11776" max="11776" width="36.5" style="26" customWidth="1"/>
    <col min="11777" max="11777" width="27.5" style="26" customWidth="1"/>
    <col min="11778" max="11778" width="24.58203125" style="26" customWidth="1"/>
    <col min="11779" max="11779" width="25.5" style="26" customWidth="1"/>
    <col min="11780" max="11780" width="26.33203125" style="26" customWidth="1"/>
    <col min="11781" max="12031" width="10.6640625" style="26"/>
    <col min="12032" max="12032" width="36.5" style="26" customWidth="1"/>
    <col min="12033" max="12033" width="27.5" style="26" customWidth="1"/>
    <col min="12034" max="12034" width="24.58203125" style="26" customWidth="1"/>
    <col min="12035" max="12035" width="25.5" style="26" customWidth="1"/>
    <col min="12036" max="12036" width="26.33203125" style="26" customWidth="1"/>
    <col min="12037" max="12287" width="10.6640625" style="26"/>
    <col min="12288" max="12288" width="36.5" style="26" customWidth="1"/>
    <col min="12289" max="12289" width="27.5" style="26" customWidth="1"/>
    <col min="12290" max="12290" width="24.58203125" style="26" customWidth="1"/>
    <col min="12291" max="12291" width="25.5" style="26" customWidth="1"/>
    <col min="12292" max="12292" width="26.33203125" style="26" customWidth="1"/>
    <col min="12293" max="12543" width="10.6640625" style="26"/>
    <col min="12544" max="12544" width="36.5" style="26" customWidth="1"/>
    <col min="12545" max="12545" width="27.5" style="26" customWidth="1"/>
    <col min="12546" max="12546" width="24.58203125" style="26" customWidth="1"/>
    <col min="12547" max="12547" width="25.5" style="26" customWidth="1"/>
    <col min="12548" max="12548" width="26.33203125" style="26" customWidth="1"/>
    <col min="12549" max="12799" width="10.6640625" style="26"/>
    <col min="12800" max="12800" width="36.5" style="26" customWidth="1"/>
    <col min="12801" max="12801" width="27.5" style="26" customWidth="1"/>
    <col min="12802" max="12802" width="24.58203125" style="26" customWidth="1"/>
    <col min="12803" max="12803" width="25.5" style="26" customWidth="1"/>
    <col min="12804" max="12804" width="26.33203125" style="26" customWidth="1"/>
    <col min="12805" max="13055" width="10.6640625" style="26"/>
    <col min="13056" max="13056" width="36.5" style="26" customWidth="1"/>
    <col min="13057" max="13057" width="27.5" style="26" customWidth="1"/>
    <col min="13058" max="13058" width="24.58203125" style="26" customWidth="1"/>
    <col min="13059" max="13059" width="25.5" style="26" customWidth="1"/>
    <col min="13060" max="13060" width="26.33203125" style="26" customWidth="1"/>
    <col min="13061" max="13311" width="10.6640625" style="26"/>
    <col min="13312" max="13312" width="36.5" style="26" customWidth="1"/>
    <col min="13313" max="13313" width="27.5" style="26" customWidth="1"/>
    <col min="13314" max="13314" width="24.58203125" style="26" customWidth="1"/>
    <col min="13315" max="13315" width="25.5" style="26" customWidth="1"/>
    <col min="13316" max="13316" width="26.33203125" style="26" customWidth="1"/>
    <col min="13317" max="13567" width="10.6640625" style="26"/>
    <col min="13568" max="13568" width="36.5" style="26" customWidth="1"/>
    <col min="13569" max="13569" width="27.5" style="26" customWidth="1"/>
    <col min="13570" max="13570" width="24.58203125" style="26" customWidth="1"/>
    <col min="13571" max="13571" width="25.5" style="26" customWidth="1"/>
    <col min="13572" max="13572" width="26.33203125" style="26" customWidth="1"/>
    <col min="13573" max="13823" width="10.6640625" style="26"/>
    <col min="13824" max="13824" width="36.5" style="26" customWidth="1"/>
    <col min="13825" max="13825" width="27.5" style="26" customWidth="1"/>
    <col min="13826" max="13826" width="24.58203125" style="26" customWidth="1"/>
    <col min="13827" max="13827" width="25.5" style="26" customWidth="1"/>
    <col min="13828" max="13828" width="26.33203125" style="26" customWidth="1"/>
    <col min="13829" max="14079" width="10.6640625" style="26"/>
    <col min="14080" max="14080" width="36.5" style="26" customWidth="1"/>
    <col min="14081" max="14081" width="27.5" style="26" customWidth="1"/>
    <col min="14082" max="14082" width="24.58203125" style="26" customWidth="1"/>
    <col min="14083" max="14083" width="25.5" style="26" customWidth="1"/>
    <col min="14084" max="14084" width="26.33203125" style="26" customWidth="1"/>
    <col min="14085" max="14335" width="10.6640625" style="26"/>
    <col min="14336" max="14336" width="36.5" style="26" customWidth="1"/>
    <col min="14337" max="14337" width="27.5" style="26" customWidth="1"/>
    <col min="14338" max="14338" width="24.58203125" style="26" customWidth="1"/>
    <col min="14339" max="14339" width="25.5" style="26" customWidth="1"/>
    <col min="14340" max="14340" width="26.33203125" style="26" customWidth="1"/>
    <col min="14341" max="14591" width="10.6640625" style="26"/>
    <col min="14592" max="14592" width="36.5" style="26" customWidth="1"/>
    <col min="14593" max="14593" width="27.5" style="26" customWidth="1"/>
    <col min="14594" max="14594" width="24.58203125" style="26" customWidth="1"/>
    <col min="14595" max="14595" width="25.5" style="26" customWidth="1"/>
    <col min="14596" max="14596" width="26.33203125" style="26" customWidth="1"/>
    <col min="14597" max="14847" width="10.6640625" style="26"/>
    <col min="14848" max="14848" width="36.5" style="26" customWidth="1"/>
    <col min="14849" max="14849" width="27.5" style="26" customWidth="1"/>
    <col min="14850" max="14850" width="24.58203125" style="26" customWidth="1"/>
    <col min="14851" max="14851" width="25.5" style="26" customWidth="1"/>
    <col min="14852" max="14852" width="26.33203125" style="26" customWidth="1"/>
    <col min="14853" max="15103" width="10.6640625" style="26"/>
    <col min="15104" max="15104" width="36.5" style="26" customWidth="1"/>
    <col min="15105" max="15105" width="27.5" style="26" customWidth="1"/>
    <col min="15106" max="15106" width="24.58203125" style="26" customWidth="1"/>
    <col min="15107" max="15107" width="25.5" style="26" customWidth="1"/>
    <col min="15108" max="15108" width="26.33203125" style="26" customWidth="1"/>
    <col min="15109" max="15359" width="10.6640625" style="26"/>
    <col min="15360" max="15360" width="36.5" style="26" customWidth="1"/>
    <col min="15361" max="15361" width="27.5" style="26" customWidth="1"/>
    <col min="15362" max="15362" width="24.58203125" style="26" customWidth="1"/>
    <col min="15363" max="15363" width="25.5" style="26" customWidth="1"/>
    <col min="15364" max="15364" width="26.33203125" style="26" customWidth="1"/>
    <col min="15365" max="15615" width="10.6640625" style="26"/>
    <col min="15616" max="15616" width="36.5" style="26" customWidth="1"/>
    <col min="15617" max="15617" width="27.5" style="26" customWidth="1"/>
    <col min="15618" max="15618" width="24.58203125" style="26" customWidth="1"/>
    <col min="15619" max="15619" width="25.5" style="26" customWidth="1"/>
    <col min="15620" max="15620" width="26.33203125" style="26" customWidth="1"/>
    <col min="15621" max="15871" width="10.6640625" style="26"/>
    <col min="15872" max="15872" width="36.5" style="26" customWidth="1"/>
    <col min="15873" max="15873" width="27.5" style="26" customWidth="1"/>
    <col min="15874" max="15874" width="24.58203125" style="26" customWidth="1"/>
    <col min="15875" max="15875" width="25.5" style="26" customWidth="1"/>
    <col min="15876" max="15876" width="26.33203125" style="26" customWidth="1"/>
    <col min="15877" max="16127" width="10.6640625" style="26"/>
    <col min="16128" max="16128" width="36.5" style="26" customWidth="1"/>
    <col min="16129" max="16129" width="27.5" style="26" customWidth="1"/>
    <col min="16130" max="16130" width="24.58203125" style="26" customWidth="1"/>
    <col min="16131" max="16131" width="25.5" style="26" customWidth="1"/>
    <col min="16132" max="16132" width="26.33203125" style="26" customWidth="1"/>
    <col min="16133" max="16384" width="10.6640625" style="26"/>
  </cols>
  <sheetData>
    <row r="1" spans="1:6" s="357" customFormat="1" ht="20.25" customHeight="1" x14ac:dyDescent="0.3">
      <c r="A1" s="357" t="s">
        <v>160</v>
      </c>
    </row>
    <row r="2" spans="1:6" s="357" customFormat="1" ht="20.25" customHeight="1" x14ac:dyDescent="0.3">
      <c r="A2" s="282" t="s">
        <v>81</v>
      </c>
      <c r="B2" s="429">
        <f>'A1'!B2</f>
        <v>2021</v>
      </c>
      <c r="C2" s="417"/>
      <c r="D2" s="417"/>
      <c r="E2" s="417"/>
      <c r="F2" s="417"/>
    </row>
    <row r="3" spans="1:6" s="357" customFormat="1" ht="20.25" customHeight="1" x14ac:dyDescent="0.3">
      <c r="A3" s="282" t="s">
        <v>13</v>
      </c>
      <c r="B3" s="436">
        <f>'A1'!B3</f>
        <v>44287</v>
      </c>
      <c r="C3" s="417"/>
      <c r="D3" s="417"/>
      <c r="E3" s="417"/>
      <c r="F3" s="417"/>
    </row>
    <row r="4" spans="1:6" s="357" customFormat="1" ht="20.25" customHeight="1" x14ac:dyDescent="0.3">
      <c r="A4" s="282" t="s">
        <v>0</v>
      </c>
      <c r="B4" s="278" t="str">
        <f>Krankenhaus</f>
        <v>DIE BEZEICHNUNG IHRER KLINIK</v>
      </c>
      <c r="C4" s="420"/>
      <c r="D4" s="420"/>
      <c r="E4" s="420"/>
      <c r="F4" s="420"/>
    </row>
    <row r="5" spans="1:6" s="357" customFormat="1" ht="20.25" customHeight="1" x14ac:dyDescent="0.3">
      <c r="A5" s="282" t="s">
        <v>159</v>
      </c>
      <c r="B5" s="429" t="s">
        <v>333</v>
      </c>
      <c r="C5" s="356"/>
      <c r="D5" s="356"/>
      <c r="E5" s="356"/>
      <c r="F5" s="356"/>
    </row>
    <row r="6" spans="1:6" s="357" customFormat="1" ht="20.25" customHeight="1" x14ac:dyDescent="0.3">
      <c r="A6" s="358"/>
      <c r="B6" s="68"/>
    </row>
    <row r="7" spans="1:6" s="357" customFormat="1" ht="20.25" customHeight="1" x14ac:dyDescent="0.3">
      <c r="A7" s="105" t="s">
        <v>190</v>
      </c>
      <c r="B7" s="106"/>
      <c r="C7" s="106"/>
    </row>
    <row r="8" spans="1:6" s="357" customFormat="1" ht="20.25" customHeight="1" x14ac:dyDescent="0.3">
      <c r="A8" s="290" t="s">
        <v>161</v>
      </c>
      <c r="B8" s="291" t="s">
        <v>188</v>
      </c>
      <c r="C8" s="289"/>
      <c r="D8" s="289"/>
    </row>
    <row r="9" spans="1:6" s="70" customFormat="1" ht="20.25" customHeight="1" x14ac:dyDescent="0.3">
      <c r="A9" s="290" t="s">
        <v>195</v>
      </c>
      <c r="B9" s="291" t="s">
        <v>3941</v>
      </c>
      <c r="C9" s="69"/>
    </row>
    <row r="10" spans="1:6" s="357" customFormat="1" ht="20.25" customHeight="1" thickBot="1" x14ac:dyDescent="0.35">
      <c r="A10" s="180"/>
      <c r="C10" s="15"/>
    </row>
    <row r="11" spans="1:6" s="357" customFormat="1" ht="40" customHeight="1" thickBot="1" x14ac:dyDescent="0.35">
      <c r="A11" s="388" t="s">
        <v>82</v>
      </c>
      <c r="B11" s="389" t="s">
        <v>34</v>
      </c>
      <c r="C11" s="89" t="s">
        <v>35</v>
      </c>
      <c r="D11" s="90" t="s">
        <v>145</v>
      </c>
    </row>
    <row r="12" spans="1:6" s="92" customFormat="1" ht="14" x14ac:dyDescent="0.3">
      <c r="A12" s="91"/>
      <c r="B12" s="91"/>
      <c r="C12" s="91"/>
    </row>
    <row r="13" spans="1:6" s="97" customFormat="1" ht="20.149999999999999" customHeight="1" thickBot="1" x14ac:dyDescent="0.35">
      <c r="A13" s="93" t="s">
        <v>90</v>
      </c>
      <c r="B13" s="94"/>
      <c r="C13" s="95"/>
      <c r="D13" s="96"/>
    </row>
    <row r="14" spans="1:6" s="97" customFormat="1" ht="20.149999999999999" customHeight="1" x14ac:dyDescent="0.25">
      <c r="A14" s="252">
        <v>1</v>
      </c>
      <c r="B14" s="86" t="s">
        <v>15</v>
      </c>
      <c r="C14" s="208"/>
      <c r="D14" s="212"/>
    </row>
    <row r="15" spans="1:6" s="97" customFormat="1" ht="20.149999999999999" customHeight="1" x14ac:dyDescent="0.25">
      <c r="A15" s="173">
        <v>2</v>
      </c>
      <c r="B15" s="87" t="s">
        <v>85</v>
      </c>
      <c r="C15" s="209"/>
      <c r="D15" s="213"/>
    </row>
    <row r="16" spans="1:6" s="97" customFormat="1" ht="20.149999999999999" customHeight="1" x14ac:dyDescent="0.25">
      <c r="A16" s="173">
        <v>3</v>
      </c>
      <c r="B16" s="87" t="s">
        <v>16</v>
      </c>
      <c r="C16" s="209"/>
      <c r="D16" s="213"/>
    </row>
    <row r="17" spans="1:4" s="97" customFormat="1" ht="20.149999999999999" customHeight="1" x14ac:dyDescent="0.25">
      <c r="A17" s="173">
        <v>4</v>
      </c>
      <c r="B17" s="87" t="s">
        <v>89</v>
      </c>
      <c r="C17" s="209"/>
      <c r="D17" s="213"/>
    </row>
    <row r="18" spans="1:4" s="97" customFormat="1" ht="20.149999999999999" customHeight="1" x14ac:dyDescent="0.25">
      <c r="A18" s="173">
        <v>5</v>
      </c>
      <c r="B18" s="87" t="s">
        <v>87</v>
      </c>
      <c r="C18" s="209"/>
      <c r="D18" s="213"/>
    </row>
    <row r="19" spans="1:4" s="97" customFormat="1" ht="20.149999999999999" customHeight="1" x14ac:dyDescent="0.25">
      <c r="A19" s="173">
        <v>6</v>
      </c>
      <c r="B19" s="87" t="s">
        <v>86</v>
      </c>
      <c r="C19" s="209"/>
      <c r="D19" s="213"/>
    </row>
    <row r="20" spans="1:4" s="97" customFormat="1" ht="20.149999999999999" customHeight="1" x14ac:dyDescent="0.25">
      <c r="A20" s="173">
        <v>7</v>
      </c>
      <c r="B20" s="87" t="s">
        <v>88</v>
      </c>
      <c r="C20" s="209"/>
      <c r="D20" s="213"/>
    </row>
    <row r="21" spans="1:4" s="97" customFormat="1" ht="20.149999999999999" customHeight="1" x14ac:dyDescent="0.25">
      <c r="A21" s="173">
        <v>8</v>
      </c>
      <c r="B21" s="87" t="s">
        <v>143</v>
      </c>
      <c r="C21" s="209"/>
      <c r="D21" s="213"/>
    </row>
    <row r="22" spans="1:4" s="97" customFormat="1" ht="20.149999999999999" customHeight="1" thickBot="1" x14ac:dyDescent="0.3">
      <c r="A22" s="174">
        <v>9</v>
      </c>
      <c r="B22" s="104" t="s">
        <v>153</v>
      </c>
      <c r="C22" s="219">
        <f>SUM($C$14:$C$21)</f>
        <v>0</v>
      </c>
      <c r="D22" s="156" t="s">
        <v>144</v>
      </c>
    </row>
    <row r="23" spans="1:4" s="97" customFormat="1" x14ac:dyDescent="0.25">
      <c r="C23" s="98"/>
      <c r="D23" s="98"/>
    </row>
  </sheetData>
  <pageMargins left="0.39370078740157483" right="0.39370078740157483" top="0.78740157480314965" bottom="0.78740157480314965" header="0.31496062992125984" footer="0.31496062992125984"/>
  <pageSetup paperSize="9" scale="67" fitToHeight="0" orientation="portrait" r:id="rId1"/>
  <headerFooter>
    <oddFooter>&amp;L&amp;A&amp;R&amp;P von &amp;N&amp;CAEB-Psych 2020 - Deutsche Krankenhausgesellschaft e. V.</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14"/>
  <sheetViews>
    <sheetView zoomScaleNormal="100" workbookViewId="0"/>
  </sheetViews>
  <sheetFormatPr baseColWidth="10" defaultRowHeight="14.5" x14ac:dyDescent="0.35"/>
  <cols>
    <col min="1" max="3" width="11.58203125" style="309" customWidth="1"/>
    <col min="4" max="4" width="7.75" style="309" customWidth="1"/>
    <col min="5" max="5" width="21.75" style="309" customWidth="1"/>
    <col min="6" max="6" width="6.25" style="309" customWidth="1"/>
    <col min="7" max="7" width="107.6640625" style="309" customWidth="1"/>
    <col min="8" max="8" width="7.25" style="309" customWidth="1"/>
    <col min="9" max="9" width="9.08203125" style="312" customWidth="1"/>
    <col min="10" max="16384" width="10.6640625" style="309"/>
  </cols>
  <sheetData>
    <row r="1" spans="1:9" ht="18.5" x14ac:dyDescent="0.45">
      <c r="A1" s="308" t="s">
        <v>335</v>
      </c>
      <c r="B1" s="308"/>
      <c r="C1" s="308"/>
      <c r="D1" s="308"/>
      <c r="E1" s="308"/>
      <c r="F1" s="308"/>
      <c r="H1" s="310"/>
      <c r="I1" s="311"/>
    </row>
    <row r="3" spans="1:9" x14ac:dyDescent="0.35">
      <c r="A3" s="309" t="s">
        <v>336</v>
      </c>
      <c r="B3" s="309" t="s">
        <v>339</v>
      </c>
      <c r="C3" s="309" t="s">
        <v>444</v>
      </c>
      <c r="D3" s="309" t="s">
        <v>337</v>
      </c>
      <c r="E3" s="309" t="s">
        <v>318</v>
      </c>
      <c r="F3" s="309" t="s">
        <v>40</v>
      </c>
      <c r="G3" s="309" t="s">
        <v>338</v>
      </c>
      <c r="H3" s="309" t="s">
        <v>445</v>
      </c>
      <c r="I3" s="312" t="s">
        <v>446</v>
      </c>
    </row>
    <row r="4" spans="1:9" x14ac:dyDescent="0.35">
      <c r="A4" s="309" t="str">
        <f>F4&amp;"#"&amp;H4</f>
        <v>P002Z#1</v>
      </c>
      <c r="B4" s="309">
        <f>Inek2018A1a2a[[#This Row],[Klasse2]]</f>
        <v>1</v>
      </c>
      <c r="C4" s="312">
        <f>Inek2018A1a2a[[#This Row],[BwJeTag2]]</f>
        <v>2.0878000000000001</v>
      </c>
      <c r="D4" s="309" t="s">
        <v>340</v>
      </c>
      <c r="E4" s="309" t="s">
        <v>341</v>
      </c>
      <c r="F4" s="309" t="s">
        <v>342</v>
      </c>
      <c r="G4" s="309" t="s">
        <v>343</v>
      </c>
      <c r="H4" s="309">
        <v>1</v>
      </c>
      <c r="I4" s="312">
        <v>2.0878000000000001</v>
      </c>
    </row>
    <row r="5" spans="1:9" x14ac:dyDescent="0.35">
      <c r="A5" s="309" t="str">
        <f t="shared" ref="A5:A68" si="0">F5&amp;"#"&amp;H5</f>
        <v>P003A#1</v>
      </c>
      <c r="B5" s="309">
        <f>Inek2018A1a2a[[#This Row],[Klasse2]]</f>
        <v>1</v>
      </c>
      <c r="C5" s="312">
        <f>Inek2018A1a2a[[#This Row],[BwJeTag2]]</f>
        <v>1.4357</v>
      </c>
      <c r="D5" s="309" t="s">
        <v>340</v>
      </c>
      <c r="E5" s="309" t="s">
        <v>341</v>
      </c>
      <c r="F5" s="309" t="s">
        <v>344</v>
      </c>
      <c r="G5" s="309" t="s">
        <v>345</v>
      </c>
      <c r="H5" s="309">
        <v>1</v>
      </c>
      <c r="I5" s="312">
        <v>1.4357</v>
      </c>
    </row>
    <row r="6" spans="1:9" x14ac:dyDescent="0.35">
      <c r="A6" s="309" t="str">
        <f t="shared" si="0"/>
        <v>P003B#1</v>
      </c>
      <c r="B6" s="309">
        <f>Inek2018A1a2a[[#This Row],[Klasse2]]</f>
        <v>1</v>
      </c>
      <c r="C6" s="312">
        <f>Inek2018A1a2a[[#This Row],[BwJeTag2]]</f>
        <v>1.5932999999999999</v>
      </c>
      <c r="D6" s="309" t="s">
        <v>340</v>
      </c>
      <c r="E6" s="309" t="s">
        <v>341</v>
      </c>
      <c r="F6" s="309" t="s">
        <v>346</v>
      </c>
      <c r="G6" s="309" t="s">
        <v>347</v>
      </c>
      <c r="H6" s="309">
        <v>1</v>
      </c>
      <c r="I6" s="312">
        <v>1.5932999999999999</v>
      </c>
    </row>
    <row r="7" spans="1:9" x14ac:dyDescent="0.35">
      <c r="A7" s="309" t="str">
        <f t="shared" si="0"/>
        <v>P003B#2</v>
      </c>
      <c r="B7" s="309">
        <f>Inek2018A1a2a[[#This Row],[Klasse2]]</f>
        <v>2</v>
      </c>
      <c r="C7" s="312">
        <f>Inek2018A1a2a[[#This Row],[BwJeTag2]]</f>
        <v>1.5932999999999999</v>
      </c>
      <c r="D7" s="309" t="s">
        <v>340</v>
      </c>
      <c r="E7" s="309" t="s">
        <v>341</v>
      </c>
      <c r="F7" s="309" t="s">
        <v>346</v>
      </c>
      <c r="G7" s="309" t="s">
        <v>347</v>
      </c>
      <c r="H7" s="309">
        <v>2</v>
      </c>
      <c r="I7" s="312">
        <v>1.5932999999999999</v>
      </c>
    </row>
    <row r="8" spans="1:9" x14ac:dyDescent="0.35">
      <c r="A8" s="309" t="str">
        <f t="shared" si="0"/>
        <v>P003B#3</v>
      </c>
      <c r="B8" s="309">
        <f>Inek2018A1a2a[[#This Row],[Klasse2]]</f>
        <v>3</v>
      </c>
      <c r="C8" s="312">
        <f>Inek2018A1a2a[[#This Row],[BwJeTag2]]</f>
        <v>1.5932999999999999</v>
      </c>
      <c r="D8" s="309" t="s">
        <v>340</v>
      </c>
      <c r="E8" s="309" t="s">
        <v>341</v>
      </c>
      <c r="F8" s="309" t="s">
        <v>346</v>
      </c>
      <c r="G8" s="309" t="s">
        <v>347</v>
      </c>
      <c r="H8" s="309">
        <v>3</v>
      </c>
      <c r="I8" s="312">
        <v>1.5932999999999999</v>
      </c>
    </row>
    <row r="9" spans="1:9" x14ac:dyDescent="0.35">
      <c r="A9" s="309" t="str">
        <f t="shared" si="0"/>
        <v>P003B#4</v>
      </c>
      <c r="B9" s="309">
        <f>Inek2018A1a2a[[#This Row],[Klasse2]]</f>
        <v>4</v>
      </c>
      <c r="C9" s="312">
        <f>Inek2018A1a2a[[#This Row],[BwJeTag2]]</f>
        <v>1.5932999999999999</v>
      </c>
      <c r="D9" s="309" t="s">
        <v>340</v>
      </c>
      <c r="E9" s="309" t="s">
        <v>341</v>
      </c>
      <c r="F9" s="309" t="s">
        <v>346</v>
      </c>
      <c r="G9" s="309" t="s">
        <v>347</v>
      </c>
      <c r="H9" s="309">
        <v>4</v>
      </c>
      <c r="I9" s="312">
        <v>1.5932999999999999</v>
      </c>
    </row>
    <row r="10" spans="1:9" x14ac:dyDescent="0.35">
      <c r="A10" s="309" t="str">
        <f t="shared" si="0"/>
        <v>P003B#5</v>
      </c>
      <c r="B10" s="309">
        <f>Inek2018A1a2a[[#This Row],[Klasse2]]</f>
        <v>5</v>
      </c>
      <c r="C10" s="312">
        <f>Inek2018A1a2a[[#This Row],[BwJeTag2]]</f>
        <v>1.5932999999999999</v>
      </c>
      <c r="D10" s="309" t="s">
        <v>340</v>
      </c>
      <c r="E10" s="309" t="s">
        <v>341</v>
      </c>
      <c r="F10" s="309" t="s">
        <v>346</v>
      </c>
      <c r="G10" s="309" t="s">
        <v>347</v>
      </c>
      <c r="H10" s="309">
        <v>5</v>
      </c>
      <c r="I10" s="312">
        <v>1.5932999999999999</v>
      </c>
    </row>
    <row r="11" spans="1:9" x14ac:dyDescent="0.35">
      <c r="A11" s="309" t="str">
        <f t="shared" si="0"/>
        <v>P003B#6</v>
      </c>
      <c r="B11" s="309">
        <f>Inek2018A1a2a[[#This Row],[Klasse2]]</f>
        <v>6</v>
      </c>
      <c r="C11" s="312">
        <f>Inek2018A1a2a[[#This Row],[BwJeTag2]]</f>
        <v>1.5932999999999999</v>
      </c>
      <c r="D11" s="309" t="s">
        <v>340</v>
      </c>
      <c r="E11" s="309" t="s">
        <v>341</v>
      </c>
      <c r="F11" s="309" t="s">
        <v>346</v>
      </c>
      <c r="G11" s="309" t="s">
        <v>347</v>
      </c>
      <c r="H11" s="309">
        <v>6</v>
      </c>
      <c r="I11" s="312">
        <v>1.5932999999999999</v>
      </c>
    </row>
    <row r="12" spans="1:9" x14ac:dyDescent="0.35">
      <c r="A12" s="309" t="str">
        <f t="shared" si="0"/>
        <v>P003B#7</v>
      </c>
      <c r="B12" s="309">
        <f>Inek2018A1a2a[[#This Row],[Klasse2]]</f>
        <v>7</v>
      </c>
      <c r="C12" s="312">
        <f>Inek2018A1a2a[[#This Row],[BwJeTag2]]</f>
        <v>1.5932999999999999</v>
      </c>
      <c r="D12" s="309" t="s">
        <v>340</v>
      </c>
      <c r="E12" s="309" t="s">
        <v>341</v>
      </c>
      <c r="F12" s="309" t="s">
        <v>346</v>
      </c>
      <c r="G12" s="309" t="s">
        <v>347</v>
      </c>
      <c r="H12" s="309">
        <v>7</v>
      </c>
      <c r="I12" s="312">
        <v>1.5932999999999999</v>
      </c>
    </row>
    <row r="13" spans="1:9" x14ac:dyDescent="0.35">
      <c r="A13" s="309" t="str">
        <f t="shared" si="0"/>
        <v>P003B#8</v>
      </c>
      <c r="B13" s="309">
        <f>Inek2018A1a2a[[#This Row],[Klasse2]]</f>
        <v>8</v>
      </c>
      <c r="C13" s="312">
        <f>Inek2018A1a2a[[#This Row],[BwJeTag2]]</f>
        <v>1.5932999999999999</v>
      </c>
      <c r="D13" s="309" t="s">
        <v>340</v>
      </c>
      <c r="E13" s="309" t="s">
        <v>341</v>
      </c>
      <c r="F13" s="309" t="s">
        <v>346</v>
      </c>
      <c r="G13" s="309" t="s">
        <v>347</v>
      </c>
      <c r="H13" s="309">
        <v>8</v>
      </c>
      <c r="I13" s="312">
        <v>1.5932999999999999</v>
      </c>
    </row>
    <row r="14" spans="1:9" x14ac:dyDescent="0.35">
      <c r="A14" s="309" t="str">
        <f t="shared" si="0"/>
        <v>P003B#9</v>
      </c>
      <c r="B14" s="309">
        <f>Inek2018A1a2a[[#This Row],[Klasse2]]</f>
        <v>9</v>
      </c>
      <c r="C14" s="312">
        <f>Inek2018A1a2a[[#This Row],[BwJeTag2]]</f>
        <v>1.5932999999999999</v>
      </c>
      <c r="D14" s="309" t="s">
        <v>340</v>
      </c>
      <c r="E14" s="309" t="s">
        <v>341</v>
      </c>
      <c r="F14" s="309" t="s">
        <v>346</v>
      </c>
      <c r="G14" s="309" t="s">
        <v>347</v>
      </c>
      <c r="H14" s="309">
        <v>9</v>
      </c>
      <c r="I14" s="312">
        <v>1.5932999999999999</v>
      </c>
    </row>
    <row r="15" spans="1:9" x14ac:dyDescent="0.35">
      <c r="A15" s="309" t="str">
        <f t="shared" si="0"/>
        <v>P003B#10</v>
      </c>
      <c r="B15" s="309">
        <f>Inek2018A1a2a[[#This Row],[Klasse2]]</f>
        <v>10</v>
      </c>
      <c r="C15" s="312">
        <f>Inek2018A1a2a[[#This Row],[BwJeTag2]]</f>
        <v>1.5932999999999999</v>
      </c>
      <c r="D15" s="309" t="s">
        <v>340</v>
      </c>
      <c r="E15" s="309" t="s">
        <v>341</v>
      </c>
      <c r="F15" s="309" t="s">
        <v>346</v>
      </c>
      <c r="G15" s="309" t="s">
        <v>347</v>
      </c>
      <c r="H15" s="309">
        <v>10</v>
      </c>
      <c r="I15" s="312">
        <v>1.5932999999999999</v>
      </c>
    </row>
    <row r="16" spans="1:9" x14ac:dyDescent="0.35">
      <c r="A16" s="309" t="str">
        <f t="shared" si="0"/>
        <v>P003B#11</v>
      </c>
      <c r="B16" s="309">
        <f>Inek2018A1a2a[[#This Row],[Klasse2]]</f>
        <v>11</v>
      </c>
      <c r="C16" s="312">
        <f>Inek2018A1a2a[[#This Row],[BwJeTag2]]</f>
        <v>1.5716000000000001</v>
      </c>
      <c r="D16" s="309" t="s">
        <v>340</v>
      </c>
      <c r="E16" s="309" t="s">
        <v>341</v>
      </c>
      <c r="F16" s="309" t="s">
        <v>346</v>
      </c>
      <c r="G16" s="309" t="s">
        <v>347</v>
      </c>
      <c r="H16" s="309">
        <v>11</v>
      </c>
      <c r="I16" s="312">
        <v>1.5716000000000001</v>
      </c>
    </row>
    <row r="17" spans="1:9" x14ac:dyDescent="0.35">
      <c r="A17" s="309" t="str">
        <f t="shared" si="0"/>
        <v>P003B#12</v>
      </c>
      <c r="B17" s="309">
        <f>Inek2018A1a2a[[#This Row],[Klasse2]]</f>
        <v>12</v>
      </c>
      <c r="C17" s="312">
        <f>Inek2018A1a2a[[#This Row],[BwJeTag2]]</f>
        <v>1.5369999999999999</v>
      </c>
      <c r="D17" s="309" t="s">
        <v>340</v>
      </c>
      <c r="E17" s="309" t="s">
        <v>341</v>
      </c>
      <c r="F17" s="309" t="s">
        <v>346</v>
      </c>
      <c r="G17" s="309" t="s">
        <v>347</v>
      </c>
      <c r="H17" s="309">
        <v>12</v>
      </c>
      <c r="I17" s="312">
        <v>1.5369999999999999</v>
      </c>
    </row>
    <row r="18" spans="1:9" x14ac:dyDescent="0.35">
      <c r="A18" s="309" t="str">
        <f t="shared" si="0"/>
        <v>P003B#13</v>
      </c>
      <c r="B18" s="309">
        <f>Inek2018A1a2a[[#This Row],[Klasse2]]</f>
        <v>13</v>
      </c>
      <c r="C18" s="312">
        <f>Inek2018A1a2a[[#This Row],[BwJeTag2]]</f>
        <v>1.5023</v>
      </c>
      <c r="D18" s="309" t="s">
        <v>340</v>
      </c>
      <c r="E18" s="309" t="s">
        <v>341</v>
      </c>
      <c r="F18" s="309" t="s">
        <v>346</v>
      </c>
      <c r="G18" s="309" t="s">
        <v>347</v>
      </c>
      <c r="H18" s="309">
        <v>13</v>
      </c>
      <c r="I18" s="312">
        <v>1.5023</v>
      </c>
    </row>
    <row r="19" spans="1:9" x14ac:dyDescent="0.35">
      <c r="A19" s="309" t="str">
        <f t="shared" si="0"/>
        <v>P003B#14</v>
      </c>
      <c r="B19" s="309">
        <f>Inek2018A1a2a[[#This Row],[Klasse2]]</f>
        <v>14</v>
      </c>
      <c r="C19" s="312">
        <f>Inek2018A1a2a[[#This Row],[BwJeTag2]]</f>
        <v>1.4677</v>
      </c>
      <c r="D19" s="309" t="s">
        <v>340</v>
      </c>
      <c r="E19" s="309" t="s">
        <v>341</v>
      </c>
      <c r="F19" s="309" t="s">
        <v>346</v>
      </c>
      <c r="G19" s="309" t="s">
        <v>347</v>
      </c>
      <c r="H19" s="309">
        <v>14</v>
      </c>
      <c r="I19" s="312">
        <v>1.4677</v>
      </c>
    </row>
    <row r="20" spans="1:9" x14ac:dyDescent="0.35">
      <c r="A20" s="309" t="str">
        <f t="shared" si="0"/>
        <v>P003B#15</v>
      </c>
      <c r="B20" s="309">
        <f>Inek2018A1a2a[[#This Row],[Klasse2]]</f>
        <v>15</v>
      </c>
      <c r="C20" s="312">
        <f>Inek2018A1a2a[[#This Row],[BwJeTag2]]</f>
        <v>1.4330000000000001</v>
      </c>
      <c r="D20" s="309" t="s">
        <v>340</v>
      </c>
      <c r="E20" s="309" t="s">
        <v>341</v>
      </c>
      <c r="F20" s="309" t="s">
        <v>346</v>
      </c>
      <c r="G20" s="309" t="s">
        <v>347</v>
      </c>
      <c r="H20" s="309">
        <v>15</v>
      </c>
      <c r="I20" s="312">
        <v>1.4330000000000001</v>
      </c>
    </row>
    <row r="21" spans="1:9" x14ac:dyDescent="0.35">
      <c r="A21" s="309" t="str">
        <f t="shared" si="0"/>
        <v>P003B#16</v>
      </c>
      <c r="B21" s="309">
        <f>Inek2018A1a2a[[#This Row],[Klasse2]]</f>
        <v>16</v>
      </c>
      <c r="C21" s="312">
        <f>Inek2018A1a2a[[#This Row],[BwJeTag2]]</f>
        <v>1.3984000000000001</v>
      </c>
      <c r="D21" s="309" t="s">
        <v>340</v>
      </c>
      <c r="E21" s="309" t="s">
        <v>341</v>
      </c>
      <c r="F21" s="309" t="s">
        <v>346</v>
      </c>
      <c r="G21" s="309" t="s">
        <v>347</v>
      </c>
      <c r="H21" s="309">
        <v>16</v>
      </c>
      <c r="I21" s="312">
        <v>1.3984000000000001</v>
      </c>
    </row>
    <row r="22" spans="1:9" x14ac:dyDescent="0.35">
      <c r="A22" s="309" t="str">
        <f t="shared" si="0"/>
        <v>P003B#17</v>
      </c>
      <c r="B22" s="309">
        <f>Inek2018A1a2a[[#This Row],[Klasse2]]</f>
        <v>17</v>
      </c>
      <c r="C22" s="312">
        <f>Inek2018A1a2a[[#This Row],[BwJeTag2]]</f>
        <v>1.3636999999999999</v>
      </c>
      <c r="D22" s="309" t="s">
        <v>340</v>
      </c>
      <c r="E22" s="309" t="s">
        <v>341</v>
      </c>
      <c r="F22" s="309" t="s">
        <v>346</v>
      </c>
      <c r="G22" s="309" t="s">
        <v>347</v>
      </c>
      <c r="H22" s="309">
        <v>17</v>
      </c>
      <c r="I22" s="312">
        <v>1.3636999999999999</v>
      </c>
    </row>
    <row r="23" spans="1:9" x14ac:dyDescent="0.35">
      <c r="A23" s="309" t="str">
        <f t="shared" si="0"/>
        <v>P003B#18</v>
      </c>
      <c r="B23" s="309">
        <f>Inek2018A1a2a[[#This Row],[Klasse2]]</f>
        <v>18</v>
      </c>
      <c r="C23" s="312">
        <f>Inek2018A1a2a[[#This Row],[BwJeTag2]]</f>
        <v>1.3290999999999999</v>
      </c>
      <c r="D23" s="309" t="s">
        <v>340</v>
      </c>
      <c r="E23" s="309" t="s">
        <v>341</v>
      </c>
      <c r="F23" s="309" t="s">
        <v>346</v>
      </c>
      <c r="G23" s="309" t="s">
        <v>347</v>
      </c>
      <c r="H23" s="309">
        <v>18</v>
      </c>
      <c r="I23" s="312">
        <v>1.3290999999999999</v>
      </c>
    </row>
    <row r="24" spans="1:9" x14ac:dyDescent="0.35">
      <c r="A24" s="309" t="str">
        <f t="shared" si="0"/>
        <v>P003B#19</v>
      </c>
      <c r="B24" s="309">
        <f>Inek2018A1a2a[[#This Row],[Klasse2]]</f>
        <v>19</v>
      </c>
      <c r="C24" s="312">
        <f>Inek2018A1a2a[[#This Row],[BwJeTag2]]</f>
        <v>1.2944</v>
      </c>
      <c r="D24" s="309" t="s">
        <v>340</v>
      </c>
      <c r="E24" s="309" t="s">
        <v>341</v>
      </c>
      <c r="F24" s="309" t="s">
        <v>346</v>
      </c>
      <c r="G24" s="309" t="s">
        <v>347</v>
      </c>
      <c r="H24" s="309">
        <v>19</v>
      </c>
      <c r="I24" s="312">
        <v>1.2944</v>
      </c>
    </row>
    <row r="25" spans="1:9" x14ac:dyDescent="0.35">
      <c r="A25" s="309" t="str">
        <f t="shared" si="0"/>
        <v>P003C#1</v>
      </c>
      <c r="B25" s="309">
        <f>Inek2018A1a2a[[#This Row],[Klasse2]]</f>
        <v>1</v>
      </c>
      <c r="C25" s="312">
        <f>Inek2018A1a2a[[#This Row],[BwJeTag2]]</f>
        <v>1.4534</v>
      </c>
      <c r="D25" s="309" t="s">
        <v>340</v>
      </c>
      <c r="E25" s="309" t="s">
        <v>341</v>
      </c>
      <c r="F25" s="309" t="s">
        <v>348</v>
      </c>
      <c r="G25" s="309" t="s">
        <v>349</v>
      </c>
      <c r="H25" s="309">
        <v>1</v>
      </c>
      <c r="I25" s="312">
        <v>1.4534</v>
      </c>
    </row>
    <row r="26" spans="1:9" x14ac:dyDescent="0.35">
      <c r="A26" s="309" t="str">
        <f t="shared" si="0"/>
        <v>P003C#2</v>
      </c>
      <c r="B26" s="309">
        <f>Inek2018A1a2a[[#This Row],[Klasse2]]</f>
        <v>2</v>
      </c>
      <c r="C26" s="312">
        <f>Inek2018A1a2a[[#This Row],[BwJeTag2]]</f>
        <v>1.4534</v>
      </c>
      <c r="D26" s="309" t="s">
        <v>340</v>
      </c>
      <c r="E26" s="309" t="s">
        <v>341</v>
      </c>
      <c r="F26" s="309" t="s">
        <v>348</v>
      </c>
      <c r="G26" s="309" t="s">
        <v>349</v>
      </c>
      <c r="H26" s="309">
        <v>2</v>
      </c>
      <c r="I26" s="312">
        <v>1.4534</v>
      </c>
    </row>
    <row r="27" spans="1:9" x14ac:dyDescent="0.35">
      <c r="A27" s="309" t="str">
        <f t="shared" si="0"/>
        <v>P003C#3</v>
      </c>
      <c r="B27" s="309">
        <f>Inek2018A1a2a[[#This Row],[Klasse2]]</f>
        <v>3</v>
      </c>
      <c r="C27" s="312">
        <f>Inek2018A1a2a[[#This Row],[BwJeTag2]]</f>
        <v>1.4534</v>
      </c>
      <c r="D27" s="309" t="s">
        <v>340</v>
      </c>
      <c r="E27" s="309" t="s">
        <v>341</v>
      </c>
      <c r="F27" s="309" t="s">
        <v>348</v>
      </c>
      <c r="G27" s="309" t="s">
        <v>349</v>
      </c>
      <c r="H27" s="309">
        <v>3</v>
      </c>
      <c r="I27" s="312">
        <v>1.4534</v>
      </c>
    </row>
    <row r="28" spans="1:9" x14ac:dyDescent="0.35">
      <c r="A28" s="309" t="str">
        <f t="shared" si="0"/>
        <v>P003C#4</v>
      </c>
      <c r="B28" s="309">
        <f>Inek2018A1a2a[[#This Row],[Klasse2]]</f>
        <v>4</v>
      </c>
      <c r="C28" s="312">
        <f>Inek2018A1a2a[[#This Row],[BwJeTag2]]</f>
        <v>1.4534</v>
      </c>
      <c r="D28" s="309" t="s">
        <v>340</v>
      </c>
      <c r="E28" s="309" t="s">
        <v>341</v>
      </c>
      <c r="F28" s="309" t="s">
        <v>348</v>
      </c>
      <c r="G28" s="309" t="s">
        <v>349</v>
      </c>
      <c r="H28" s="309">
        <v>4</v>
      </c>
      <c r="I28" s="312">
        <v>1.4534</v>
      </c>
    </row>
    <row r="29" spans="1:9" x14ac:dyDescent="0.35">
      <c r="A29" s="309" t="str">
        <f t="shared" si="0"/>
        <v>P003C#5</v>
      </c>
      <c r="B29" s="309">
        <f>Inek2018A1a2a[[#This Row],[Klasse2]]</f>
        <v>5</v>
      </c>
      <c r="C29" s="312">
        <f>Inek2018A1a2a[[#This Row],[BwJeTag2]]</f>
        <v>1.4534</v>
      </c>
      <c r="D29" s="309" t="s">
        <v>340</v>
      </c>
      <c r="E29" s="309" t="s">
        <v>341</v>
      </c>
      <c r="F29" s="309" t="s">
        <v>348</v>
      </c>
      <c r="G29" s="309" t="s">
        <v>349</v>
      </c>
      <c r="H29" s="309">
        <v>5</v>
      </c>
      <c r="I29" s="312">
        <v>1.4534</v>
      </c>
    </row>
    <row r="30" spans="1:9" x14ac:dyDescent="0.35">
      <c r="A30" s="309" t="str">
        <f t="shared" si="0"/>
        <v>P003C#6</v>
      </c>
      <c r="B30" s="309">
        <f>Inek2018A1a2a[[#This Row],[Klasse2]]</f>
        <v>6</v>
      </c>
      <c r="C30" s="312">
        <f>Inek2018A1a2a[[#This Row],[BwJeTag2]]</f>
        <v>1.4534</v>
      </c>
      <c r="D30" s="309" t="s">
        <v>340</v>
      </c>
      <c r="E30" s="309" t="s">
        <v>341</v>
      </c>
      <c r="F30" s="309" t="s">
        <v>348</v>
      </c>
      <c r="G30" s="309" t="s">
        <v>349</v>
      </c>
      <c r="H30" s="309">
        <v>6</v>
      </c>
      <c r="I30" s="312">
        <v>1.4534</v>
      </c>
    </row>
    <row r="31" spans="1:9" x14ac:dyDescent="0.35">
      <c r="A31" s="309" t="str">
        <f t="shared" si="0"/>
        <v>P003C#7</v>
      </c>
      <c r="B31" s="309">
        <f>Inek2018A1a2a[[#This Row],[Klasse2]]</f>
        <v>7</v>
      </c>
      <c r="C31" s="312">
        <f>Inek2018A1a2a[[#This Row],[BwJeTag2]]</f>
        <v>1.4534</v>
      </c>
      <c r="D31" s="309" t="s">
        <v>340</v>
      </c>
      <c r="E31" s="309" t="s">
        <v>341</v>
      </c>
      <c r="F31" s="309" t="s">
        <v>348</v>
      </c>
      <c r="G31" s="309" t="s">
        <v>349</v>
      </c>
      <c r="H31" s="309">
        <v>7</v>
      </c>
      <c r="I31" s="312">
        <v>1.4534</v>
      </c>
    </row>
    <row r="32" spans="1:9" x14ac:dyDescent="0.35">
      <c r="A32" s="309" t="str">
        <f t="shared" si="0"/>
        <v>P003C#8</v>
      </c>
      <c r="B32" s="309">
        <f>Inek2018A1a2a[[#This Row],[Klasse2]]</f>
        <v>8</v>
      </c>
      <c r="C32" s="312">
        <f>Inek2018A1a2a[[#This Row],[BwJeTag2]]</f>
        <v>1.4534</v>
      </c>
      <c r="D32" s="309" t="s">
        <v>340</v>
      </c>
      <c r="E32" s="309" t="s">
        <v>341</v>
      </c>
      <c r="F32" s="309" t="s">
        <v>348</v>
      </c>
      <c r="G32" s="309" t="s">
        <v>349</v>
      </c>
      <c r="H32" s="309">
        <v>8</v>
      </c>
      <c r="I32" s="312">
        <v>1.4534</v>
      </c>
    </row>
    <row r="33" spans="1:9" x14ac:dyDescent="0.35">
      <c r="A33" s="309" t="str">
        <f t="shared" si="0"/>
        <v>P003C#9</v>
      </c>
      <c r="B33" s="309">
        <f>Inek2018A1a2a[[#This Row],[Klasse2]]</f>
        <v>9</v>
      </c>
      <c r="C33" s="312">
        <f>Inek2018A1a2a[[#This Row],[BwJeTag2]]</f>
        <v>1.4437</v>
      </c>
      <c r="D33" s="309" t="s">
        <v>340</v>
      </c>
      <c r="E33" s="309" t="s">
        <v>341</v>
      </c>
      <c r="F33" s="309" t="s">
        <v>348</v>
      </c>
      <c r="G33" s="309" t="s">
        <v>349</v>
      </c>
      <c r="H33" s="309">
        <v>9</v>
      </c>
      <c r="I33" s="312">
        <v>1.4437</v>
      </c>
    </row>
    <row r="34" spans="1:9" x14ac:dyDescent="0.35">
      <c r="A34" s="309" t="str">
        <f t="shared" si="0"/>
        <v>P003C#10</v>
      </c>
      <c r="B34" s="309">
        <f>Inek2018A1a2a[[#This Row],[Klasse2]]</f>
        <v>10</v>
      </c>
      <c r="C34" s="312">
        <f>Inek2018A1a2a[[#This Row],[BwJeTag2]]</f>
        <v>1.4225000000000001</v>
      </c>
      <c r="D34" s="309" t="s">
        <v>340</v>
      </c>
      <c r="E34" s="309" t="s">
        <v>341</v>
      </c>
      <c r="F34" s="309" t="s">
        <v>348</v>
      </c>
      <c r="G34" s="309" t="s">
        <v>349</v>
      </c>
      <c r="H34" s="309">
        <v>10</v>
      </c>
      <c r="I34" s="312">
        <v>1.4225000000000001</v>
      </c>
    </row>
    <row r="35" spans="1:9" x14ac:dyDescent="0.35">
      <c r="A35" s="309" t="str">
        <f t="shared" si="0"/>
        <v>P003C#11</v>
      </c>
      <c r="B35" s="309">
        <f>Inek2018A1a2a[[#This Row],[Klasse2]]</f>
        <v>11</v>
      </c>
      <c r="C35" s="312">
        <f>Inek2018A1a2a[[#This Row],[BwJeTag2]]</f>
        <v>1.4014</v>
      </c>
      <c r="D35" s="309" t="s">
        <v>340</v>
      </c>
      <c r="E35" s="309" t="s">
        <v>341</v>
      </c>
      <c r="F35" s="309" t="s">
        <v>348</v>
      </c>
      <c r="G35" s="309" t="s">
        <v>349</v>
      </c>
      <c r="H35" s="309">
        <v>11</v>
      </c>
      <c r="I35" s="312">
        <v>1.4014</v>
      </c>
    </row>
    <row r="36" spans="1:9" x14ac:dyDescent="0.35">
      <c r="A36" s="309" t="str">
        <f t="shared" si="0"/>
        <v>P003C#12</v>
      </c>
      <c r="B36" s="309">
        <f>Inek2018A1a2a[[#This Row],[Klasse2]]</f>
        <v>12</v>
      </c>
      <c r="C36" s="312">
        <f>Inek2018A1a2a[[#This Row],[BwJeTag2]]</f>
        <v>1.3802000000000001</v>
      </c>
      <c r="D36" s="309" t="s">
        <v>340</v>
      </c>
      <c r="E36" s="309" t="s">
        <v>341</v>
      </c>
      <c r="F36" s="309" t="s">
        <v>348</v>
      </c>
      <c r="G36" s="309" t="s">
        <v>349</v>
      </c>
      <c r="H36" s="309">
        <v>12</v>
      </c>
      <c r="I36" s="312">
        <v>1.3802000000000001</v>
      </c>
    </row>
    <row r="37" spans="1:9" x14ac:dyDescent="0.35">
      <c r="A37" s="309" t="str">
        <f t="shared" si="0"/>
        <v>P003C#13</v>
      </c>
      <c r="B37" s="309">
        <f>Inek2018A1a2a[[#This Row],[Klasse2]]</f>
        <v>13</v>
      </c>
      <c r="C37" s="312">
        <f>Inek2018A1a2a[[#This Row],[BwJeTag2]]</f>
        <v>1.359</v>
      </c>
      <c r="D37" s="309" t="s">
        <v>340</v>
      </c>
      <c r="E37" s="309" t="s">
        <v>341</v>
      </c>
      <c r="F37" s="309" t="s">
        <v>348</v>
      </c>
      <c r="G37" s="309" t="s">
        <v>349</v>
      </c>
      <c r="H37" s="309">
        <v>13</v>
      </c>
      <c r="I37" s="312">
        <v>1.359</v>
      </c>
    </row>
    <row r="38" spans="1:9" x14ac:dyDescent="0.35">
      <c r="A38" s="309" t="str">
        <f t="shared" si="0"/>
        <v>P003C#14</v>
      </c>
      <c r="B38" s="309">
        <f>Inek2018A1a2a[[#This Row],[Klasse2]]</f>
        <v>14</v>
      </c>
      <c r="C38" s="312">
        <f>Inek2018A1a2a[[#This Row],[BwJeTag2]]</f>
        <v>1.3379000000000001</v>
      </c>
      <c r="D38" s="309" t="s">
        <v>340</v>
      </c>
      <c r="E38" s="309" t="s">
        <v>341</v>
      </c>
      <c r="F38" s="309" t="s">
        <v>348</v>
      </c>
      <c r="G38" s="309" t="s">
        <v>349</v>
      </c>
      <c r="H38" s="309">
        <v>14</v>
      </c>
      <c r="I38" s="312">
        <v>1.3379000000000001</v>
      </c>
    </row>
    <row r="39" spans="1:9" x14ac:dyDescent="0.35">
      <c r="A39" s="309" t="str">
        <f t="shared" si="0"/>
        <v>P003C#15</v>
      </c>
      <c r="B39" s="309">
        <f>Inek2018A1a2a[[#This Row],[Klasse2]]</f>
        <v>15</v>
      </c>
      <c r="C39" s="312">
        <f>Inek2018A1a2a[[#This Row],[BwJeTag2]]</f>
        <v>1.3167</v>
      </c>
      <c r="D39" s="309" t="s">
        <v>340</v>
      </c>
      <c r="E39" s="309" t="s">
        <v>341</v>
      </c>
      <c r="F39" s="309" t="s">
        <v>348</v>
      </c>
      <c r="G39" s="309" t="s">
        <v>349</v>
      </c>
      <c r="H39" s="309">
        <v>15</v>
      </c>
      <c r="I39" s="312">
        <v>1.3167</v>
      </c>
    </row>
    <row r="40" spans="1:9" x14ac:dyDescent="0.35">
      <c r="A40" s="309" t="str">
        <f t="shared" si="0"/>
        <v>P003C#16</v>
      </c>
      <c r="B40" s="309">
        <f>Inek2018A1a2a[[#This Row],[Klasse2]]</f>
        <v>16</v>
      </c>
      <c r="C40" s="312">
        <f>Inek2018A1a2a[[#This Row],[BwJeTag2]]</f>
        <v>1.2956000000000001</v>
      </c>
      <c r="D40" s="309" t="s">
        <v>340</v>
      </c>
      <c r="E40" s="309" t="s">
        <v>341</v>
      </c>
      <c r="F40" s="309" t="s">
        <v>348</v>
      </c>
      <c r="G40" s="309" t="s">
        <v>349</v>
      </c>
      <c r="H40" s="309">
        <v>16</v>
      </c>
      <c r="I40" s="312">
        <v>1.2956000000000001</v>
      </c>
    </row>
    <row r="41" spans="1:9" x14ac:dyDescent="0.35">
      <c r="A41" s="309" t="str">
        <f t="shared" si="0"/>
        <v>P003C#17</v>
      </c>
      <c r="B41" s="309">
        <f>Inek2018A1a2a[[#This Row],[Klasse2]]</f>
        <v>17</v>
      </c>
      <c r="C41" s="312">
        <f>Inek2018A1a2a[[#This Row],[BwJeTag2]]</f>
        <v>1.2744</v>
      </c>
      <c r="D41" s="309" t="s">
        <v>340</v>
      </c>
      <c r="E41" s="309" t="s">
        <v>341</v>
      </c>
      <c r="F41" s="309" t="s">
        <v>348</v>
      </c>
      <c r="G41" s="309" t="s">
        <v>349</v>
      </c>
      <c r="H41" s="309">
        <v>17</v>
      </c>
      <c r="I41" s="312">
        <v>1.2744</v>
      </c>
    </row>
    <row r="42" spans="1:9" x14ac:dyDescent="0.35">
      <c r="A42" s="309" t="str">
        <f t="shared" si="0"/>
        <v>P003C#18</v>
      </c>
      <c r="B42" s="309">
        <f>Inek2018A1a2a[[#This Row],[Klasse2]]</f>
        <v>18</v>
      </c>
      <c r="C42" s="312">
        <f>Inek2018A1a2a[[#This Row],[BwJeTag2]]</f>
        <v>1.2532000000000001</v>
      </c>
      <c r="D42" s="309" t="s">
        <v>340</v>
      </c>
      <c r="E42" s="309" t="s">
        <v>341</v>
      </c>
      <c r="F42" s="309" t="s">
        <v>348</v>
      </c>
      <c r="G42" s="309" t="s">
        <v>349</v>
      </c>
      <c r="H42" s="309">
        <v>18</v>
      </c>
      <c r="I42" s="312">
        <v>1.2532000000000001</v>
      </c>
    </row>
    <row r="43" spans="1:9" x14ac:dyDescent="0.35">
      <c r="A43" s="309" t="str">
        <f t="shared" si="0"/>
        <v>P003C#19</v>
      </c>
      <c r="B43" s="309">
        <f>Inek2018A1a2a[[#This Row],[Klasse2]]</f>
        <v>19</v>
      </c>
      <c r="C43" s="312">
        <f>Inek2018A1a2a[[#This Row],[BwJeTag2]]</f>
        <v>1.232</v>
      </c>
      <c r="D43" s="309" t="s">
        <v>340</v>
      </c>
      <c r="E43" s="309" t="s">
        <v>341</v>
      </c>
      <c r="F43" s="309" t="s">
        <v>348</v>
      </c>
      <c r="G43" s="309" t="s">
        <v>349</v>
      </c>
      <c r="H43" s="309">
        <v>19</v>
      </c>
      <c r="I43" s="312">
        <v>1.232</v>
      </c>
    </row>
    <row r="44" spans="1:9" x14ac:dyDescent="0.35">
      <c r="A44" s="309" t="str">
        <f t="shared" si="0"/>
        <v>PA01A#1</v>
      </c>
      <c r="B44" s="309">
        <f>Inek2018A1a2a[[#This Row],[Klasse2]]</f>
        <v>1</v>
      </c>
      <c r="C44" s="312">
        <f>Inek2018A1a2a[[#This Row],[BwJeTag2]]</f>
        <v>1.3346</v>
      </c>
      <c r="D44" s="309" t="s">
        <v>340</v>
      </c>
      <c r="E44" s="309" t="s">
        <v>350</v>
      </c>
      <c r="F44" s="309" t="s">
        <v>351</v>
      </c>
      <c r="G44" s="309" t="s">
        <v>352</v>
      </c>
      <c r="H44" s="309">
        <v>1</v>
      </c>
      <c r="I44" s="312">
        <v>1.3346</v>
      </c>
    </row>
    <row r="45" spans="1:9" x14ac:dyDescent="0.35">
      <c r="A45" s="309" t="str">
        <f t="shared" si="0"/>
        <v>PA01A#2</v>
      </c>
      <c r="B45" s="309">
        <f>Inek2018A1a2a[[#This Row],[Klasse2]]</f>
        <v>2</v>
      </c>
      <c r="C45" s="312">
        <f>Inek2018A1a2a[[#This Row],[BwJeTag2]]</f>
        <v>1.2998000000000001</v>
      </c>
      <c r="D45" s="309" t="s">
        <v>340</v>
      </c>
      <c r="E45" s="309" t="s">
        <v>350</v>
      </c>
      <c r="F45" s="309" t="s">
        <v>351</v>
      </c>
      <c r="G45" s="309" t="s">
        <v>352</v>
      </c>
      <c r="H45" s="309">
        <v>2</v>
      </c>
      <c r="I45" s="312">
        <v>1.2998000000000001</v>
      </c>
    </row>
    <row r="46" spans="1:9" x14ac:dyDescent="0.35">
      <c r="A46" s="309" t="str">
        <f t="shared" si="0"/>
        <v>PA01A#3</v>
      </c>
      <c r="B46" s="309">
        <f>Inek2018A1a2a[[#This Row],[Klasse2]]</f>
        <v>3</v>
      </c>
      <c r="C46" s="312">
        <f>Inek2018A1a2a[[#This Row],[BwJeTag2]]</f>
        <v>1.2681</v>
      </c>
      <c r="D46" s="309" t="s">
        <v>340</v>
      </c>
      <c r="E46" s="309" t="s">
        <v>350</v>
      </c>
      <c r="F46" s="309" t="s">
        <v>351</v>
      </c>
      <c r="G46" s="309" t="s">
        <v>352</v>
      </c>
      <c r="H46" s="309">
        <v>3</v>
      </c>
      <c r="I46" s="312">
        <v>1.2681</v>
      </c>
    </row>
    <row r="47" spans="1:9" x14ac:dyDescent="0.35">
      <c r="A47" s="309" t="str">
        <f t="shared" si="0"/>
        <v>PA01A#4</v>
      </c>
      <c r="B47" s="309">
        <f>Inek2018A1a2a[[#This Row],[Klasse2]]</f>
        <v>4</v>
      </c>
      <c r="C47" s="312">
        <f>Inek2018A1a2a[[#This Row],[BwJeTag2]]</f>
        <v>1.2363999999999999</v>
      </c>
      <c r="D47" s="309" t="s">
        <v>340</v>
      </c>
      <c r="E47" s="309" t="s">
        <v>350</v>
      </c>
      <c r="F47" s="309" t="s">
        <v>351</v>
      </c>
      <c r="G47" s="309" t="s">
        <v>352</v>
      </c>
      <c r="H47" s="309">
        <v>4</v>
      </c>
      <c r="I47" s="312">
        <v>1.2363999999999999</v>
      </c>
    </row>
    <row r="48" spans="1:9" x14ac:dyDescent="0.35">
      <c r="A48" s="309" t="str">
        <f t="shared" si="0"/>
        <v>PA01A#5</v>
      </c>
      <c r="B48" s="309">
        <f>Inek2018A1a2a[[#This Row],[Klasse2]]</f>
        <v>5</v>
      </c>
      <c r="C48" s="312">
        <f>Inek2018A1a2a[[#This Row],[BwJeTag2]]</f>
        <v>1.2047000000000001</v>
      </c>
      <c r="D48" s="309" t="s">
        <v>340</v>
      </c>
      <c r="E48" s="309" t="s">
        <v>350</v>
      </c>
      <c r="F48" s="309" t="s">
        <v>351</v>
      </c>
      <c r="G48" s="309" t="s">
        <v>352</v>
      </c>
      <c r="H48" s="309">
        <v>5</v>
      </c>
      <c r="I48" s="312">
        <v>1.2047000000000001</v>
      </c>
    </row>
    <row r="49" spans="1:9" x14ac:dyDescent="0.35">
      <c r="A49" s="309" t="str">
        <f t="shared" si="0"/>
        <v>PA01A#6</v>
      </c>
      <c r="B49" s="309">
        <f>Inek2018A1a2a[[#This Row],[Klasse2]]</f>
        <v>6</v>
      </c>
      <c r="C49" s="312">
        <f>Inek2018A1a2a[[#This Row],[BwJeTag2]]</f>
        <v>1.173</v>
      </c>
      <c r="D49" s="309" t="s">
        <v>340</v>
      </c>
      <c r="E49" s="309" t="s">
        <v>350</v>
      </c>
      <c r="F49" s="309" t="s">
        <v>351</v>
      </c>
      <c r="G49" s="309" t="s">
        <v>352</v>
      </c>
      <c r="H49" s="309">
        <v>6</v>
      </c>
      <c r="I49" s="312">
        <v>1.173</v>
      </c>
    </row>
    <row r="50" spans="1:9" x14ac:dyDescent="0.35">
      <c r="A50" s="309" t="str">
        <f t="shared" si="0"/>
        <v>PA01A#7</v>
      </c>
      <c r="B50" s="309">
        <f>Inek2018A1a2a[[#This Row],[Klasse2]]</f>
        <v>7</v>
      </c>
      <c r="C50" s="312">
        <f>Inek2018A1a2a[[#This Row],[BwJeTag2]]</f>
        <v>1.1413</v>
      </c>
      <c r="D50" s="309" t="s">
        <v>340</v>
      </c>
      <c r="E50" s="309" t="s">
        <v>350</v>
      </c>
      <c r="F50" s="309" t="s">
        <v>351</v>
      </c>
      <c r="G50" s="309" t="s">
        <v>352</v>
      </c>
      <c r="H50" s="309">
        <v>7</v>
      </c>
      <c r="I50" s="312">
        <v>1.1413</v>
      </c>
    </row>
    <row r="51" spans="1:9" x14ac:dyDescent="0.35">
      <c r="A51" s="309" t="str">
        <f t="shared" si="0"/>
        <v>PA01B#1</v>
      </c>
      <c r="B51" s="309">
        <f>Inek2018A1a2a[[#This Row],[Klasse2]]</f>
        <v>1</v>
      </c>
      <c r="C51" s="312">
        <f>Inek2018A1a2a[[#This Row],[BwJeTag2]]</f>
        <v>1.2781</v>
      </c>
      <c r="D51" s="309" t="s">
        <v>340</v>
      </c>
      <c r="E51" s="309" t="s">
        <v>350</v>
      </c>
      <c r="F51" s="309" t="s">
        <v>353</v>
      </c>
      <c r="G51" s="309" t="s">
        <v>354</v>
      </c>
      <c r="H51" s="309">
        <v>1</v>
      </c>
      <c r="I51" s="312">
        <v>1.2781</v>
      </c>
    </row>
    <row r="52" spans="1:9" x14ac:dyDescent="0.35">
      <c r="A52" s="309" t="str">
        <f t="shared" si="0"/>
        <v>PA01B#2</v>
      </c>
      <c r="B52" s="309">
        <f>Inek2018A1a2a[[#This Row],[Klasse2]]</f>
        <v>2</v>
      </c>
      <c r="C52" s="312">
        <f>Inek2018A1a2a[[#This Row],[BwJeTag2]]</f>
        <v>1.2219</v>
      </c>
      <c r="D52" s="309" t="s">
        <v>340</v>
      </c>
      <c r="E52" s="309" t="s">
        <v>350</v>
      </c>
      <c r="F52" s="309" t="s">
        <v>353</v>
      </c>
      <c r="G52" s="309" t="s">
        <v>354</v>
      </c>
      <c r="H52" s="309">
        <v>2</v>
      </c>
      <c r="I52" s="312">
        <v>1.2219</v>
      </c>
    </row>
    <row r="53" spans="1:9" x14ac:dyDescent="0.35">
      <c r="A53" s="309" t="str">
        <f t="shared" si="0"/>
        <v>PA01B#3</v>
      </c>
      <c r="B53" s="309">
        <f>Inek2018A1a2a[[#This Row],[Klasse2]]</f>
        <v>3</v>
      </c>
      <c r="C53" s="312">
        <f>Inek2018A1a2a[[#This Row],[BwJeTag2]]</f>
        <v>1.1664000000000001</v>
      </c>
      <c r="D53" s="309" t="s">
        <v>340</v>
      </c>
      <c r="E53" s="309" t="s">
        <v>350</v>
      </c>
      <c r="F53" s="309" t="s">
        <v>353</v>
      </c>
      <c r="G53" s="309" t="s">
        <v>354</v>
      </c>
      <c r="H53" s="309">
        <v>3</v>
      </c>
      <c r="I53" s="312">
        <v>1.1664000000000001</v>
      </c>
    </row>
    <row r="54" spans="1:9" x14ac:dyDescent="0.35">
      <c r="A54" s="309" t="str">
        <f t="shared" si="0"/>
        <v>PA01B#4</v>
      </c>
      <c r="B54" s="309">
        <f>Inek2018A1a2a[[#This Row],[Klasse2]]</f>
        <v>4</v>
      </c>
      <c r="C54" s="312">
        <f>Inek2018A1a2a[[#This Row],[BwJeTag2]]</f>
        <v>1.111</v>
      </c>
      <c r="D54" s="309" t="s">
        <v>340</v>
      </c>
      <c r="E54" s="309" t="s">
        <v>350</v>
      </c>
      <c r="F54" s="309" t="s">
        <v>353</v>
      </c>
      <c r="G54" s="309" t="s">
        <v>354</v>
      </c>
      <c r="H54" s="309">
        <v>4</v>
      </c>
      <c r="I54" s="312">
        <v>1.111</v>
      </c>
    </row>
    <row r="55" spans="1:9" x14ac:dyDescent="0.35">
      <c r="A55" s="309" t="str">
        <f t="shared" si="0"/>
        <v>PA01B#5</v>
      </c>
      <c r="B55" s="309">
        <f>Inek2018A1a2a[[#This Row],[Klasse2]]</f>
        <v>5</v>
      </c>
      <c r="C55" s="312">
        <f>Inek2018A1a2a[[#This Row],[BwJeTag2]]</f>
        <v>1.0556000000000001</v>
      </c>
      <c r="D55" s="309" t="s">
        <v>340</v>
      </c>
      <c r="E55" s="309" t="s">
        <v>350</v>
      </c>
      <c r="F55" s="309" t="s">
        <v>353</v>
      </c>
      <c r="G55" s="309" t="s">
        <v>354</v>
      </c>
      <c r="H55" s="309">
        <v>5</v>
      </c>
      <c r="I55" s="312">
        <v>1.0556000000000001</v>
      </c>
    </row>
    <row r="56" spans="1:9" x14ac:dyDescent="0.35">
      <c r="A56" s="309" t="str">
        <f t="shared" si="0"/>
        <v>PA01B#6</v>
      </c>
      <c r="B56" s="309">
        <f>Inek2018A1a2a[[#This Row],[Klasse2]]</f>
        <v>6</v>
      </c>
      <c r="C56" s="312">
        <f>Inek2018A1a2a[[#This Row],[BwJeTag2]]</f>
        <v>1.0001</v>
      </c>
      <c r="D56" s="309" t="s">
        <v>340</v>
      </c>
      <c r="E56" s="309" t="s">
        <v>350</v>
      </c>
      <c r="F56" s="309" t="s">
        <v>353</v>
      </c>
      <c r="G56" s="309" t="s">
        <v>354</v>
      </c>
      <c r="H56" s="309">
        <v>6</v>
      </c>
      <c r="I56" s="312">
        <v>1.0001</v>
      </c>
    </row>
    <row r="57" spans="1:9" x14ac:dyDescent="0.35">
      <c r="A57" s="309" t="str">
        <f t="shared" si="0"/>
        <v>PA02A#1</v>
      </c>
      <c r="B57" s="309">
        <f>Inek2018A1a2a[[#This Row],[Klasse2]]</f>
        <v>1</v>
      </c>
      <c r="C57" s="312">
        <f>Inek2018A1a2a[[#This Row],[BwJeTag2]]</f>
        <v>1.4703999999999999</v>
      </c>
      <c r="D57" s="309" t="s">
        <v>340</v>
      </c>
      <c r="E57" s="309" t="s">
        <v>350</v>
      </c>
      <c r="F57" s="309" t="s">
        <v>355</v>
      </c>
      <c r="G57" s="309" t="s">
        <v>356</v>
      </c>
      <c r="H57" s="309">
        <v>1</v>
      </c>
      <c r="I57" s="312">
        <v>1.4703999999999999</v>
      </c>
    </row>
    <row r="58" spans="1:9" x14ac:dyDescent="0.35">
      <c r="A58" s="309" t="str">
        <f t="shared" si="0"/>
        <v>PA02A#2</v>
      </c>
      <c r="B58" s="309">
        <f>Inek2018A1a2a[[#This Row],[Klasse2]]</f>
        <v>2</v>
      </c>
      <c r="C58" s="312">
        <f>Inek2018A1a2a[[#This Row],[BwJeTag2]]</f>
        <v>1.3184</v>
      </c>
      <c r="D58" s="309" t="s">
        <v>340</v>
      </c>
      <c r="E58" s="309" t="s">
        <v>350</v>
      </c>
      <c r="F58" s="309" t="s">
        <v>355</v>
      </c>
      <c r="G58" s="309" t="s">
        <v>356</v>
      </c>
      <c r="H58" s="309">
        <v>2</v>
      </c>
      <c r="I58" s="312">
        <v>1.3184</v>
      </c>
    </row>
    <row r="59" spans="1:9" x14ac:dyDescent="0.35">
      <c r="A59" s="309" t="str">
        <f t="shared" si="0"/>
        <v>PA02A#3</v>
      </c>
      <c r="B59" s="309">
        <f>Inek2018A1a2a[[#This Row],[Klasse2]]</f>
        <v>3</v>
      </c>
      <c r="C59" s="312">
        <f>Inek2018A1a2a[[#This Row],[BwJeTag2]]</f>
        <v>1.2488999999999999</v>
      </c>
      <c r="D59" s="309" t="s">
        <v>340</v>
      </c>
      <c r="E59" s="309" t="s">
        <v>350</v>
      </c>
      <c r="F59" s="309" t="s">
        <v>355</v>
      </c>
      <c r="G59" s="309" t="s">
        <v>356</v>
      </c>
      <c r="H59" s="309">
        <v>3</v>
      </c>
      <c r="I59" s="312">
        <v>1.2488999999999999</v>
      </c>
    </row>
    <row r="60" spans="1:9" x14ac:dyDescent="0.35">
      <c r="A60" s="309" t="str">
        <f t="shared" si="0"/>
        <v>PA02A#4</v>
      </c>
      <c r="B60" s="309">
        <f>Inek2018A1a2a[[#This Row],[Klasse2]]</f>
        <v>4</v>
      </c>
      <c r="C60" s="312">
        <f>Inek2018A1a2a[[#This Row],[BwJeTag2]]</f>
        <v>1.222</v>
      </c>
      <c r="D60" s="309" t="s">
        <v>340</v>
      </c>
      <c r="E60" s="309" t="s">
        <v>350</v>
      </c>
      <c r="F60" s="309" t="s">
        <v>355</v>
      </c>
      <c r="G60" s="309" t="s">
        <v>356</v>
      </c>
      <c r="H60" s="309">
        <v>4</v>
      </c>
      <c r="I60" s="312">
        <v>1.222</v>
      </c>
    </row>
    <row r="61" spans="1:9" x14ac:dyDescent="0.35">
      <c r="A61" s="309" t="str">
        <f t="shared" si="0"/>
        <v>PA02A#5</v>
      </c>
      <c r="B61" s="309">
        <f>Inek2018A1a2a[[#This Row],[Klasse2]]</f>
        <v>5</v>
      </c>
      <c r="C61" s="312">
        <f>Inek2018A1a2a[[#This Row],[BwJeTag2]]</f>
        <v>1.2118</v>
      </c>
      <c r="D61" s="309" t="s">
        <v>340</v>
      </c>
      <c r="E61" s="309" t="s">
        <v>350</v>
      </c>
      <c r="F61" s="309" t="s">
        <v>355</v>
      </c>
      <c r="G61" s="309" t="s">
        <v>356</v>
      </c>
      <c r="H61" s="309">
        <v>5</v>
      </c>
      <c r="I61" s="312">
        <v>1.2118</v>
      </c>
    </row>
    <row r="62" spans="1:9" x14ac:dyDescent="0.35">
      <c r="A62" s="309" t="str">
        <f t="shared" si="0"/>
        <v>PA02A#6</v>
      </c>
      <c r="B62" s="309">
        <f>Inek2018A1a2a[[#This Row],[Klasse2]]</f>
        <v>6</v>
      </c>
      <c r="C62" s="312">
        <f>Inek2018A1a2a[[#This Row],[BwJeTag2]]</f>
        <v>1.2016</v>
      </c>
      <c r="D62" s="309" t="s">
        <v>340</v>
      </c>
      <c r="E62" s="309" t="s">
        <v>350</v>
      </c>
      <c r="F62" s="309" t="s">
        <v>355</v>
      </c>
      <c r="G62" s="309" t="s">
        <v>356</v>
      </c>
      <c r="H62" s="309">
        <v>6</v>
      </c>
      <c r="I62" s="312">
        <v>1.2016</v>
      </c>
    </row>
    <row r="63" spans="1:9" x14ac:dyDescent="0.35">
      <c r="A63" s="309" t="str">
        <f t="shared" si="0"/>
        <v>PA02A#7</v>
      </c>
      <c r="B63" s="309">
        <f>Inek2018A1a2a[[#This Row],[Klasse2]]</f>
        <v>7</v>
      </c>
      <c r="C63" s="312">
        <f>Inek2018A1a2a[[#This Row],[BwJeTag2]]</f>
        <v>1.1914</v>
      </c>
      <c r="D63" s="309" t="s">
        <v>340</v>
      </c>
      <c r="E63" s="309" t="s">
        <v>350</v>
      </c>
      <c r="F63" s="309" t="s">
        <v>355</v>
      </c>
      <c r="G63" s="309" t="s">
        <v>356</v>
      </c>
      <c r="H63" s="309">
        <v>7</v>
      </c>
      <c r="I63" s="312">
        <v>1.1914</v>
      </c>
    </row>
    <row r="64" spans="1:9" x14ac:dyDescent="0.35">
      <c r="A64" s="309" t="str">
        <f t="shared" si="0"/>
        <v>PA02A#8</v>
      </c>
      <c r="B64" s="309">
        <f>Inek2018A1a2a[[#This Row],[Klasse2]]</f>
        <v>8</v>
      </c>
      <c r="C64" s="312">
        <f>Inek2018A1a2a[[#This Row],[BwJeTag2]]</f>
        <v>1.1812</v>
      </c>
      <c r="D64" s="309" t="s">
        <v>340</v>
      </c>
      <c r="E64" s="309" t="s">
        <v>350</v>
      </c>
      <c r="F64" s="309" t="s">
        <v>355</v>
      </c>
      <c r="G64" s="309" t="s">
        <v>356</v>
      </c>
      <c r="H64" s="309">
        <v>8</v>
      </c>
      <c r="I64" s="312">
        <v>1.1812</v>
      </c>
    </row>
    <row r="65" spans="1:9" x14ac:dyDescent="0.35">
      <c r="A65" s="309" t="str">
        <f t="shared" si="0"/>
        <v>PA02A#9</v>
      </c>
      <c r="B65" s="309">
        <f>Inek2018A1a2a[[#This Row],[Klasse2]]</f>
        <v>9</v>
      </c>
      <c r="C65" s="312">
        <f>Inek2018A1a2a[[#This Row],[BwJeTag2]]</f>
        <v>1.171</v>
      </c>
      <c r="D65" s="309" t="s">
        <v>340</v>
      </c>
      <c r="E65" s="309" t="s">
        <v>350</v>
      </c>
      <c r="F65" s="309" t="s">
        <v>355</v>
      </c>
      <c r="G65" s="309" t="s">
        <v>356</v>
      </c>
      <c r="H65" s="309">
        <v>9</v>
      </c>
      <c r="I65" s="312">
        <v>1.171</v>
      </c>
    </row>
    <row r="66" spans="1:9" x14ac:dyDescent="0.35">
      <c r="A66" s="309" t="str">
        <f t="shared" si="0"/>
        <v>PA02A#10</v>
      </c>
      <c r="B66" s="309">
        <f>Inek2018A1a2a[[#This Row],[Klasse2]]</f>
        <v>10</v>
      </c>
      <c r="C66" s="312">
        <f>Inek2018A1a2a[[#This Row],[BwJeTag2]]</f>
        <v>1.1608000000000001</v>
      </c>
      <c r="D66" s="309" t="s">
        <v>340</v>
      </c>
      <c r="E66" s="309" t="s">
        <v>350</v>
      </c>
      <c r="F66" s="309" t="s">
        <v>355</v>
      </c>
      <c r="G66" s="309" t="s">
        <v>356</v>
      </c>
      <c r="H66" s="309">
        <v>10</v>
      </c>
      <c r="I66" s="312">
        <v>1.1608000000000001</v>
      </c>
    </row>
    <row r="67" spans="1:9" x14ac:dyDescent="0.35">
      <c r="A67" s="309" t="str">
        <f t="shared" si="0"/>
        <v>PA02A#11</v>
      </c>
      <c r="B67" s="309">
        <f>Inek2018A1a2a[[#This Row],[Klasse2]]</f>
        <v>11</v>
      </c>
      <c r="C67" s="312">
        <f>Inek2018A1a2a[[#This Row],[BwJeTag2]]</f>
        <v>1.1506000000000001</v>
      </c>
      <c r="D67" s="309" t="s">
        <v>340</v>
      </c>
      <c r="E67" s="309" t="s">
        <v>350</v>
      </c>
      <c r="F67" s="309" t="s">
        <v>355</v>
      </c>
      <c r="G67" s="309" t="s">
        <v>356</v>
      </c>
      <c r="H67" s="309">
        <v>11</v>
      </c>
      <c r="I67" s="312">
        <v>1.1506000000000001</v>
      </c>
    </row>
    <row r="68" spans="1:9" x14ac:dyDescent="0.35">
      <c r="A68" s="309" t="str">
        <f t="shared" si="0"/>
        <v>PA02A#12</v>
      </c>
      <c r="B68" s="309">
        <f>Inek2018A1a2a[[#This Row],[Klasse2]]</f>
        <v>12</v>
      </c>
      <c r="C68" s="312">
        <f>Inek2018A1a2a[[#This Row],[BwJeTag2]]</f>
        <v>1.1404000000000001</v>
      </c>
      <c r="D68" s="309" t="s">
        <v>340</v>
      </c>
      <c r="E68" s="309" t="s">
        <v>350</v>
      </c>
      <c r="F68" s="309" t="s">
        <v>355</v>
      </c>
      <c r="G68" s="309" t="s">
        <v>356</v>
      </c>
      <c r="H68" s="309">
        <v>12</v>
      </c>
      <c r="I68" s="312">
        <v>1.1404000000000001</v>
      </c>
    </row>
    <row r="69" spans="1:9" x14ac:dyDescent="0.35">
      <c r="A69" s="309" t="str">
        <f t="shared" ref="A69:A132" si="1">F69&amp;"#"&amp;H69</f>
        <v>PA02A#13</v>
      </c>
      <c r="B69" s="309">
        <f>Inek2018A1a2a[[#This Row],[Klasse2]]</f>
        <v>13</v>
      </c>
      <c r="C69" s="312">
        <f>Inek2018A1a2a[[#This Row],[BwJeTag2]]</f>
        <v>1.1302000000000001</v>
      </c>
      <c r="D69" s="309" t="s">
        <v>340</v>
      </c>
      <c r="E69" s="309" t="s">
        <v>350</v>
      </c>
      <c r="F69" s="309" t="s">
        <v>355</v>
      </c>
      <c r="G69" s="309" t="s">
        <v>356</v>
      </c>
      <c r="H69" s="309">
        <v>13</v>
      </c>
      <c r="I69" s="312">
        <v>1.1302000000000001</v>
      </c>
    </row>
    <row r="70" spans="1:9" x14ac:dyDescent="0.35">
      <c r="A70" s="309" t="str">
        <f t="shared" si="1"/>
        <v>PA02A#14</v>
      </c>
      <c r="B70" s="309">
        <f>Inek2018A1a2a[[#This Row],[Klasse2]]</f>
        <v>14</v>
      </c>
      <c r="C70" s="312">
        <f>Inek2018A1a2a[[#This Row],[BwJeTag2]]</f>
        <v>1.1200000000000001</v>
      </c>
      <c r="D70" s="309" t="s">
        <v>340</v>
      </c>
      <c r="E70" s="309" t="s">
        <v>350</v>
      </c>
      <c r="F70" s="309" t="s">
        <v>355</v>
      </c>
      <c r="G70" s="309" t="s">
        <v>356</v>
      </c>
      <c r="H70" s="309">
        <v>14</v>
      </c>
      <c r="I70" s="312">
        <v>1.1200000000000001</v>
      </c>
    </row>
    <row r="71" spans="1:9" x14ac:dyDescent="0.35">
      <c r="A71" s="309" t="str">
        <f t="shared" si="1"/>
        <v>PA02A#15</v>
      </c>
      <c r="B71" s="309">
        <f>Inek2018A1a2a[[#This Row],[Klasse2]]</f>
        <v>15</v>
      </c>
      <c r="C71" s="312">
        <f>Inek2018A1a2a[[#This Row],[BwJeTag2]]</f>
        <v>1.1097999999999999</v>
      </c>
      <c r="D71" s="309" t="s">
        <v>340</v>
      </c>
      <c r="E71" s="309" t="s">
        <v>350</v>
      </c>
      <c r="F71" s="309" t="s">
        <v>355</v>
      </c>
      <c r="G71" s="309" t="s">
        <v>356</v>
      </c>
      <c r="H71" s="309">
        <v>15</v>
      </c>
      <c r="I71" s="312">
        <v>1.1097999999999999</v>
      </c>
    </row>
    <row r="72" spans="1:9" x14ac:dyDescent="0.35">
      <c r="A72" s="309" t="str">
        <f t="shared" si="1"/>
        <v>PA02A#16</v>
      </c>
      <c r="B72" s="309">
        <f>Inek2018A1a2a[[#This Row],[Klasse2]]</f>
        <v>16</v>
      </c>
      <c r="C72" s="312">
        <f>Inek2018A1a2a[[#This Row],[BwJeTag2]]</f>
        <v>1.0995999999999999</v>
      </c>
      <c r="D72" s="309" t="s">
        <v>340</v>
      </c>
      <c r="E72" s="309" t="s">
        <v>350</v>
      </c>
      <c r="F72" s="309" t="s">
        <v>355</v>
      </c>
      <c r="G72" s="309" t="s">
        <v>356</v>
      </c>
      <c r="H72" s="309">
        <v>16</v>
      </c>
      <c r="I72" s="312">
        <v>1.0995999999999999</v>
      </c>
    </row>
    <row r="73" spans="1:9" x14ac:dyDescent="0.35">
      <c r="A73" s="309" t="str">
        <f t="shared" si="1"/>
        <v>PA02A#17</v>
      </c>
      <c r="B73" s="309">
        <f>Inek2018A1a2a[[#This Row],[Klasse2]]</f>
        <v>17</v>
      </c>
      <c r="C73" s="312">
        <f>Inek2018A1a2a[[#This Row],[BwJeTag2]]</f>
        <v>1.0893999999999999</v>
      </c>
      <c r="D73" s="309" t="s">
        <v>340</v>
      </c>
      <c r="E73" s="309" t="s">
        <v>350</v>
      </c>
      <c r="F73" s="309" t="s">
        <v>355</v>
      </c>
      <c r="G73" s="309" t="s">
        <v>356</v>
      </c>
      <c r="H73" s="309">
        <v>17</v>
      </c>
      <c r="I73" s="312">
        <v>1.0893999999999999</v>
      </c>
    </row>
    <row r="74" spans="1:9" x14ac:dyDescent="0.35">
      <c r="A74" s="309" t="str">
        <f t="shared" si="1"/>
        <v>PA02B#1</v>
      </c>
      <c r="B74" s="309">
        <f>Inek2018A1a2a[[#This Row],[Klasse2]]</f>
        <v>1</v>
      </c>
      <c r="C74" s="312">
        <f>Inek2018A1a2a[[#This Row],[BwJeTag2]]</f>
        <v>1.4420999999999999</v>
      </c>
      <c r="D74" s="309" t="s">
        <v>340</v>
      </c>
      <c r="E74" s="309" t="s">
        <v>350</v>
      </c>
      <c r="F74" s="309" t="s">
        <v>357</v>
      </c>
      <c r="G74" s="309" t="s">
        <v>358</v>
      </c>
      <c r="H74" s="309">
        <v>1</v>
      </c>
      <c r="I74" s="312">
        <v>1.4420999999999999</v>
      </c>
    </row>
    <row r="75" spans="1:9" x14ac:dyDescent="0.35">
      <c r="A75" s="309" t="str">
        <f t="shared" si="1"/>
        <v>PA02B#2</v>
      </c>
      <c r="B75" s="309">
        <f>Inek2018A1a2a[[#This Row],[Klasse2]]</f>
        <v>2</v>
      </c>
      <c r="C75" s="312">
        <f>Inek2018A1a2a[[#This Row],[BwJeTag2]]</f>
        <v>1.2758</v>
      </c>
      <c r="D75" s="309" t="s">
        <v>340</v>
      </c>
      <c r="E75" s="309" t="s">
        <v>350</v>
      </c>
      <c r="F75" s="309" t="s">
        <v>357</v>
      </c>
      <c r="G75" s="309" t="s">
        <v>358</v>
      </c>
      <c r="H75" s="309">
        <v>2</v>
      </c>
      <c r="I75" s="312">
        <v>1.2758</v>
      </c>
    </row>
    <row r="76" spans="1:9" x14ac:dyDescent="0.35">
      <c r="A76" s="309" t="str">
        <f t="shared" si="1"/>
        <v>PA02B#3</v>
      </c>
      <c r="B76" s="309">
        <f>Inek2018A1a2a[[#This Row],[Klasse2]]</f>
        <v>3</v>
      </c>
      <c r="C76" s="312">
        <f>Inek2018A1a2a[[#This Row],[BwJeTag2]]</f>
        <v>1.2236</v>
      </c>
      <c r="D76" s="309" t="s">
        <v>340</v>
      </c>
      <c r="E76" s="309" t="s">
        <v>350</v>
      </c>
      <c r="F76" s="309" t="s">
        <v>357</v>
      </c>
      <c r="G76" s="309" t="s">
        <v>358</v>
      </c>
      <c r="H76" s="309">
        <v>3</v>
      </c>
      <c r="I76" s="312">
        <v>1.2236</v>
      </c>
    </row>
    <row r="77" spans="1:9" x14ac:dyDescent="0.35">
      <c r="A77" s="309" t="str">
        <f t="shared" si="1"/>
        <v>PA02B#4</v>
      </c>
      <c r="B77" s="309">
        <f>Inek2018A1a2a[[#This Row],[Klasse2]]</f>
        <v>4</v>
      </c>
      <c r="C77" s="312">
        <f>Inek2018A1a2a[[#This Row],[BwJeTag2]]</f>
        <v>1.1948000000000001</v>
      </c>
      <c r="D77" s="309" t="s">
        <v>340</v>
      </c>
      <c r="E77" s="309" t="s">
        <v>350</v>
      </c>
      <c r="F77" s="309" t="s">
        <v>357</v>
      </c>
      <c r="G77" s="309" t="s">
        <v>358</v>
      </c>
      <c r="H77" s="309">
        <v>4</v>
      </c>
      <c r="I77" s="312">
        <v>1.1948000000000001</v>
      </c>
    </row>
    <row r="78" spans="1:9" x14ac:dyDescent="0.35">
      <c r="A78" s="309" t="str">
        <f t="shared" si="1"/>
        <v>PA02B#5</v>
      </c>
      <c r="B78" s="309">
        <f>Inek2018A1a2a[[#This Row],[Klasse2]]</f>
        <v>5</v>
      </c>
      <c r="C78" s="312">
        <f>Inek2018A1a2a[[#This Row],[BwJeTag2]]</f>
        <v>1.1829000000000001</v>
      </c>
      <c r="D78" s="309" t="s">
        <v>340</v>
      </c>
      <c r="E78" s="309" t="s">
        <v>350</v>
      </c>
      <c r="F78" s="309" t="s">
        <v>357</v>
      </c>
      <c r="G78" s="309" t="s">
        <v>358</v>
      </c>
      <c r="H78" s="309">
        <v>5</v>
      </c>
      <c r="I78" s="312">
        <v>1.1829000000000001</v>
      </c>
    </row>
    <row r="79" spans="1:9" x14ac:dyDescent="0.35">
      <c r="A79" s="309" t="str">
        <f t="shared" si="1"/>
        <v>PA02B#6</v>
      </c>
      <c r="B79" s="309">
        <f>Inek2018A1a2a[[#This Row],[Klasse2]]</f>
        <v>6</v>
      </c>
      <c r="C79" s="312">
        <f>Inek2018A1a2a[[#This Row],[BwJeTag2]]</f>
        <v>1.1709000000000001</v>
      </c>
      <c r="D79" s="309" t="s">
        <v>340</v>
      </c>
      <c r="E79" s="309" t="s">
        <v>350</v>
      </c>
      <c r="F79" s="309" t="s">
        <v>357</v>
      </c>
      <c r="G79" s="309" t="s">
        <v>358</v>
      </c>
      <c r="H79" s="309">
        <v>6</v>
      </c>
      <c r="I79" s="312">
        <v>1.1709000000000001</v>
      </c>
    </row>
    <row r="80" spans="1:9" x14ac:dyDescent="0.35">
      <c r="A80" s="309" t="str">
        <f t="shared" si="1"/>
        <v>PA02B#7</v>
      </c>
      <c r="B80" s="309">
        <f>Inek2018A1a2a[[#This Row],[Klasse2]]</f>
        <v>7</v>
      </c>
      <c r="C80" s="312">
        <f>Inek2018A1a2a[[#This Row],[BwJeTag2]]</f>
        <v>1.159</v>
      </c>
      <c r="D80" s="309" t="s">
        <v>340</v>
      </c>
      <c r="E80" s="309" t="s">
        <v>350</v>
      </c>
      <c r="F80" s="309" t="s">
        <v>357</v>
      </c>
      <c r="G80" s="309" t="s">
        <v>358</v>
      </c>
      <c r="H80" s="309">
        <v>7</v>
      </c>
      <c r="I80" s="312">
        <v>1.159</v>
      </c>
    </row>
    <row r="81" spans="1:9" x14ac:dyDescent="0.35">
      <c r="A81" s="309" t="str">
        <f t="shared" si="1"/>
        <v>PA02B#8</v>
      </c>
      <c r="B81" s="309">
        <f>Inek2018A1a2a[[#This Row],[Klasse2]]</f>
        <v>8</v>
      </c>
      <c r="C81" s="312">
        <f>Inek2018A1a2a[[#This Row],[BwJeTag2]]</f>
        <v>1.1471</v>
      </c>
      <c r="D81" s="309" t="s">
        <v>340</v>
      </c>
      <c r="E81" s="309" t="s">
        <v>350</v>
      </c>
      <c r="F81" s="309" t="s">
        <v>357</v>
      </c>
      <c r="G81" s="309" t="s">
        <v>358</v>
      </c>
      <c r="H81" s="309">
        <v>8</v>
      </c>
      <c r="I81" s="312">
        <v>1.1471</v>
      </c>
    </row>
    <row r="82" spans="1:9" x14ac:dyDescent="0.35">
      <c r="A82" s="309" t="str">
        <f t="shared" si="1"/>
        <v>PA02B#9</v>
      </c>
      <c r="B82" s="309">
        <f>Inek2018A1a2a[[#This Row],[Klasse2]]</f>
        <v>9</v>
      </c>
      <c r="C82" s="312">
        <f>Inek2018A1a2a[[#This Row],[BwJeTag2]]</f>
        <v>1.1351</v>
      </c>
      <c r="D82" s="309" t="s">
        <v>340</v>
      </c>
      <c r="E82" s="309" t="s">
        <v>350</v>
      </c>
      <c r="F82" s="309" t="s">
        <v>357</v>
      </c>
      <c r="G82" s="309" t="s">
        <v>358</v>
      </c>
      <c r="H82" s="309">
        <v>9</v>
      </c>
      <c r="I82" s="312">
        <v>1.1351</v>
      </c>
    </row>
    <row r="83" spans="1:9" x14ac:dyDescent="0.35">
      <c r="A83" s="309" t="str">
        <f t="shared" si="1"/>
        <v>PA02B#10</v>
      </c>
      <c r="B83" s="309">
        <f>Inek2018A1a2a[[#This Row],[Klasse2]]</f>
        <v>10</v>
      </c>
      <c r="C83" s="312">
        <f>Inek2018A1a2a[[#This Row],[BwJeTag2]]</f>
        <v>1.1232</v>
      </c>
      <c r="D83" s="309" t="s">
        <v>340</v>
      </c>
      <c r="E83" s="309" t="s">
        <v>350</v>
      </c>
      <c r="F83" s="309" t="s">
        <v>357</v>
      </c>
      <c r="G83" s="309" t="s">
        <v>358</v>
      </c>
      <c r="H83" s="309">
        <v>10</v>
      </c>
      <c r="I83" s="312">
        <v>1.1232</v>
      </c>
    </row>
    <row r="84" spans="1:9" x14ac:dyDescent="0.35">
      <c r="A84" s="309" t="str">
        <f t="shared" si="1"/>
        <v>PA02B#11</v>
      </c>
      <c r="B84" s="309">
        <f>Inek2018A1a2a[[#This Row],[Klasse2]]</f>
        <v>11</v>
      </c>
      <c r="C84" s="312">
        <f>Inek2018A1a2a[[#This Row],[BwJeTag2]]</f>
        <v>1.1113</v>
      </c>
      <c r="D84" s="309" t="s">
        <v>340</v>
      </c>
      <c r="E84" s="309" t="s">
        <v>350</v>
      </c>
      <c r="F84" s="309" t="s">
        <v>357</v>
      </c>
      <c r="G84" s="309" t="s">
        <v>358</v>
      </c>
      <c r="H84" s="309">
        <v>11</v>
      </c>
      <c r="I84" s="312">
        <v>1.1113</v>
      </c>
    </row>
    <row r="85" spans="1:9" x14ac:dyDescent="0.35">
      <c r="A85" s="309" t="str">
        <f t="shared" si="1"/>
        <v>PA02B#12</v>
      </c>
      <c r="B85" s="309">
        <f>Inek2018A1a2a[[#This Row],[Klasse2]]</f>
        <v>12</v>
      </c>
      <c r="C85" s="312">
        <f>Inek2018A1a2a[[#This Row],[BwJeTag2]]</f>
        <v>1.0992999999999999</v>
      </c>
      <c r="D85" s="309" t="s">
        <v>340</v>
      </c>
      <c r="E85" s="309" t="s">
        <v>350</v>
      </c>
      <c r="F85" s="309" t="s">
        <v>357</v>
      </c>
      <c r="G85" s="309" t="s">
        <v>358</v>
      </c>
      <c r="H85" s="309">
        <v>12</v>
      </c>
      <c r="I85" s="312">
        <v>1.0992999999999999</v>
      </c>
    </row>
    <row r="86" spans="1:9" x14ac:dyDescent="0.35">
      <c r="A86" s="309" t="str">
        <f t="shared" si="1"/>
        <v>PA02B#13</v>
      </c>
      <c r="B86" s="309">
        <f>Inek2018A1a2a[[#This Row],[Klasse2]]</f>
        <v>13</v>
      </c>
      <c r="C86" s="312">
        <f>Inek2018A1a2a[[#This Row],[BwJeTag2]]</f>
        <v>1.0873999999999999</v>
      </c>
      <c r="D86" s="309" t="s">
        <v>340</v>
      </c>
      <c r="E86" s="309" t="s">
        <v>350</v>
      </c>
      <c r="F86" s="309" t="s">
        <v>357</v>
      </c>
      <c r="G86" s="309" t="s">
        <v>358</v>
      </c>
      <c r="H86" s="309">
        <v>13</v>
      </c>
      <c r="I86" s="312">
        <v>1.0873999999999999</v>
      </c>
    </row>
    <row r="87" spans="1:9" x14ac:dyDescent="0.35">
      <c r="A87" s="309" t="str">
        <f t="shared" si="1"/>
        <v>PA02B#14</v>
      </c>
      <c r="B87" s="309">
        <f>Inek2018A1a2a[[#This Row],[Klasse2]]</f>
        <v>14</v>
      </c>
      <c r="C87" s="312">
        <f>Inek2018A1a2a[[#This Row],[BwJeTag2]]</f>
        <v>1.0754999999999999</v>
      </c>
      <c r="D87" s="309" t="s">
        <v>340</v>
      </c>
      <c r="E87" s="309" t="s">
        <v>350</v>
      </c>
      <c r="F87" s="309" t="s">
        <v>357</v>
      </c>
      <c r="G87" s="309" t="s">
        <v>358</v>
      </c>
      <c r="H87" s="309">
        <v>14</v>
      </c>
      <c r="I87" s="312">
        <v>1.0754999999999999</v>
      </c>
    </row>
    <row r="88" spans="1:9" x14ac:dyDescent="0.35">
      <c r="A88" s="309" t="str">
        <f t="shared" si="1"/>
        <v>PA02B#15</v>
      </c>
      <c r="B88" s="309">
        <f>Inek2018A1a2a[[#This Row],[Klasse2]]</f>
        <v>15</v>
      </c>
      <c r="C88" s="312">
        <f>Inek2018A1a2a[[#This Row],[BwJeTag2]]</f>
        <v>1.0634999999999999</v>
      </c>
      <c r="D88" s="309" t="s">
        <v>340</v>
      </c>
      <c r="E88" s="309" t="s">
        <v>350</v>
      </c>
      <c r="F88" s="309" t="s">
        <v>357</v>
      </c>
      <c r="G88" s="309" t="s">
        <v>358</v>
      </c>
      <c r="H88" s="309">
        <v>15</v>
      </c>
      <c r="I88" s="312">
        <v>1.0634999999999999</v>
      </c>
    </row>
    <row r="89" spans="1:9" x14ac:dyDescent="0.35">
      <c r="A89" s="309" t="str">
        <f t="shared" si="1"/>
        <v>PA02B#16</v>
      </c>
      <c r="B89" s="309">
        <f>Inek2018A1a2a[[#This Row],[Klasse2]]</f>
        <v>16</v>
      </c>
      <c r="C89" s="312">
        <f>Inek2018A1a2a[[#This Row],[BwJeTag2]]</f>
        <v>1.0516000000000001</v>
      </c>
      <c r="D89" s="309" t="s">
        <v>340</v>
      </c>
      <c r="E89" s="309" t="s">
        <v>350</v>
      </c>
      <c r="F89" s="309" t="s">
        <v>357</v>
      </c>
      <c r="G89" s="309" t="s">
        <v>358</v>
      </c>
      <c r="H89" s="309">
        <v>16</v>
      </c>
      <c r="I89" s="312">
        <v>1.0516000000000001</v>
      </c>
    </row>
    <row r="90" spans="1:9" x14ac:dyDescent="0.35">
      <c r="A90" s="309" t="str">
        <f t="shared" si="1"/>
        <v>PA02B#17</v>
      </c>
      <c r="B90" s="309">
        <f>Inek2018A1a2a[[#This Row],[Klasse2]]</f>
        <v>17</v>
      </c>
      <c r="C90" s="312">
        <f>Inek2018A1a2a[[#This Row],[BwJeTag2]]</f>
        <v>1.0397000000000001</v>
      </c>
      <c r="D90" s="309" t="s">
        <v>340</v>
      </c>
      <c r="E90" s="309" t="s">
        <v>350</v>
      </c>
      <c r="F90" s="309" t="s">
        <v>357</v>
      </c>
      <c r="G90" s="309" t="s">
        <v>358</v>
      </c>
      <c r="H90" s="309">
        <v>17</v>
      </c>
      <c r="I90" s="312">
        <v>1.0397000000000001</v>
      </c>
    </row>
    <row r="91" spans="1:9" x14ac:dyDescent="0.35">
      <c r="A91" s="309" t="str">
        <f t="shared" si="1"/>
        <v>PA02B#18</v>
      </c>
      <c r="B91" s="309">
        <f>Inek2018A1a2a[[#This Row],[Klasse2]]</f>
        <v>18</v>
      </c>
      <c r="C91" s="312">
        <f>Inek2018A1a2a[[#This Row],[BwJeTag2]]</f>
        <v>1.0277000000000001</v>
      </c>
      <c r="D91" s="309" t="s">
        <v>340</v>
      </c>
      <c r="E91" s="309" t="s">
        <v>350</v>
      </c>
      <c r="F91" s="309" t="s">
        <v>357</v>
      </c>
      <c r="G91" s="309" t="s">
        <v>358</v>
      </c>
      <c r="H91" s="309">
        <v>18</v>
      </c>
      <c r="I91" s="312">
        <v>1.0277000000000001</v>
      </c>
    </row>
    <row r="92" spans="1:9" ht="29" x14ac:dyDescent="0.35">
      <c r="A92" s="309" t="str">
        <f t="shared" si="1"/>
        <v>PA02C#1</v>
      </c>
      <c r="B92" s="309">
        <f>Inek2018A1a2a[[#This Row],[Klasse2]]</f>
        <v>1</v>
      </c>
      <c r="C92" s="312">
        <f>Inek2018A1a2a[[#This Row],[BwJeTag2]]</f>
        <v>1.4249000000000001</v>
      </c>
      <c r="D92" s="309" t="s">
        <v>340</v>
      </c>
      <c r="E92" s="309" t="s">
        <v>350</v>
      </c>
      <c r="F92" s="309" t="s">
        <v>359</v>
      </c>
      <c r="G92" s="313" t="s">
        <v>360</v>
      </c>
      <c r="H92" s="309">
        <v>1</v>
      </c>
      <c r="I92" s="312">
        <v>1.4249000000000001</v>
      </c>
    </row>
    <row r="93" spans="1:9" ht="29" x14ac:dyDescent="0.35">
      <c r="A93" s="309" t="str">
        <f t="shared" si="1"/>
        <v>PA02C#2</v>
      </c>
      <c r="B93" s="309">
        <f>Inek2018A1a2a[[#This Row],[Klasse2]]</f>
        <v>2</v>
      </c>
      <c r="C93" s="312">
        <f>Inek2018A1a2a[[#This Row],[BwJeTag2]]</f>
        <v>1.2657</v>
      </c>
      <c r="D93" s="309" t="s">
        <v>340</v>
      </c>
      <c r="E93" s="309" t="s">
        <v>350</v>
      </c>
      <c r="F93" s="309" t="s">
        <v>359</v>
      </c>
      <c r="G93" s="313" t="s">
        <v>360</v>
      </c>
      <c r="H93" s="309">
        <v>2</v>
      </c>
      <c r="I93" s="312">
        <v>1.2657</v>
      </c>
    </row>
    <row r="94" spans="1:9" ht="29" x14ac:dyDescent="0.35">
      <c r="A94" s="309" t="str">
        <f t="shared" si="1"/>
        <v>PA02C#3</v>
      </c>
      <c r="B94" s="309">
        <f>Inek2018A1a2a[[#This Row],[Klasse2]]</f>
        <v>3</v>
      </c>
      <c r="C94" s="312">
        <f>Inek2018A1a2a[[#This Row],[BwJeTag2]]</f>
        <v>1.1877</v>
      </c>
      <c r="D94" s="309" t="s">
        <v>340</v>
      </c>
      <c r="E94" s="309" t="s">
        <v>350</v>
      </c>
      <c r="F94" s="309" t="s">
        <v>359</v>
      </c>
      <c r="G94" s="313" t="s">
        <v>360</v>
      </c>
      <c r="H94" s="309">
        <v>3</v>
      </c>
      <c r="I94" s="312">
        <v>1.1877</v>
      </c>
    </row>
    <row r="95" spans="1:9" ht="29" x14ac:dyDescent="0.35">
      <c r="A95" s="309" t="str">
        <f t="shared" si="1"/>
        <v>PA02C#4</v>
      </c>
      <c r="B95" s="309">
        <f>Inek2018A1a2a[[#This Row],[Klasse2]]</f>
        <v>4</v>
      </c>
      <c r="C95" s="312">
        <f>Inek2018A1a2a[[#This Row],[BwJeTag2]]</f>
        <v>1.1569</v>
      </c>
      <c r="D95" s="309" t="s">
        <v>340</v>
      </c>
      <c r="E95" s="309" t="s">
        <v>350</v>
      </c>
      <c r="F95" s="309" t="s">
        <v>359</v>
      </c>
      <c r="G95" s="313" t="s">
        <v>360</v>
      </c>
      <c r="H95" s="309">
        <v>4</v>
      </c>
      <c r="I95" s="312">
        <v>1.1569</v>
      </c>
    </row>
    <row r="96" spans="1:9" ht="29" x14ac:dyDescent="0.35">
      <c r="A96" s="309" t="str">
        <f t="shared" si="1"/>
        <v>PA02C#5</v>
      </c>
      <c r="B96" s="309">
        <f>Inek2018A1a2a[[#This Row],[Klasse2]]</f>
        <v>5</v>
      </c>
      <c r="C96" s="312">
        <f>Inek2018A1a2a[[#This Row],[BwJeTag2]]</f>
        <v>1.1420999999999999</v>
      </c>
      <c r="D96" s="309" t="s">
        <v>340</v>
      </c>
      <c r="E96" s="309" t="s">
        <v>350</v>
      </c>
      <c r="F96" s="309" t="s">
        <v>359</v>
      </c>
      <c r="G96" s="313" t="s">
        <v>360</v>
      </c>
      <c r="H96" s="309">
        <v>5</v>
      </c>
      <c r="I96" s="312">
        <v>1.1420999999999999</v>
      </c>
    </row>
    <row r="97" spans="1:9" ht="29" x14ac:dyDescent="0.35">
      <c r="A97" s="309" t="str">
        <f t="shared" si="1"/>
        <v>PA02C#6</v>
      </c>
      <c r="B97" s="309">
        <f>Inek2018A1a2a[[#This Row],[Klasse2]]</f>
        <v>6</v>
      </c>
      <c r="C97" s="312">
        <f>Inek2018A1a2a[[#This Row],[BwJeTag2]]</f>
        <v>1.1274</v>
      </c>
      <c r="D97" s="309" t="s">
        <v>340</v>
      </c>
      <c r="E97" s="309" t="s">
        <v>350</v>
      </c>
      <c r="F97" s="309" t="s">
        <v>359</v>
      </c>
      <c r="G97" s="313" t="s">
        <v>360</v>
      </c>
      <c r="H97" s="309">
        <v>6</v>
      </c>
      <c r="I97" s="312">
        <v>1.1274</v>
      </c>
    </row>
    <row r="98" spans="1:9" ht="29" x14ac:dyDescent="0.35">
      <c r="A98" s="309" t="str">
        <f t="shared" si="1"/>
        <v>PA02C#7</v>
      </c>
      <c r="B98" s="309">
        <f>Inek2018A1a2a[[#This Row],[Klasse2]]</f>
        <v>7</v>
      </c>
      <c r="C98" s="312">
        <f>Inek2018A1a2a[[#This Row],[BwJeTag2]]</f>
        <v>1.1126</v>
      </c>
      <c r="D98" s="309" t="s">
        <v>340</v>
      </c>
      <c r="E98" s="309" t="s">
        <v>350</v>
      </c>
      <c r="F98" s="309" t="s">
        <v>359</v>
      </c>
      <c r="G98" s="313" t="s">
        <v>360</v>
      </c>
      <c r="H98" s="309">
        <v>7</v>
      </c>
      <c r="I98" s="312">
        <v>1.1126</v>
      </c>
    </row>
    <row r="99" spans="1:9" ht="29" x14ac:dyDescent="0.35">
      <c r="A99" s="309" t="str">
        <f t="shared" si="1"/>
        <v>PA02C#8</v>
      </c>
      <c r="B99" s="309">
        <f>Inek2018A1a2a[[#This Row],[Klasse2]]</f>
        <v>8</v>
      </c>
      <c r="C99" s="312">
        <f>Inek2018A1a2a[[#This Row],[BwJeTag2]]</f>
        <v>1.0979000000000001</v>
      </c>
      <c r="D99" s="309" t="s">
        <v>340</v>
      </c>
      <c r="E99" s="309" t="s">
        <v>350</v>
      </c>
      <c r="F99" s="309" t="s">
        <v>359</v>
      </c>
      <c r="G99" s="313" t="s">
        <v>360</v>
      </c>
      <c r="H99" s="309">
        <v>8</v>
      </c>
      <c r="I99" s="312">
        <v>1.0979000000000001</v>
      </c>
    </row>
    <row r="100" spans="1:9" ht="29" x14ac:dyDescent="0.35">
      <c r="A100" s="309" t="str">
        <f t="shared" si="1"/>
        <v>PA02C#9</v>
      </c>
      <c r="B100" s="309">
        <f>Inek2018A1a2a[[#This Row],[Klasse2]]</f>
        <v>9</v>
      </c>
      <c r="C100" s="312">
        <f>Inek2018A1a2a[[#This Row],[BwJeTag2]]</f>
        <v>1.0831999999999999</v>
      </c>
      <c r="D100" s="309" t="s">
        <v>340</v>
      </c>
      <c r="E100" s="309" t="s">
        <v>350</v>
      </c>
      <c r="F100" s="309" t="s">
        <v>359</v>
      </c>
      <c r="G100" s="313" t="s">
        <v>360</v>
      </c>
      <c r="H100" s="309">
        <v>9</v>
      </c>
      <c r="I100" s="312">
        <v>1.0831999999999999</v>
      </c>
    </row>
    <row r="101" spans="1:9" ht="29" x14ac:dyDescent="0.35">
      <c r="A101" s="309" t="str">
        <f t="shared" si="1"/>
        <v>PA02C#10</v>
      </c>
      <c r="B101" s="309">
        <f>Inek2018A1a2a[[#This Row],[Klasse2]]</f>
        <v>10</v>
      </c>
      <c r="C101" s="312">
        <f>Inek2018A1a2a[[#This Row],[BwJeTag2]]</f>
        <v>1.0684</v>
      </c>
      <c r="D101" s="309" t="s">
        <v>340</v>
      </c>
      <c r="E101" s="309" t="s">
        <v>350</v>
      </c>
      <c r="F101" s="309" t="s">
        <v>359</v>
      </c>
      <c r="G101" s="313" t="s">
        <v>360</v>
      </c>
      <c r="H101" s="309">
        <v>10</v>
      </c>
      <c r="I101" s="312">
        <v>1.0684</v>
      </c>
    </row>
    <row r="102" spans="1:9" ht="29" x14ac:dyDescent="0.35">
      <c r="A102" s="309" t="str">
        <f t="shared" si="1"/>
        <v>PA02C#11</v>
      </c>
      <c r="B102" s="309">
        <f>Inek2018A1a2a[[#This Row],[Klasse2]]</f>
        <v>11</v>
      </c>
      <c r="C102" s="312">
        <f>Inek2018A1a2a[[#This Row],[BwJeTag2]]</f>
        <v>1.0537000000000001</v>
      </c>
      <c r="D102" s="309" t="s">
        <v>340</v>
      </c>
      <c r="E102" s="309" t="s">
        <v>350</v>
      </c>
      <c r="F102" s="309" t="s">
        <v>359</v>
      </c>
      <c r="G102" s="313" t="s">
        <v>360</v>
      </c>
      <c r="H102" s="309">
        <v>11</v>
      </c>
      <c r="I102" s="312">
        <v>1.0537000000000001</v>
      </c>
    </row>
    <row r="103" spans="1:9" ht="29" x14ac:dyDescent="0.35">
      <c r="A103" s="309" t="str">
        <f t="shared" si="1"/>
        <v>PA02C#12</v>
      </c>
      <c r="B103" s="309">
        <f>Inek2018A1a2a[[#This Row],[Klasse2]]</f>
        <v>12</v>
      </c>
      <c r="C103" s="312">
        <f>Inek2018A1a2a[[#This Row],[BwJeTag2]]</f>
        <v>1.0388999999999999</v>
      </c>
      <c r="D103" s="309" t="s">
        <v>340</v>
      </c>
      <c r="E103" s="309" t="s">
        <v>350</v>
      </c>
      <c r="F103" s="309" t="s">
        <v>359</v>
      </c>
      <c r="G103" s="313" t="s">
        <v>360</v>
      </c>
      <c r="H103" s="309">
        <v>12</v>
      </c>
      <c r="I103" s="312">
        <v>1.0388999999999999</v>
      </c>
    </row>
    <row r="104" spans="1:9" ht="29" x14ac:dyDescent="0.35">
      <c r="A104" s="309" t="str">
        <f t="shared" si="1"/>
        <v>PA02C#13</v>
      </c>
      <c r="B104" s="309">
        <f>Inek2018A1a2a[[#This Row],[Klasse2]]</f>
        <v>13</v>
      </c>
      <c r="C104" s="312">
        <f>Inek2018A1a2a[[#This Row],[BwJeTag2]]</f>
        <v>1.0242</v>
      </c>
      <c r="D104" s="309" t="s">
        <v>340</v>
      </c>
      <c r="E104" s="309" t="s">
        <v>350</v>
      </c>
      <c r="F104" s="309" t="s">
        <v>359</v>
      </c>
      <c r="G104" s="313" t="s">
        <v>360</v>
      </c>
      <c r="H104" s="309">
        <v>13</v>
      </c>
      <c r="I104" s="312">
        <v>1.0242</v>
      </c>
    </row>
    <row r="105" spans="1:9" ht="29" x14ac:dyDescent="0.35">
      <c r="A105" s="309" t="str">
        <f t="shared" si="1"/>
        <v>PA02C#14</v>
      </c>
      <c r="B105" s="309">
        <f>Inek2018A1a2a[[#This Row],[Klasse2]]</f>
        <v>14</v>
      </c>
      <c r="C105" s="312">
        <f>Inek2018A1a2a[[#This Row],[BwJeTag2]]</f>
        <v>1.0094000000000001</v>
      </c>
      <c r="D105" s="309" t="s">
        <v>340</v>
      </c>
      <c r="E105" s="309" t="s">
        <v>350</v>
      </c>
      <c r="F105" s="309" t="s">
        <v>359</v>
      </c>
      <c r="G105" s="313" t="s">
        <v>360</v>
      </c>
      <c r="H105" s="309">
        <v>14</v>
      </c>
      <c r="I105" s="312">
        <v>1.0094000000000001</v>
      </c>
    </row>
    <row r="106" spans="1:9" ht="29" x14ac:dyDescent="0.35">
      <c r="A106" s="309" t="str">
        <f t="shared" si="1"/>
        <v>PA02C#15</v>
      </c>
      <c r="B106" s="309">
        <f>Inek2018A1a2a[[#This Row],[Klasse2]]</f>
        <v>15</v>
      </c>
      <c r="C106" s="312">
        <f>Inek2018A1a2a[[#This Row],[BwJeTag2]]</f>
        <v>0.99470000000000003</v>
      </c>
      <c r="D106" s="309" t="s">
        <v>340</v>
      </c>
      <c r="E106" s="309" t="s">
        <v>350</v>
      </c>
      <c r="F106" s="309" t="s">
        <v>359</v>
      </c>
      <c r="G106" s="313" t="s">
        <v>360</v>
      </c>
      <c r="H106" s="309">
        <v>15</v>
      </c>
      <c r="I106" s="312">
        <v>0.99470000000000003</v>
      </c>
    </row>
    <row r="107" spans="1:9" ht="29" x14ac:dyDescent="0.35">
      <c r="A107" s="309" t="str">
        <f t="shared" si="1"/>
        <v>PA02C#16</v>
      </c>
      <c r="B107" s="309">
        <f>Inek2018A1a2a[[#This Row],[Klasse2]]</f>
        <v>16</v>
      </c>
      <c r="C107" s="312">
        <f>Inek2018A1a2a[[#This Row],[BwJeTag2]]</f>
        <v>0.97989999999999999</v>
      </c>
      <c r="D107" s="309" t="s">
        <v>340</v>
      </c>
      <c r="E107" s="309" t="s">
        <v>350</v>
      </c>
      <c r="F107" s="309" t="s">
        <v>359</v>
      </c>
      <c r="G107" s="313" t="s">
        <v>360</v>
      </c>
      <c r="H107" s="309">
        <v>16</v>
      </c>
      <c r="I107" s="312">
        <v>0.97989999999999999</v>
      </c>
    </row>
    <row r="108" spans="1:9" ht="29" x14ac:dyDescent="0.35">
      <c r="A108" s="309" t="str">
        <f t="shared" si="1"/>
        <v>PA02C#17</v>
      </c>
      <c r="B108" s="309">
        <f>Inek2018A1a2a[[#This Row],[Klasse2]]</f>
        <v>17</v>
      </c>
      <c r="C108" s="312">
        <f>Inek2018A1a2a[[#This Row],[BwJeTag2]]</f>
        <v>0.96519999999999995</v>
      </c>
      <c r="D108" s="309" t="s">
        <v>340</v>
      </c>
      <c r="E108" s="309" t="s">
        <v>350</v>
      </c>
      <c r="F108" s="309" t="s">
        <v>359</v>
      </c>
      <c r="G108" s="313" t="s">
        <v>360</v>
      </c>
      <c r="H108" s="309">
        <v>17</v>
      </c>
      <c r="I108" s="312">
        <v>0.96519999999999995</v>
      </c>
    </row>
    <row r="109" spans="1:9" ht="29" x14ac:dyDescent="0.35">
      <c r="A109" s="309" t="str">
        <f t="shared" si="1"/>
        <v>PA02C#18</v>
      </c>
      <c r="B109" s="309">
        <f>Inek2018A1a2a[[#This Row],[Klasse2]]</f>
        <v>18</v>
      </c>
      <c r="C109" s="312">
        <f>Inek2018A1a2a[[#This Row],[BwJeTag2]]</f>
        <v>0.95040000000000002</v>
      </c>
      <c r="D109" s="309" t="s">
        <v>340</v>
      </c>
      <c r="E109" s="309" t="s">
        <v>350</v>
      </c>
      <c r="F109" s="309" t="s">
        <v>359</v>
      </c>
      <c r="G109" s="313" t="s">
        <v>360</v>
      </c>
      <c r="H109" s="309">
        <v>18</v>
      </c>
      <c r="I109" s="312">
        <v>0.95040000000000002</v>
      </c>
    </row>
    <row r="110" spans="1:9" ht="29" x14ac:dyDescent="0.35">
      <c r="A110" s="309" t="str">
        <f t="shared" si="1"/>
        <v>PA02C#19</v>
      </c>
      <c r="B110" s="309">
        <f>Inek2018A1a2a[[#This Row],[Klasse2]]</f>
        <v>19</v>
      </c>
      <c r="C110" s="312">
        <f>Inek2018A1a2a[[#This Row],[BwJeTag2]]</f>
        <v>0.93569999999999998</v>
      </c>
      <c r="D110" s="309" t="s">
        <v>340</v>
      </c>
      <c r="E110" s="309" t="s">
        <v>350</v>
      </c>
      <c r="F110" s="309" t="s">
        <v>359</v>
      </c>
      <c r="G110" s="313" t="s">
        <v>360</v>
      </c>
      <c r="H110" s="309">
        <v>19</v>
      </c>
      <c r="I110" s="312">
        <v>0.93569999999999998</v>
      </c>
    </row>
    <row r="111" spans="1:9" ht="29" x14ac:dyDescent="0.35">
      <c r="A111" s="309" t="str">
        <f t="shared" si="1"/>
        <v>PA02D#1</v>
      </c>
      <c r="B111" s="309">
        <f>Inek2018A1a2a[[#This Row],[Klasse2]]</f>
        <v>1</v>
      </c>
      <c r="C111" s="312">
        <f>Inek2018A1a2a[[#This Row],[BwJeTag2]]</f>
        <v>1.4215</v>
      </c>
      <c r="D111" s="309" t="s">
        <v>340</v>
      </c>
      <c r="E111" s="309" t="s">
        <v>350</v>
      </c>
      <c r="F111" s="309" t="s">
        <v>361</v>
      </c>
      <c r="G111" s="313" t="s">
        <v>362</v>
      </c>
      <c r="H111" s="309">
        <v>1</v>
      </c>
      <c r="I111" s="312">
        <v>1.4215</v>
      </c>
    </row>
    <row r="112" spans="1:9" ht="29" x14ac:dyDescent="0.35">
      <c r="A112" s="309" t="str">
        <f t="shared" si="1"/>
        <v>PA02D#2</v>
      </c>
      <c r="B112" s="309">
        <f>Inek2018A1a2a[[#This Row],[Klasse2]]</f>
        <v>2</v>
      </c>
      <c r="C112" s="312">
        <f>Inek2018A1a2a[[#This Row],[BwJeTag2]]</f>
        <v>1.2621</v>
      </c>
      <c r="D112" s="309" t="s">
        <v>340</v>
      </c>
      <c r="E112" s="309" t="s">
        <v>350</v>
      </c>
      <c r="F112" s="309" t="s">
        <v>361</v>
      </c>
      <c r="G112" s="313" t="s">
        <v>362</v>
      </c>
      <c r="H112" s="309">
        <v>2</v>
      </c>
      <c r="I112" s="312">
        <v>1.2621</v>
      </c>
    </row>
    <row r="113" spans="1:9" ht="29" x14ac:dyDescent="0.35">
      <c r="A113" s="309" t="str">
        <f t="shared" si="1"/>
        <v>PA02D#3</v>
      </c>
      <c r="B113" s="309">
        <f>Inek2018A1a2a[[#This Row],[Klasse2]]</f>
        <v>3</v>
      </c>
      <c r="C113" s="312">
        <f>Inek2018A1a2a[[#This Row],[BwJeTag2]]</f>
        <v>1.167</v>
      </c>
      <c r="D113" s="309" t="s">
        <v>340</v>
      </c>
      <c r="E113" s="309" t="s">
        <v>350</v>
      </c>
      <c r="F113" s="309" t="s">
        <v>361</v>
      </c>
      <c r="G113" s="313" t="s">
        <v>362</v>
      </c>
      <c r="H113" s="309">
        <v>3</v>
      </c>
      <c r="I113" s="312">
        <v>1.167</v>
      </c>
    </row>
    <row r="114" spans="1:9" ht="29" x14ac:dyDescent="0.35">
      <c r="A114" s="309" t="str">
        <f t="shared" si="1"/>
        <v>PA02D#4</v>
      </c>
      <c r="B114" s="309">
        <f>Inek2018A1a2a[[#This Row],[Klasse2]]</f>
        <v>4</v>
      </c>
      <c r="C114" s="312">
        <f>Inek2018A1a2a[[#This Row],[BwJeTag2]]</f>
        <v>1.1026</v>
      </c>
      <c r="D114" s="309" t="s">
        <v>340</v>
      </c>
      <c r="E114" s="309" t="s">
        <v>350</v>
      </c>
      <c r="F114" s="309" t="s">
        <v>361</v>
      </c>
      <c r="G114" s="313" t="s">
        <v>362</v>
      </c>
      <c r="H114" s="309">
        <v>4</v>
      </c>
      <c r="I114" s="312">
        <v>1.1026</v>
      </c>
    </row>
    <row r="115" spans="1:9" ht="29" x14ac:dyDescent="0.35">
      <c r="A115" s="309" t="str">
        <f t="shared" si="1"/>
        <v>PA02D#5</v>
      </c>
      <c r="B115" s="309">
        <f>Inek2018A1a2a[[#This Row],[Klasse2]]</f>
        <v>5</v>
      </c>
      <c r="C115" s="312">
        <f>Inek2018A1a2a[[#This Row],[BwJeTag2]]</f>
        <v>1.05</v>
      </c>
      <c r="D115" s="309" t="s">
        <v>340</v>
      </c>
      <c r="E115" s="309" t="s">
        <v>350</v>
      </c>
      <c r="F115" s="309" t="s">
        <v>361</v>
      </c>
      <c r="G115" s="313" t="s">
        <v>362</v>
      </c>
      <c r="H115" s="309">
        <v>5</v>
      </c>
      <c r="I115" s="312">
        <v>1.05</v>
      </c>
    </row>
    <row r="116" spans="1:9" ht="29" x14ac:dyDescent="0.35">
      <c r="A116" s="309" t="str">
        <f t="shared" si="1"/>
        <v>PA02D#6</v>
      </c>
      <c r="B116" s="309">
        <f>Inek2018A1a2a[[#This Row],[Klasse2]]</f>
        <v>6</v>
      </c>
      <c r="C116" s="312">
        <f>Inek2018A1a2a[[#This Row],[BwJeTag2]]</f>
        <v>1.0176000000000001</v>
      </c>
      <c r="D116" s="309" t="s">
        <v>340</v>
      </c>
      <c r="E116" s="309" t="s">
        <v>350</v>
      </c>
      <c r="F116" s="309" t="s">
        <v>361</v>
      </c>
      <c r="G116" s="313" t="s">
        <v>362</v>
      </c>
      <c r="H116" s="309">
        <v>6</v>
      </c>
      <c r="I116" s="312">
        <v>1.0176000000000001</v>
      </c>
    </row>
    <row r="117" spans="1:9" ht="29" x14ac:dyDescent="0.35">
      <c r="A117" s="309" t="str">
        <f t="shared" si="1"/>
        <v>PA02D#7</v>
      </c>
      <c r="B117" s="309">
        <f>Inek2018A1a2a[[#This Row],[Klasse2]]</f>
        <v>7</v>
      </c>
      <c r="C117" s="312">
        <f>Inek2018A1a2a[[#This Row],[BwJeTag2]]</f>
        <v>1.0103</v>
      </c>
      <c r="D117" s="309" t="s">
        <v>340</v>
      </c>
      <c r="E117" s="309" t="s">
        <v>350</v>
      </c>
      <c r="F117" s="309" t="s">
        <v>361</v>
      </c>
      <c r="G117" s="313" t="s">
        <v>362</v>
      </c>
      <c r="H117" s="309">
        <v>7</v>
      </c>
      <c r="I117" s="312">
        <v>1.0103</v>
      </c>
    </row>
    <row r="118" spans="1:9" ht="29" x14ac:dyDescent="0.35">
      <c r="A118" s="309" t="str">
        <f t="shared" si="1"/>
        <v>PA02D#8</v>
      </c>
      <c r="B118" s="309">
        <f>Inek2018A1a2a[[#This Row],[Klasse2]]</f>
        <v>8</v>
      </c>
      <c r="C118" s="312">
        <f>Inek2018A1a2a[[#This Row],[BwJeTag2]]</f>
        <v>1.0028999999999999</v>
      </c>
      <c r="D118" s="309" t="s">
        <v>340</v>
      </c>
      <c r="E118" s="309" t="s">
        <v>350</v>
      </c>
      <c r="F118" s="309" t="s">
        <v>361</v>
      </c>
      <c r="G118" s="313" t="s">
        <v>362</v>
      </c>
      <c r="H118" s="309">
        <v>8</v>
      </c>
      <c r="I118" s="312">
        <v>1.0028999999999999</v>
      </c>
    </row>
    <row r="119" spans="1:9" ht="29" x14ac:dyDescent="0.35">
      <c r="A119" s="309" t="str">
        <f t="shared" si="1"/>
        <v>PA02D#9</v>
      </c>
      <c r="B119" s="309">
        <f>Inek2018A1a2a[[#This Row],[Klasse2]]</f>
        <v>9</v>
      </c>
      <c r="C119" s="312">
        <f>Inek2018A1a2a[[#This Row],[BwJeTag2]]</f>
        <v>0.99550000000000005</v>
      </c>
      <c r="D119" s="309" t="s">
        <v>340</v>
      </c>
      <c r="E119" s="309" t="s">
        <v>350</v>
      </c>
      <c r="F119" s="309" t="s">
        <v>361</v>
      </c>
      <c r="G119" s="313" t="s">
        <v>362</v>
      </c>
      <c r="H119" s="309">
        <v>9</v>
      </c>
      <c r="I119" s="312">
        <v>0.99550000000000005</v>
      </c>
    </row>
    <row r="120" spans="1:9" ht="29" x14ac:dyDescent="0.35">
      <c r="A120" s="309" t="str">
        <f t="shared" si="1"/>
        <v>PA02D#10</v>
      </c>
      <c r="B120" s="309">
        <f>Inek2018A1a2a[[#This Row],[Klasse2]]</f>
        <v>10</v>
      </c>
      <c r="C120" s="312">
        <f>Inek2018A1a2a[[#This Row],[BwJeTag2]]</f>
        <v>0.98819999999999997</v>
      </c>
      <c r="D120" s="309" t="s">
        <v>340</v>
      </c>
      <c r="E120" s="309" t="s">
        <v>350</v>
      </c>
      <c r="F120" s="309" t="s">
        <v>361</v>
      </c>
      <c r="G120" s="313" t="s">
        <v>362</v>
      </c>
      <c r="H120" s="309">
        <v>10</v>
      </c>
      <c r="I120" s="312">
        <v>0.98819999999999997</v>
      </c>
    </row>
    <row r="121" spans="1:9" ht="29" x14ac:dyDescent="0.35">
      <c r="A121" s="309" t="str">
        <f t="shared" si="1"/>
        <v>PA02D#11</v>
      </c>
      <c r="B121" s="309">
        <f>Inek2018A1a2a[[#This Row],[Klasse2]]</f>
        <v>11</v>
      </c>
      <c r="C121" s="312">
        <f>Inek2018A1a2a[[#This Row],[BwJeTag2]]</f>
        <v>0.98080000000000001</v>
      </c>
      <c r="D121" s="309" t="s">
        <v>340</v>
      </c>
      <c r="E121" s="309" t="s">
        <v>350</v>
      </c>
      <c r="F121" s="309" t="s">
        <v>361</v>
      </c>
      <c r="G121" s="313" t="s">
        <v>362</v>
      </c>
      <c r="H121" s="309">
        <v>11</v>
      </c>
      <c r="I121" s="312">
        <v>0.98080000000000001</v>
      </c>
    </row>
    <row r="122" spans="1:9" ht="29" x14ac:dyDescent="0.35">
      <c r="A122" s="309" t="str">
        <f t="shared" si="1"/>
        <v>PA02D#12</v>
      </c>
      <c r="B122" s="309">
        <f>Inek2018A1a2a[[#This Row],[Klasse2]]</f>
        <v>12</v>
      </c>
      <c r="C122" s="312">
        <f>Inek2018A1a2a[[#This Row],[BwJeTag2]]</f>
        <v>0.97350000000000003</v>
      </c>
      <c r="D122" s="309" t="s">
        <v>340</v>
      </c>
      <c r="E122" s="309" t="s">
        <v>350</v>
      </c>
      <c r="F122" s="309" t="s">
        <v>361</v>
      </c>
      <c r="G122" s="313" t="s">
        <v>362</v>
      </c>
      <c r="H122" s="309">
        <v>12</v>
      </c>
      <c r="I122" s="312">
        <v>0.97350000000000003</v>
      </c>
    </row>
    <row r="123" spans="1:9" ht="29" x14ac:dyDescent="0.35">
      <c r="A123" s="309" t="str">
        <f t="shared" si="1"/>
        <v>PA02D#13</v>
      </c>
      <c r="B123" s="309">
        <f>Inek2018A1a2a[[#This Row],[Klasse2]]</f>
        <v>13</v>
      </c>
      <c r="C123" s="312">
        <f>Inek2018A1a2a[[#This Row],[BwJeTag2]]</f>
        <v>0.96609999999999996</v>
      </c>
      <c r="D123" s="309" t="s">
        <v>340</v>
      </c>
      <c r="E123" s="309" t="s">
        <v>350</v>
      </c>
      <c r="F123" s="309" t="s">
        <v>361</v>
      </c>
      <c r="G123" s="313" t="s">
        <v>362</v>
      </c>
      <c r="H123" s="309">
        <v>13</v>
      </c>
      <c r="I123" s="312">
        <v>0.96609999999999996</v>
      </c>
    </row>
    <row r="124" spans="1:9" ht="29" x14ac:dyDescent="0.35">
      <c r="A124" s="309" t="str">
        <f t="shared" si="1"/>
        <v>PA02D#14</v>
      </c>
      <c r="B124" s="309">
        <f>Inek2018A1a2a[[#This Row],[Klasse2]]</f>
        <v>14</v>
      </c>
      <c r="C124" s="312">
        <f>Inek2018A1a2a[[#This Row],[BwJeTag2]]</f>
        <v>0.95879999999999999</v>
      </c>
      <c r="D124" s="309" t="s">
        <v>340</v>
      </c>
      <c r="E124" s="309" t="s">
        <v>350</v>
      </c>
      <c r="F124" s="309" t="s">
        <v>361</v>
      </c>
      <c r="G124" s="313" t="s">
        <v>362</v>
      </c>
      <c r="H124" s="309">
        <v>14</v>
      </c>
      <c r="I124" s="312">
        <v>0.95879999999999999</v>
      </c>
    </row>
    <row r="125" spans="1:9" ht="29" x14ac:dyDescent="0.35">
      <c r="A125" s="309" t="str">
        <f t="shared" si="1"/>
        <v>PA02D#15</v>
      </c>
      <c r="B125" s="309">
        <f>Inek2018A1a2a[[#This Row],[Klasse2]]</f>
        <v>15</v>
      </c>
      <c r="C125" s="312">
        <f>Inek2018A1a2a[[#This Row],[BwJeTag2]]</f>
        <v>0.95140000000000002</v>
      </c>
      <c r="D125" s="309" t="s">
        <v>340</v>
      </c>
      <c r="E125" s="309" t="s">
        <v>350</v>
      </c>
      <c r="F125" s="309" t="s">
        <v>361</v>
      </c>
      <c r="G125" s="313" t="s">
        <v>362</v>
      </c>
      <c r="H125" s="309">
        <v>15</v>
      </c>
      <c r="I125" s="312">
        <v>0.95140000000000002</v>
      </c>
    </row>
    <row r="126" spans="1:9" ht="29" x14ac:dyDescent="0.35">
      <c r="A126" s="309" t="str">
        <f t="shared" si="1"/>
        <v>PA02D#16</v>
      </c>
      <c r="B126" s="309">
        <f>Inek2018A1a2a[[#This Row],[Klasse2]]</f>
        <v>16</v>
      </c>
      <c r="C126" s="312">
        <f>Inek2018A1a2a[[#This Row],[BwJeTag2]]</f>
        <v>0.94410000000000005</v>
      </c>
      <c r="D126" s="309" t="s">
        <v>340</v>
      </c>
      <c r="E126" s="309" t="s">
        <v>350</v>
      </c>
      <c r="F126" s="309" t="s">
        <v>361</v>
      </c>
      <c r="G126" s="313" t="s">
        <v>362</v>
      </c>
      <c r="H126" s="309">
        <v>16</v>
      </c>
      <c r="I126" s="312">
        <v>0.94410000000000005</v>
      </c>
    </row>
    <row r="127" spans="1:9" ht="29" x14ac:dyDescent="0.35">
      <c r="A127" s="309" t="str">
        <f t="shared" si="1"/>
        <v>PA02D#17</v>
      </c>
      <c r="B127" s="309">
        <f>Inek2018A1a2a[[#This Row],[Klasse2]]</f>
        <v>17</v>
      </c>
      <c r="C127" s="312">
        <f>Inek2018A1a2a[[#This Row],[BwJeTag2]]</f>
        <v>0.93669999999999998</v>
      </c>
      <c r="D127" s="309" t="s">
        <v>340</v>
      </c>
      <c r="E127" s="309" t="s">
        <v>350</v>
      </c>
      <c r="F127" s="309" t="s">
        <v>361</v>
      </c>
      <c r="G127" s="313" t="s">
        <v>362</v>
      </c>
      <c r="H127" s="309">
        <v>17</v>
      </c>
      <c r="I127" s="312">
        <v>0.93669999999999998</v>
      </c>
    </row>
    <row r="128" spans="1:9" ht="29" x14ac:dyDescent="0.35">
      <c r="A128" s="309" t="str">
        <f t="shared" si="1"/>
        <v>PA02D#18</v>
      </c>
      <c r="B128" s="309">
        <f>Inek2018A1a2a[[#This Row],[Klasse2]]</f>
        <v>18</v>
      </c>
      <c r="C128" s="312">
        <f>Inek2018A1a2a[[#This Row],[BwJeTag2]]</f>
        <v>0.9294</v>
      </c>
      <c r="D128" s="309" t="s">
        <v>340</v>
      </c>
      <c r="E128" s="309" t="s">
        <v>350</v>
      </c>
      <c r="F128" s="309" t="s">
        <v>361</v>
      </c>
      <c r="G128" s="313" t="s">
        <v>362</v>
      </c>
      <c r="H128" s="309">
        <v>18</v>
      </c>
      <c r="I128" s="312">
        <v>0.9294</v>
      </c>
    </row>
    <row r="129" spans="1:9" ht="29" x14ac:dyDescent="0.35">
      <c r="A129" s="309" t="str">
        <f t="shared" si="1"/>
        <v>PA02D#19</v>
      </c>
      <c r="B129" s="309">
        <f>Inek2018A1a2a[[#This Row],[Klasse2]]</f>
        <v>19</v>
      </c>
      <c r="C129" s="312">
        <f>Inek2018A1a2a[[#This Row],[BwJeTag2]]</f>
        <v>0.92200000000000004</v>
      </c>
      <c r="D129" s="309" t="s">
        <v>340</v>
      </c>
      <c r="E129" s="309" t="s">
        <v>350</v>
      </c>
      <c r="F129" s="309" t="s">
        <v>361</v>
      </c>
      <c r="G129" s="313" t="s">
        <v>362</v>
      </c>
      <c r="H129" s="309">
        <v>19</v>
      </c>
      <c r="I129" s="312">
        <v>0.92200000000000004</v>
      </c>
    </row>
    <row r="130" spans="1:9" ht="29" x14ac:dyDescent="0.35">
      <c r="A130" s="309" t="str">
        <f t="shared" si="1"/>
        <v>PA02D#20</v>
      </c>
      <c r="B130" s="309">
        <f>Inek2018A1a2a[[#This Row],[Klasse2]]</f>
        <v>20</v>
      </c>
      <c r="C130" s="312">
        <f>Inek2018A1a2a[[#This Row],[BwJeTag2]]</f>
        <v>0.91469999999999996</v>
      </c>
      <c r="D130" s="309" t="s">
        <v>340</v>
      </c>
      <c r="E130" s="309" t="s">
        <v>350</v>
      </c>
      <c r="F130" s="309" t="s">
        <v>361</v>
      </c>
      <c r="G130" s="313" t="s">
        <v>362</v>
      </c>
      <c r="H130" s="309">
        <v>20</v>
      </c>
      <c r="I130" s="312">
        <v>0.91469999999999996</v>
      </c>
    </row>
    <row r="131" spans="1:9" x14ac:dyDescent="0.35">
      <c r="A131" s="309" t="str">
        <f t="shared" si="1"/>
        <v>PA03A#1</v>
      </c>
      <c r="B131" s="309">
        <f>Inek2018A1a2a[[#This Row],[Klasse2]]</f>
        <v>1</v>
      </c>
      <c r="C131" s="312">
        <f>Inek2018A1a2a[[#This Row],[BwJeTag2]]</f>
        <v>1.3877999999999999</v>
      </c>
      <c r="D131" s="309" t="s">
        <v>340</v>
      </c>
      <c r="E131" s="309" t="s">
        <v>350</v>
      </c>
      <c r="F131" s="309" t="s">
        <v>363</v>
      </c>
      <c r="G131" s="309" t="s">
        <v>364</v>
      </c>
      <c r="H131" s="309">
        <v>1</v>
      </c>
      <c r="I131" s="312">
        <v>1.3877999999999999</v>
      </c>
    </row>
    <row r="132" spans="1:9" x14ac:dyDescent="0.35">
      <c r="A132" s="309" t="str">
        <f t="shared" si="1"/>
        <v>PA03A#2</v>
      </c>
      <c r="B132" s="309">
        <f>Inek2018A1a2a[[#This Row],[Klasse2]]</f>
        <v>2</v>
      </c>
      <c r="C132" s="312">
        <f>Inek2018A1a2a[[#This Row],[BwJeTag2]]</f>
        <v>1.2228000000000001</v>
      </c>
      <c r="D132" s="309" t="s">
        <v>340</v>
      </c>
      <c r="E132" s="309" t="s">
        <v>350</v>
      </c>
      <c r="F132" s="309" t="s">
        <v>363</v>
      </c>
      <c r="G132" s="309" t="s">
        <v>364</v>
      </c>
      <c r="H132" s="309">
        <v>2</v>
      </c>
      <c r="I132" s="312">
        <v>1.2228000000000001</v>
      </c>
    </row>
    <row r="133" spans="1:9" x14ac:dyDescent="0.35">
      <c r="A133" s="309" t="str">
        <f t="shared" ref="A133:A196" si="2">F133&amp;"#"&amp;H133</f>
        <v>PA03A#3</v>
      </c>
      <c r="B133" s="309">
        <f>Inek2018A1a2a[[#This Row],[Klasse2]]</f>
        <v>3</v>
      </c>
      <c r="C133" s="312">
        <f>Inek2018A1a2a[[#This Row],[BwJeTag2]]</f>
        <v>1.2093</v>
      </c>
      <c r="D133" s="309" t="s">
        <v>340</v>
      </c>
      <c r="E133" s="309" t="s">
        <v>350</v>
      </c>
      <c r="F133" s="309" t="s">
        <v>363</v>
      </c>
      <c r="G133" s="309" t="s">
        <v>364</v>
      </c>
      <c r="H133" s="309">
        <v>3</v>
      </c>
      <c r="I133" s="312">
        <v>1.2093</v>
      </c>
    </row>
    <row r="134" spans="1:9" x14ac:dyDescent="0.35">
      <c r="A134" s="309" t="str">
        <f t="shared" si="2"/>
        <v>PA03A#4</v>
      </c>
      <c r="B134" s="309">
        <f>Inek2018A1a2a[[#This Row],[Klasse2]]</f>
        <v>4</v>
      </c>
      <c r="C134" s="312">
        <f>Inek2018A1a2a[[#This Row],[BwJeTag2]]</f>
        <v>1.1961999999999999</v>
      </c>
      <c r="D134" s="309" t="s">
        <v>340</v>
      </c>
      <c r="E134" s="309" t="s">
        <v>350</v>
      </c>
      <c r="F134" s="309" t="s">
        <v>363</v>
      </c>
      <c r="G134" s="309" t="s">
        <v>364</v>
      </c>
      <c r="H134" s="309">
        <v>4</v>
      </c>
      <c r="I134" s="312">
        <v>1.1961999999999999</v>
      </c>
    </row>
    <row r="135" spans="1:9" x14ac:dyDescent="0.35">
      <c r="A135" s="309" t="str">
        <f t="shared" si="2"/>
        <v>PA03A#5</v>
      </c>
      <c r="B135" s="309">
        <f>Inek2018A1a2a[[#This Row],[Klasse2]]</f>
        <v>5</v>
      </c>
      <c r="C135" s="312">
        <f>Inek2018A1a2a[[#This Row],[BwJeTag2]]</f>
        <v>1.1830000000000001</v>
      </c>
      <c r="D135" s="309" t="s">
        <v>340</v>
      </c>
      <c r="E135" s="309" t="s">
        <v>350</v>
      </c>
      <c r="F135" s="309" t="s">
        <v>363</v>
      </c>
      <c r="G135" s="309" t="s">
        <v>364</v>
      </c>
      <c r="H135" s="309">
        <v>5</v>
      </c>
      <c r="I135" s="312">
        <v>1.1830000000000001</v>
      </c>
    </row>
    <row r="136" spans="1:9" x14ac:dyDescent="0.35">
      <c r="A136" s="309" t="str">
        <f t="shared" si="2"/>
        <v>PA03A#6</v>
      </c>
      <c r="B136" s="309">
        <f>Inek2018A1a2a[[#This Row],[Klasse2]]</f>
        <v>6</v>
      </c>
      <c r="C136" s="312">
        <f>Inek2018A1a2a[[#This Row],[BwJeTag2]]</f>
        <v>1.1698999999999999</v>
      </c>
      <c r="D136" s="309" t="s">
        <v>340</v>
      </c>
      <c r="E136" s="309" t="s">
        <v>350</v>
      </c>
      <c r="F136" s="309" t="s">
        <v>363</v>
      </c>
      <c r="G136" s="309" t="s">
        <v>364</v>
      </c>
      <c r="H136" s="309">
        <v>6</v>
      </c>
      <c r="I136" s="312">
        <v>1.1698999999999999</v>
      </c>
    </row>
    <row r="137" spans="1:9" x14ac:dyDescent="0.35">
      <c r="A137" s="309" t="str">
        <f t="shared" si="2"/>
        <v>PA03A#7</v>
      </c>
      <c r="B137" s="309">
        <f>Inek2018A1a2a[[#This Row],[Klasse2]]</f>
        <v>7</v>
      </c>
      <c r="C137" s="312">
        <f>Inek2018A1a2a[[#This Row],[BwJeTag2]]</f>
        <v>1.1568000000000001</v>
      </c>
      <c r="D137" s="309" t="s">
        <v>340</v>
      </c>
      <c r="E137" s="309" t="s">
        <v>350</v>
      </c>
      <c r="F137" s="309" t="s">
        <v>363</v>
      </c>
      <c r="G137" s="309" t="s">
        <v>364</v>
      </c>
      <c r="H137" s="309">
        <v>7</v>
      </c>
      <c r="I137" s="312">
        <v>1.1568000000000001</v>
      </c>
    </row>
    <row r="138" spans="1:9" x14ac:dyDescent="0.35">
      <c r="A138" s="309" t="str">
        <f t="shared" si="2"/>
        <v>PA03A#8</v>
      </c>
      <c r="B138" s="309">
        <f>Inek2018A1a2a[[#This Row],[Klasse2]]</f>
        <v>8</v>
      </c>
      <c r="C138" s="312">
        <f>Inek2018A1a2a[[#This Row],[BwJeTag2]]</f>
        <v>1.1436999999999999</v>
      </c>
      <c r="D138" s="309" t="s">
        <v>340</v>
      </c>
      <c r="E138" s="309" t="s">
        <v>350</v>
      </c>
      <c r="F138" s="309" t="s">
        <v>363</v>
      </c>
      <c r="G138" s="309" t="s">
        <v>364</v>
      </c>
      <c r="H138" s="309">
        <v>8</v>
      </c>
      <c r="I138" s="312">
        <v>1.1436999999999999</v>
      </c>
    </row>
    <row r="139" spans="1:9" x14ac:dyDescent="0.35">
      <c r="A139" s="309" t="str">
        <f t="shared" si="2"/>
        <v>PA03A#9</v>
      </c>
      <c r="B139" s="309">
        <f>Inek2018A1a2a[[#This Row],[Klasse2]]</f>
        <v>9</v>
      </c>
      <c r="C139" s="312">
        <f>Inek2018A1a2a[[#This Row],[BwJeTag2]]</f>
        <v>1.1306</v>
      </c>
      <c r="D139" s="309" t="s">
        <v>340</v>
      </c>
      <c r="E139" s="309" t="s">
        <v>350</v>
      </c>
      <c r="F139" s="309" t="s">
        <v>363</v>
      </c>
      <c r="G139" s="309" t="s">
        <v>364</v>
      </c>
      <c r="H139" s="309">
        <v>9</v>
      </c>
      <c r="I139" s="312">
        <v>1.1306</v>
      </c>
    </row>
    <row r="140" spans="1:9" x14ac:dyDescent="0.35">
      <c r="A140" s="309" t="str">
        <f t="shared" si="2"/>
        <v>PA03A#10</v>
      </c>
      <c r="B140" s="309">
        <f>Inek2018A1a2a[[#This Row],[Klasse2]]</f>
        <v>10</v>
      </c>
      <c r="C140" s="312">
        <f>Inek2018A1a2a[[#This Row],[BwJeTag2]]</f>
        <v>1.1173999999999999</v>
      </c>
      <c r="D140" s="309" t="s">
        <v>340</v>
      </c>
      <c r="E140" s="309" t="s">
        <v>350</v>
      </c>
      <c r="F140" s="309" t="s">
        <v>363</v>
      </c>
      <c r="G140" s="309" t="s">
        <v>364</v>
      </c>
      <c r="H140" s="309">
        <v>10</v>
      </c>
      <c r="I140" s="312">
        <v>1.1173999999999999</v>
      </c>
    </row>
    <row r="141" spans="1:9" x14ac:dyDescent="0.35">
      <c r="A141" s="309" t="str">
        <f t="shared" si="2"/>
        <v>PA03A#11</v>
      </c>
      <c r="B141" s="309">
        <f>Inek2018A1a2a[[#This Row],[Klasse2]]</f>
        <v>11</v>
      </c>
      <c r="C141" s="312">
        <f>Inek2018A1a2a[[#This Row],[BwJeTag2]]</f>
        <v>1.1043000000000001</v>
      </c>
      <c r="D141" s="309" t="s">
        <v>340</v>
      </c>
      <c r="E141" s="309" t="s">
        <v>350</v>
      </c>
      <c r="F141" s="309" t="s">
        <v>363</v>
      </c>
      <c r="G141" s="309" t="s">
        <v>364</v>
      </c>
      <c r="H141" s="309">
        <v>11</v>
      </c>
      <c r="I141" s="312">
        <v>1.1043000000000001</v>
      </c>
    </row>
    <row r="142" spans="1:9" x14ac:dyDescent="0.35">
      <c r="A142" s="309" t="str">
        <f t="shared" si="2"/>
        <v>PA03A#12</v>
      </c>
      <c r="B142" s="309">
        <f>Inek2018A1a2a[[#This Row],[Klasse2]]</f>
        <v>12</v>
      </c>
      <c r="C142" s="312">
        <f>Inek2018A1a2a[[#This Row],[BwJeTag2]]</f>
        <v>1.0911999999999999</v>
      </c>
      <c r="D142" s="309" t="s">
        <v>340</v>
      </c>
      <c r="E142" s="309" t="s">
        <v>350</v>
      </c>
      <c r="F142" s="309" t="s">
        <v>363</v>
      </c>
      <c r="G142" s="309" t="s">
        <v>364</v>
      </c>
      <c r="H142" s="309">
        <v>12</v>
      </c>
      <c r="I142" s="312">
        <v>1.0911999999999999</v>
      </c>
    </row>
    <row r="143" spans="1:9" x14ac:dyDescent="0.35">
      <c r="A143" s="309" t="str">
        <f t="shared" si="2"/>
        <v>PA03A#13</v>
      </c>
      <c r="B143" s="309">
        <f>Inek2018A1a2a[[#This Row],[Klasse2]]</f>
        <v>13</v>
      </c>
      <c r="C143" s="312">
        <f>Inek2018A1a2a[[#This Row],[BwJeTag2]]</f>
        <v>1.0781000000000001</v>
      </c>
      <c r="D143" s="309" t="s">
        <v>340</v>
      </c>
      <c r="E143" s="309" t="s">
        <v>350</v>
      </c>
      <c r="F143" s="309" t="s">
        <v>363</v>
      </c>
      <c r="G143" s="309" t="s">
        <v>364</v>
      </c>
      <c r="H143" s="309">
        <v>13</v>
      </c>
      <c r="I143" s="312">
        <v>1.0781000000000001</v>
      </c>
    </row>
    <row r="144" spans="1:9" x14ac:dyDescent="0.35">
      <c r="A144" s="309" t="str">
        <f t="shared" si="2"/>
        <v>PA03A#14</v>
      </c>
      <c r="B144" s="309">
        <f>Inek2018A1a2a[[#This Row],[Klasse2]]</f>
        <v>14</v>
      </c>
      <c r="C144" s="312">
        <f>Inek2018A1a2a[[#This Row],[BwJeTag2]]</f>
        <v>1.0649999999999999</v>
      </c>
      <c r="D144" s="309" t="s">
        <v>340</v>
      </c>
      <c r="E144" s="309" t="s">
        <v>350</v>
      </c>
      <c r="F144" s="309" t="s">
        <v>363</v>
      </c>
      <c r="G144" s="309" t="s">
        <v>364</v>
      </c>
      <c r="H144" s="309">
        <v>14</v>
      </c>
      <c r="I144" s="312">
        <v>1.0649999999999999</v>
      </c>
    </row>
    <row r="145" spans="1:9" x14ac:dyDescent="0.35">
      <c r="A145" s="309" t="str">
        <f t="shared" si="2"/>
        <v>PA03A#15</v>
      </c>
      <c r="B145" s="309">
        <f>Inek2018A1a2a[[#This Row],[Klasse2]]</f>
        <v>15</v>
      </c>
      <c r="C145" s="312">
        <f>Inek2018A1a2a[[#This Row],[BwJeTag2]]</f>
        <v>1.0519000000000001</v>
      </c>
      <c r="D145" s="309" t="s">
        <v>340</v>
      </c>
      <c r="E145" s="309" t="s">
        <v>350</v>
      </c>
      <c r="F145" s="309" t="s">
        <v>363</v>
      </c>
      <c r="G145" s="309" t="s">
        <v>364</v>
      </c>
      <c r="H145" s="309">
        <v>15</v>
      </c>
      <c r="I145" s="312">
        <v>1.0519000000000001</v>
      </c>
    </row>
    <row r="146" spans="1:9" x14ac:dyDescent="0.35">
      <c r="A146" s="309" t="str">
        <f t="shared" si="2"/>
        <v>PA03A#16</v>
      </c>
      <c r="B146" s="309">
        <f>Inek2018A1a2a[[#This Row],[Klasse2]]</f>
        <v>16</v>
      </c>
      <c r="C146" s="312">
        <f>Inek2018A1a2a[[#This Row],[BwJeTag2]]</f>
        <v>1.0387</v>
      </c>
      <c r="D146" s="309" t="s">
        <v>340</v>
      </c>
      <c r="E146" s="309" t="s">
        <v>350</v>
      </c>
      <c r="F146" s="309" t="s">
        <v>363</v>
      </c>
      <c r="G146" s="309" t="s">
        <v>364</v>
      </c>
      <c r="H146" s="309">
        <v>16</v>
      </c>
      <c r="I146" s="312">
        <v>1.0387</v>
      </c>
    </row>
    <row r="147" spans="1:9" x14ac:dyDescent="0.35">
      <c r="A147" s="309" t="str">
        <f t="shared" si="2"/>
        <v>PA03A#17</v>
      </c>
      <c r="B147" s="309">
        <f>Inek2018A1a2a[[#This Row],[Klasse2]]</f>
        <v>17</v>
      </c>
      <c r="C147" s="312">
        <f>Inek2018A1a2a[[#This Row],[BwJeTag2]]</f>
        <v>1.0256000000000001</v>
      </c>
      <c r="D147" s="309" t="s">
        <v>340</v>
      </c>
      <c r="E147" s="309" t="s">
        <v>350</v>
      </c>
      <c r="F147" s="309" t="s">
        <v>363</v>
      </c>
      <c r="G147" s="309" t="s">
        <v>364</v>
      </c>
      <c r="H147" s="309">
        <v>17</v>
      </c>
      <c r="I147" s="312">
        <v>1.0256000000000001</v>
      </c>
    </row>
    <row r="148" spans="1:9" x14ac:dyDescent="0.35">
      <c r="A148" s="309" t="str">
        <f t="shared" si="2"/>
        <v>PA03B#1</v>
      </c>
      <c r="B148" s="309">
        <f>Inek2018A1a2a[[#This Row],[Klasse2]]</f>
        <v>1</v>
      </c>
      <c r="C148" s="312">
        <f>Inek2018A1a2a[[#This Row],[BwJeTag2]]</f>
        <v>1.2915000000000001</v>
      </c>
      <c r="D148" s="309" t="s">
        <v>340</v>
      </c>
      <c r="E148" s="309" t="s">
        <v>350</v>
      </c>
      <c r="F148" s="309" t="s">
        <v>365</v>
      </c>
      <c r="G148" s="309" t="s">
        <v>366</v>
      </c>
      <c r="H148" s="309">
        <v>1</v>
      </c>
      <c r="I148" s="312">
        <v>1.2915000000000001</v>
      </c>
    </row>
    <row r="149" spans="1:9" x14ac:dyDescent="0.35">
      <c r="A149" s="309" t="str">
        <f t="shared" si="2"/>
        <v>PA03B#2</v>
      </c>
      <c r="B149" s="309">
        <f>Inek2018A1a2a[[#This Row],[Klasse2]]</f>
        <v>2</v>
      </c>
      <c r="C149" s="312">
        <f>Inek2018A1a2a[[#This Row],[BwJeTag2]]</f>
        <v>1.1875</v>
      </c>
      <c r="D149" s="309" t="s">
        <v>340</v>
      </c>
      <c r="E149" s="309" t="s">
        <v>350</v>
      </c>
      <c r="F149" s="309" t="s">
        <v>365</v>
      </c>
      <c r="G149" s="309" t="s">
        <v>366</v>
      </c>
      <c r="H149" s="309">
        <v>2</v>
      </c>
      <c r="I149" s="312">
        <v>1.1875</v>
      </c>
    </row>
    <row r="150" spans="1:9" x14ac:dyDescent="0.35">
      <c r="A150" s="309" t="str">
        <f t="shared" si="2"/>
        <v>PA03B#3</v>
      </c>
      <c r="B150" s="309">
        <f>Inek2018A1a2a[[#This Row],[Klasse2]]</f>
        <v>3</v>
      </c>
      <c r="C150" s="312">
        <f>Inek2018A1a2a[[#This Row],[BwJeTag2]]</f>
        <v>1.103</v>
      </c>
      <c r="D150" s="309" t="s">
        <v>340</v>
      </c>
      <c r="E150" s="309" t="s">
        <v>350</v>
      </c>
      <c r="F150" s="309" t="s">
        <v>365</v>
      </c>
      <c r="G150" s="309" t="s">
        <v>366</v>
      </c>
      <c r="H150" s="309">
        <v>3</v>
      </c>
      <c r="I150" s="312">
        <v>1.103</v>
      </c>
    </row>
    <row r="151" spans="1:9" x14ac:dyDescent="0.35">
      <c r="A151" s="309" t="str">
        <f t="shared" si="2"/>
        <v>PA03B#4</v>
      </c>
      <c r="B151" s="309">
        <f>Inek2018A1a2a[[#This Row],[Klasse2]]</f>
        <v>4</v>
      </c>
      <c r="C151" s="312">
        <f>Inek2018A1a2a[[#This Row],[BwJeTag2]]</f>
        <v>1.0805</v>
      </c>
      <c r="D151" s="309" t="s">
        <v>340</v>
      </c>
      <c r="E151" s="309" t="s">
        <v>350</v>
      </c>
      <c r="F151" s="309" t="s">
        <v>365</v>
      </c>
      <c r="G151" s="309" t="s">
        <v>366</v>
      </c>
      <c r="H151" s="309">
        <v>4</v>
      </c>
      <c r="I151" s="312">
        <v>1.0805</v>
      </c>
    </row>
    <row r="152" spans="1:9" x14ac:dyDescent="0.35">
      <c r="A152" s="309" t="str">
        <f t="shared" si="2"/>
        <v>PA03B#5</v>
      </c>
      <c r="B152" s="309">
        <f>Inek2018A1a2a[[#This Row],[Klasse2]]</f>
        <v>5</v>
      </c>
      <c r="C152" s="312">
        <f>Inek2018A1a2a[[#This Row],[BwJeTag2]]</f>
        <v>1.0513999999999999</v>
      </c>
      <c r="D152" s="309" t="s">
        <v>340</v>
      </c>
      <c r="E152" s="309" t="s">
        <v>350</v>
      </c>
      <c r="F152" s="309" t="s">
        <v>365</v>
      </c>
      <c r="G152" s="309" t="s">
        <v>366</v>
      </c>
      <c r="H152" s="309">
        <v>5</v>
      </c>
      <c r="I152" s="312">
        <v>1.0513999999999999</v>
      </c>
    </row>
    <row r="153" spans="1:9" x14ac:dyDescent="0.35">
      <c r="A153" s="309" t="str">
        <f t="shared" si="2"/>
        <v>PA03B#6</v>
      </c>
      <c r="B153" s="309">
        <f>Inek2018A1a2a[[#This Row],[Klasse2]]</f>
        <v>6</v>
      </c>
      <c r="C153" s="312">
        <f>Inek2018A1a2a[[#This Row],[BwJeTag2]]</f>
        <v>1.0410999999999999</v>
      </c>
      <c r="D153" s="309" t="s">
        <v>340</v>
      </c>
      <c r="E153" s="309" t="s">
        <v>350</v>
      </c>
      <c r="F153" s="309" t="s">
        <v>365</v>
      </c>
      <c r="G153" s="309" t="s">
        <v>366</v>
      </c>
      <c r="H153" s="309">
        <v>6</v>
      </c>
      <c r="I153" s="312">
        <v>1.0410999999999999</v>
      </c>
    </row>
    <row r="154" spans="1:9" x14ac:dyDescent="0.35">
      <c r="A154" s="309" t="str">
        <f t="shared" si="2"/>
        <v>PA03B#7</v>
      </c>
      <c r="B154" s="309">
        <f>Inek2018A1a2a[[#This Row],[Klasse2]]</f>
        <v>7</v>
      </c>
      <c r="C154" s="312">
        <f>Inek2018A1a2a[[#This Row],[BwJeTag2]]</f>
        <v>1.0321</v>
      </c>
      <c r="D154" s="309" t="s">
        <v>340</v>
      </c>
      <c r="E154" s="309" t="s">
        <v>350</v>
      </c>
      <c r="F154" s="309" t="s">
        <v>365</v>
      </c>
      <c r="G154" s="309" t="s">
        <v>366</v>
      </c>
      <c r="H154" s="309">
        <v>7</v>
      </c>
      <c r="I154" s="312">
        <v>1.0321</v>
      </c>
    </row>
    <row r="155" spans="1:9" x14ac:dyDescent="0.35">
      <c r="A155" s="309" t="str">
        <f t="shared" si="2"/>
        <v>PA03B#8</v>
      </c>
      <c r="B155" s="309">
        <f>Inek2018A1a2a[[#This Row],[Klasse2]]</f>
        <v>8</v>
      </c>
      <c r="C155" s="312">
        <f>Inek2018A1a2a[[#This Row],[BwJeTag2]]</f>
        <v>1.0230999999999999</v>
      </c>
      <c r="D155" s="309" t="s">
        <v>340</v>
      </c>
      <c r="E155" s="309" t="s">
        <v>350</v>
      </c>
      <c r="F155" s="309" t="s">
        <v>365</v>
      </c>
      <c r="G155" s="309" t="s">
        <v>366</v>
      </c>
      <c r="H155" s="309">
        <v>8</v>
      </c>
      <c r="I155" s="312">
        <v>1.0230999999999999</v>
      </c>
    </row>
    <row r="156" spans="1:9" x14ac:dyDescent="0.35">
      <c r="A156" s="309" t="str">
        <f t="shared" si="2"/>
        <v>PA03B#9</v>
      </c>
      <c r="B156" s="309">
        <f>Inek2018A1a2a[[#This Row],[Klasse2]]</f>
        <v>9</v>
      </c>
      <c r="C156" s="312">
        <f>Inek2018A1a2a[[#This Row],[BwJeTag2]]</f>
        <v>1.0141</v>
      </c>
      <c r="D156" s="309" t="s">
        <v>340</v>
      </c>
      <c r="E156" s="309" t="s">
        <v>350</v>
      </c>
      <c r="F156" s="309" t="s">
        <v>365</v>
      </c>
      <c r="G156" s="309" t="s">
        <v>366</v>
      </c>
      <c r="H156" s="309">
        <v>9</v>
      </c>
      <c r="I156" s="312">
        <v>1.0141</v>
      </c>
    </row>
    <row r="157" spans="1:9" x14ac:dyDescent="0.35">
      <c r="A157" s="309" t="str">
        <f t="shared" si="2"/>
        <v>PA03B#10</v>
      </c>
      <c r="B157" s="309">
        <f>Inek2018A1a2a[[#This Row],[Klasse2]]</f>
        <v>10</v>
      </c>
      <c r="C157" s="312">
        <f>Inek2018A1a2a[[#This Row],[BwJeTag2]]</f>
        <v>1.0051000000000001</v>
      </c>
      <c r="D157" s="309" t="s">
        <v>340</v>
      </c>
      <c r="E157" s="309" t="s">
        <v>350</v>
      </c>
      <c r="F157" s="309" t="s">
        <v>365</v>
      </c>
      <c r="G157" s="309" t="s">
        <v>366</v>
      </c>
      <c r="H157" s="309">
        <v>10</v>
      </c>
      <c r="I157" s="312">
        <v>1.0051000000000001</v>
      </c>
    </row>
    <row r="158" spans="1:9" x14ac:dyDescent="0.35">
      <c r="A158" s="309" t="str">
        <f t="shared" si="2"/>
        <v>PA03B#11</v>
      </c>
      <c r="B158" s="309">
        <f>Inek2018A1a2a[[#This Row],[Klasse2]]</f>
        <v>11</v>
      </c>
      <c r="C158" s="312">
        <f>Inek2018A1a2a[[#This Row],[BwJeTag2]]</f>
        <v>0.99619999999999997</v>
      </c>
      <c r="D158" s="309" t="s">
        <v>340</v>
      </c>
      <c r="E158" s="309" t="s">
        <v>350</v>
      </c>
      <c r="F158" s="309" t="s">
        <v>365</v>
      </c>
      <c r="G158" s="309" t="s">
        <v>366</v>
      </c>
      <c r="H158" s="309">
        <v>11</v>
      </c>
      <c r="I158" s="312">
        <v>0.99619999999999997</v>
      </c>
    </row>
    <row r="159" spans="1:9" x14ac:dyDescent="0.35">
      <c r="A159" s="309" t="str">
        <f t="shared" si="2"/>
        <v>PA03B#12</v>
      </c>
      <c r="B159" s="309">
        <f>Inek2018A1a2a[[#This Row],[Klasse2]]</f>
        <v>12</v>
      </c>
      <c r="C159" s="312">
        <f>Inek2018A1a2a[[#This Row],[BwJeTag2]]</f>
        <v>0.98719999999999997</v>
      </c>
      <c r="D159" s="309" t="s">
        <v>340</v>
      </c>
      <c r="E159" s="309" t="s">
        <v>350</v>
      </c>
      <c r="F159" s="309" t="s">
        <v>365</v>
      </c>
      <c r="G159" s="309" t="s">
        <v>366</v>
      </c>
      <c r="H159" s="309">
        <v>12</v>
      </c>
      <c r="I159" s="312">
        <v>0.98719999999999997</v>
      </c>
    </row>
    <row r="160" spans="1:9" x14ac:dyDescent="0.35">
      <c r="A160" s="309" t="str">
        <f t="shared" si="2"/>
        <v>PA03B#13</v>
      </c>
      <c r="B160" s="309">
        <f>Inek2018A1a2a[[#This Row],[Klasse2]]</f>
        <v>13</v>
      </c>
      <c r="C160" s="312">
        <f>Inek2018A1a2a[[#This Row],[BwJeTag2]]</f>
        <v>0.97819999999999996</v>
      </c>
      <c r="D160" s="309" t="s">
        <v>340</v>
      </c>
      <c r="E160" s="309" t="s">
        <v>350</v>
      </c>
      <c r="F160" s="309" t="s">
        <v>365</v>
      </c>
      <c r="G160" s="309" t="s">
        <v>366</v>
      </c>
      <c r="H160" s="309">
        <v>13</v>
      </c>
      <c r="I160" s="312">
        <v>0.97819999999999996</v>
      </c>
    </row>
    <row r="161" spans="1:9" x14ac:dyDescent="0.35">
      <c r="A161" s="309" t="str">
        <f t="shared" si="2"/>
        <v>PA03B#14</v>
      </c>
      <c r="B161" s="309">
        <f>Inek2018A1a2a[[#This Row],[Klasse2]]</f>
        <v>14</v>
      </c>
      <c r="C161" s="312">
        <f>Inek2018A1a2a[[#This Row],[BwJeTag2]]</f>
        <v>0.96919999999999995</v>
      </c>
      <c r="D161" s="309" t="s">
        <v>340</v>
      </c>
      <c r="E161" s="309" t="s">
        <v>350</v>
      </c>
      <c r="F161" s="309" t="s">
        <v>365</v>
      </c>
      <c r="G161" s="309" t="s">
        <v>366</v>
      </c>
      <c r="H161" s="309">
        <v>14</v>
      </c>
      <c r="I161" s="312">
        <v>0.96919999999999995</v>
      </c>
    </row>
    <row r="162" spans="1:9" x14ac:dyDescent="0.35">
      <c r="A162" s="309" t="str">
        <f t="shared" si="2"/>
        <v>PA03B#15</v>
      </c>
      <c r="B162" s="309">
        <f>Inek2018A1a2a[[#This Row],[Klasse2]]</f>
        <v>15</v>
      </c>
      <c r="C162" s="312">
        <f>Inek2018A1a2a[[#This Row],[BwJeTag2]]</f>
        <v>0.96020000000000005</v>
      </c>
      <c r="D162" s="309" t="s">
        <v>340</v>
      </c>
      <c r="E162" s="309" t="s">
        <v>350</v>
      </c>
      <c r="F162" s="309" t="s">
        <v>365</v>
      </c>
      <c r="G162" s="309" t="s">
        <v>366</v>
      </c>
      <c r="H162" s="309">
        <v>15</v>
      </c>
      <c r="I162" s="312">
        <v>0.96020000000000005</v>
      </c>
    </row>
    <row r="163" spans="1:9" x14ac:dyDescent="0.35">
      <c r="A163" s="309" t="str">
        <f t="shared" si="2"/>
        <v>PA03B#16</v>
      </c>
      <c r="B163" s="309">
        <f>Inek2018A1a2a[[#This Row],[Klasse2]]</f>
        <v>16</v>
      </c>
      <c r="C163" s="312">
        <f>Inek2018A1a2a[[#This Row],[BwJeTag2]]</f>
        <v>0.95120000000000005</v>
      </c>
      <c r="D163" s="309" t="s">
        <v>340</v>
      </c>
      <c r="E163" s="309" t="s">
        <v>350</v>
      </c>
      <c r="F163" s="309" t="s">
        <v>365</v>
      </c>
      <c r="G163" s="309" t="s">
        <v>366</v>
      </c>
      <c r="H163" s="309">
        <v>16</v>
      </c>
      <c r="I163" s="312">
        <v>0.95120000000000005</v>
      </c>
    </row>
    <row r="164" spans="1:9" x14ac:dyDescent="0.35">
      <c r="A164" s="309" t="str">
        <f t="shared" si="2"/>
        <v>PA03B#17</v>
      </c>
      <c r="B164" s="309">
        <f>Inek2018A1a2a[[#This Row],[Klasse2]]</f>
        <v>17</v>
      </c>
      <c r="C164" s="312">
        <f>Inek2018A1a2a[[#This Row],[BwJeTag2]]</f>
        <v>0.94220000000000004</v>
      </c>
      <c r="D164" s="309" t="s">
        <v>340</v>
      </c>
      <c r="E164" s="309" t="s">
        <v>350</v>
      </c>
      <c r="F164" s="309" t="s">
        <v>365</v>
      </c>
      <c r="G164" s="309" t="s">
        <v>366</v>
      </c>
      <c r="H164" s="309">
        <v>17</v>
      </c>
      <c r="I164" s="312">
        <v>0.94220000000000004</v>
      </c>
    </row>
    <row r="165" spans="1:9" x14ac:dyDescent="0.35">
      <c r="A165" s="309" t="str">
        <f t="shared" si="2"/>
        <v>PA03B#18</v>
      </c>
      <c r="B165" s="309">
        <f>Inek2018A1a2a[[#This Row],[Klasse2]]</f>
        <v>18</v>
      </c>
      <c r="C165" s="312">
        <f>Inek2018A1a2a[[#This Row],[BwJeTag2]]</f>
        <v>0.93320000000000003</v>
      </c>
      <c r="D165" s="309" t="s">
        <v>340</v>
      </c>
      <c r="E165" s="309" t="s">
        <v>350</v>
      </c>
      <c r="F165" s="309" t="s">
        <v>365</v>
      </c>
      <c r="G165" s="309" t="s">
        <v>366</v>
      </c>
      <c r="H165" s="309">
        <v>18</v>
      </c>
      <c r="I165" s="312">
        <v>0.93320000000000003</v>
      </c>
    </row>
    <row r="166" spans="1:9" x14ac:dyDescent="0.35">
      <c r="A166" s="309" t="str">
        <f t="shared" si="2"/>
        <v>PA03B#19</v>
      </c>
      <c r="B166" s="309">
        <f>Inek2018A1a2a[[#This Row],[Klasse2]]</f>
        <v>19</v>
      </c>
      <c r="C166" s="312">
        <f>Inek2018A1a2a[[#This Row],[BwJeTag2]]</f>
        <v>0.92420000000000002</v>
      </c>
      <c r="D166" s="309" t="s">
        <v>340</v>
      </c>
      <c r="E166" s="309" t="s">
        <v>350</v>
      </c>
      <c r="F166" s="309" t="s">
        <v>365</v>
      </c>
      <c r="G166" s="309" t="s">
        <v>366</v>
      </c>
      <c r="H166" s="309">
        <v>19</v>
      </c>
      <c r="I166" s="312">
        <v>0.92420000000000002</v>
      </c>
    </row>
    <row r="167" spans="1:9" x14ac:dyDescent="0.35">
      <c r="A167" s="309" t="str">
        <f t="shared" si="2"/>
        <v>PA04A#1</v>
      </c>
      <c r="B167" s="309">
        <f>Inek2018A1a2a[[#This Row],[Klasse2]]</f>
        <v>1</v>
      </c>
      <c r="C167" s="312">
        <f>Inek2018A1a2a[[#This Row],[BwJeTag2]]</f>
        <v>1.3777999999999999</v>
      </c>
      <c r="D167" s="309" t="s">
        <v>340</v>
      </c>
      <c r="E167" s="309" t="s">
        <v>350</v>
      </c>
      <c r="F167" s="309" t="s">
        <v>367</v>
      </c>
      <c r="G167" s="309" t="s">
        <v>368</v>
      </c>
      <c r="H167" s="309">
        <v>1</v>
      </c>
      <c r="I167" s="312">
        <v>1.3777999999999999</v>
      </c>
    </row>
    <row r="168" spans="1:9" x14ac:dyDescent="0.35">
      <c r="A168" s="309" t="str">
        <f t="shared" si="2"/>
        <v>PA04A#2</v>
      </c>
      <c r="B168" s="309">
        <f>Inek2018A1a2a[[#This Row],[Klasse2]]</f>
        <v>2</v>
      </c>
      <c r="C168" s="312">
        <f>Inek2018A1a2a[[#This Row],[BwJeTag2]]</f>
        <v>1.2265999999999999</v>
      </c>
      <c r="D168" s="309" t="s">
        <v>340</v>
      </c>
      <c r="E168" s="309" t="s">
        <v>350</v>
      </c>
      <c r="F168" s="309" t="s">
        <v>367</v>
      </c>
      <c r="G168" s="309" t="s">
        <v>368</v>
      </c>
      <c r="H168" s="309">
        <v>2</v>
      </c>
      <c r="I168" s="312">
        <v>1.2265999999999999</v>
      </c>
    </row>
    <row r="169" spans="1:9" x14ac:dyDescent="0.35">
      <c r="A169" s="309" t="str">
        <f t="shared" si="2"/>
        <v>PA04A#3</v>
      </c>
      <c r="B169" s="309">
        <f>Inek2018A1a2a[[#This Row],[Klasse2]]</f>
        <v>3</v>
      </c>
      <c r="C169" s="312">
        <f>Inek2018A1a2a[[#This Row],[BwJeTag2]]</f>
        <v>1.2150000000000001</v>
      </c>
      <c r="D169" s="309" t="s">
        <v>340</v>
      </c>
      <c r="E169" s="309" t="s">
        <v>350</v>
      </c>
      <c r="F169" s="309" t="s">
        <v>367</v>
      </c>
      <c r="G169" s="309" t="s">
        <v>368</v>
      </c>
      <c r="H169" s="309">
        <v>3</v>
      </c>
      <c r="I169" s="312">
        <v>1.2150000000000001</v>
      </c>
    </row>
    <row r="170" spans="1:9" x14ac:dyDescent="0.35">
      <c r="A170" s="309" t="str">
        <f t="shared" si="2"/>
        <v>PA04A#4</v>
      </c>
      <c r="B170" s="309">
        <f>Inek2018A1a2a[[#This Row],[Klasse2]]</f>
        <v>4</v>
      </c>
      <c r="C170" s="312">
        <f>Inek2018A1a2a[[#This Row],[BwJeTag2]]</f>
        <v>1.2028000000000001</v>
      </c>
      <c r="D170" s="309" t="s">
        <v>340</v>
      </c>
      <c r="E170" s="309" t="s">
        <v>350</v>
      </c>
      <c r="F170" s="309" t="s">
        <v>367</v>
      </c>
      <c r="G170" s="309" t="s">
        <v>368</v>
      </c>
      <c r="H170" s="309">
        <v>4</v>
      </c>
      <c r="I170" s="312">
        <v>1.2028000000000001</v>
      </c>
    </row>
    <row r="171" spans="1:9" x14ac:dyDescent="0.35">
      <c r="A171" s="309" t="str">
        <f t="shared" si="2"/>
        <v>PA04A#5</v>
      </c>
      <c r="B171" s="309">
        <f>Inek2018A1a2a[[#This Row],[Klasse2]]</f>
        <v>5</v>
      </c>
      <c r="C171" s="312">
        <f>Inek2018A1a2a[[#This Row],[BwJeTag2]]</f>
        <v>1.1906000000000001</v>
      </c>
      <c r="D171" s="309" t="s">
        <v>340</v>
      </c>
      <c r="E171" s="309" t="s">
        <v>350</v>
      </c>
      <c r="F171" s="309" t="s">
        <v>367</v>
      </c>
      <c r="G171" s="309" t="s">
        <v>368</v>
      </c>
      <c r="H171" s="309">
        <v>5</v>
      </c>
      <c r="I171" s="312">
        <v>1.1906000000000001</v>
      </c>
    </row>
    <row r="172" spans="1:9" x14ac:dyDescent="0.35">
      <c r="A172" s="309" t="str">
        <f t="shared" si="2"/>
        <v>PA04A#6</v>
      </c>
      <c r="B172" s="309">
        <f>Inek2018A1a2a[[#This Row],[Klasse2]]</f>
        <v>6</v>
      </c>
      <c r="C172" s="312">
        <f>Inek2018A1a2a[[#This Row],[BwJeTag2]]</f>
        <v>1.1783999999999999</v>
      </c>
      <c r="D172" s="309" t="s">
        <v>340</v>
      </c>
      <c r="E172" s="309" t="s">
        <v>350</v>
      </c>
      <c r="F172" s="309" t="s">
        <v>367</v>
      </c>
      <c r="G172" s="309" t="s">
        <v>368</v>
      </c>
      <c r="H172" s="309">
        <v>6</v>
      </c>
      <c r="I172" s="312">
        <v>1.1783999999999999</v>
      </c>
    </row>
    <row r="173" spans="1:9" x14ac:dyDescent="0.35">
      <c r="A173" s="309" t="str">
        <f t="shared" si="2"/>
        <v>PA04A#7</v>
      </c>
      <c r="B173" s="309">
        <f>Inek2018A1a2a[[#This Row],[Klasse2]]</f>
        <v>7</v>
      </c>
      <c r="C173" s="312">
        <f>Inek2018A1a2a[[#This Row],[BwJeTag2]]</f>
        <v>1.1661999999999999</v>
      </c>
      <c r="D173" s="309" t="s">
        <v>340</v>
      </c>
      <c r="E173" s="309" t="s">
        <v>350</v>
      </c>
      <c r="F173" s="309" t="s">
        <v>367</v>
      </c>
      <c r="G173" s="309" t="s">
        <v>368</v>
      </c>
      <c r="H173" s="309">
        <v>7</v>
      </c>
      <c r="I173" s="312">
        <v>1.1661999999999999</v>
      </c>
    </row>
    <row r="174" spans="1:9" x14ac:dyDescent="0.35">
      <c r="A174" s="309" t="str">
        <f t="shared" si="2"/>
        <v>PA04A#8</v>
      </c>
      <c r="B174" s="309">
        <f>Inek2018A1a2a[[#This Row],[Klasse2]]</f>
        <v>8</v>
      </c>
      <c r="C174" s="312">
        <f>Inek2018A1a2a[[#This Row],[BwJeTag2]]</f>
        <v>1.1539999999999999</v>
      </c>
      <c r="D174" s="309" t="s">
        <v>340</v>
      </c>
      <c r="E174" s="309" t="s">
        <v>350</v>
      </c>
      <c r="F174" s="309" t="s">
        <v>367</v>
      </c>
      <c r="G174" s="309" t="s">
        <v>368</v>
      </c>
      <c r="H174" s="309">
        <v>8</v>
      </c>
      <c r="I174" s="312">
        <v>1.1539999999999999</v>
      </c>
    </row>
    <row r="175" spans="1:9" x14ac:dyDescent="0.35">
      <c r="A175" s="309" t="str">
        <f t="shared" si="2"/>
        <v>PA04A#9</v>
      </c>
      <c r="B175" s="309">
        <f>Inek2018A1a2a[[#This Row],[Klasse2]]</f>
        <v>9</v>
      </c>
      <c r="C175" s="312">
        <f>Inek2018A1a2a[[#This Row],[BwJeTag2]]</f>
        <v>1.1417999999999999</v>
      </c>
      <c r="D175" s="309" t="s">
        <v>340</v>
      </c>
      <c r="E175" s="309" t="s">
        <v>350</v>
      </c>
      <c r="F175" s="309" t="s">
        <v>367</v>
      </c>
      <c r="G175" s="309" t="s">
        <v>368</v>
      </c>
      <c r="H175" s="309">
        <v>9</v>
      </c>
      <c r="I175" s="312">
        <v>1.1417999999999999</v>
      </c>
    </row>
    <row r="176" spans="1:9" x14ac:dyDescent="0.35">
      <c r="A176" s="309" t="str">
        <f t="shared" si="2"/>
        <v>PA04A#10</v>
      </c>
      <c r="B176" s="309">
        <f>Inek2018A1a2a[[#This Row],[Klasse2]]</f>
        <v>10</v>
      </c>
      <c r="C176" s="312">
        <f>Inek2018A1a2a[[#This Row],[BwJeTag2]]</f>
        <v>1.1296999999999999</v>
      </c>
      <c r="D176" s="309" t="s">
        <v>340</v>
      </c>
      <c r="E176" s="309" t="s">
        <v>350</v>
      </c>
      <c r="F176" s="309" t="s">
        <v>367</v>
      </c>
      <c r="G176" s="309" t="s">
        <v>368</v>
      </c>
      <c r="H176" s="309">
        <v>10</v>
      </c>
      <c r="I176" s="312">
        <v>1.1296999999999999</v>
      </c>
    </row>
    <row r="177" spans="1:9" x14ac:dyDescent="0.35">
      <c r="A177" s="309" t="str">
        <f t="shared" si="2"/>
        <v>PA04A#11</v>
      </c>
      <c r="B177" s="309">
        <f>Inek2018A1a2a[[#This Row],[Klasse2]]</f>
        <v>11</v>
      </c>
      <c r="C177" s="312">
        <f>Inek2018A1a2a[[#This Row],[BwJeTag2]]</f>
        <v>1.1174999999999999</v>
      </c>
      <c r="D177" s="309" t="s">
        <v>340</v>
      </c>
      <c r="E177" s="309" t="s">
        <v>350</v>
      </c>
      <c r="F177" s="309" t="s">
        <v>367</v>
      </c>
      <c r="G177" s="309" t="s">
        <v>368</v>
      </c>
      <c r="H177" s="309">
        <v>11</v>
      </c>
      <c r="I177" s="312">
        <v>1.1174999999999999</v>
      </c>
    </row>
    <row r="178" spans="1:9" x14ac:dyDescent="0.35">
      <c r="A178" s="309" t="str">
        <f t="shared" si="2"/>
        <v>PA04A#12</v>
      </c>
      <c r="B178" s="309">
        <f>Inek2018A1a2a[[#This Row],[Klasse2]]</f>
        <v>12</v>
      </c>
      <c r="C178" s="312">
        <f>Inek2018A1a2a[[#This Row],[BwJeTag2]]</f>
        <v>1.1052999999999999</v>
      </c>
      <c r="D178" s="309" t="s">
        <v>340</v>
      </c>
      <c r="E178" s="309" t="s">
        <v>350</v>
      </c>
      <c r="F178" s="309" t="s">
        <v>367</v>
      </c>
      <c r="G178" s="309" t="s">
        <v>368</v>
      </c>
      <c r="H178" s="309">
        <v>12</v>
      </c>
      <c r="I178" s="312">
        <v>1.1052999999999999</v>
      </c>
    </row>
    <row r="179" spans="1:9" x14ac:dyDescent="0.35">
      <c r="A179" s="309" t="str">
        <f t="shared" si="2"/>
        <v>PA04A#13</v>
      </c>
      <c r="B179" s="309">
        <f>Inek2018A1a2a[[#This Row],[Klasse2]]</f>
        <v>13</v>
      </c>
      <c r="C179" s="312">
        <f>Inek2018A1a2a[[#This Row],[BwJeTag2]]</f>
        <v>1.0931</v>
      </c>
      <c r="D179" s="309" t="s">
        <v>340</v>
      </c>
      <c r="E179" s="309" t="s">
        <v>350</v>
      </c>
      <c r="F179" s="309" t="s">
        <v>367</v>
      </c>
      <c r="G179" s="309" t="s">
        <v>368</v>
      </c>
      <c r="H179" s="309">
        <v>13</v>
      </c>
      <c r="I179" s="312">
        <v>1.0931</v>
      </c>
    </row>
    <row r="180" spans="1:9" x14ac:dyDescent="0.35">
      <c r="A180" s="309" t="str">
        <f t="shared" si="2"/>
        <v>PA04A#14</v>
      </c>
      <c r="B180" s="309">
        <f>Inek2018A1a2a[[#This Row],[Klasse2]]</f>
        <v>14</v>
      </c>
      <c r="C180" s="312">
        <f>Inek2018A1a2a[[#This Row],[BwJeTag2]]</f>
        <v>1.0809</v>
      </c>
      <c r="D180" s="309" t="s">
        <v>340</v>
      </c>
      <c r="E180" s="309" t="s">
        <v>350</v>
      </c>
      <c r="F180" s="309" t="s">
        <v>367</v>
      </c>
      <c r="G180" s="309" t="s">
        <v>368</v>
      </c>
      <c r="H180" s="309">
        <v>14</v>
      </c>
      <c r="I180" s="312">
        <v>1.0809</v>
      </c>
    </row>
    <row r="181" spans="1:9" x14ac:dyDescent="0.35">
      <c r="A181" s="309" t="str">
        <f t="shared" si="2"/>
        <v>PA04A#15</v>
      </c>
      <c r="B181" s="309">
        <f>Inek2018A1a2a[[#This Row],[Klasse2]]</f>
        <v>15</v>
      </c>
      <c r="C181" s="312">
        <f>Inek2018A1a2a[[#This Row],[BwJeTag2]]</f>
        <v>1.0687</v>
      </c>
      <c r="D181" s="309" t="s">
        <v>340</v>
      </c>
      <c r="E181" s="309" t="s">
        <v>350</v>
      </c>
      <c r="F181" s="309" t="s">
        <v>367</v>
      </c>
      <c r="G181" s="309" t="s">
        <v>368</v>
      </c>
      <c r="H181" s="309">
        <v>15</v>
      </c>
      <c r="I181" s="312">
        <v>1.0687</v>
      </c>
    </row>
    <row r="182" spans="1:9" x14ac:dyDescent="0.35">
      <c r="A182" s="309" t="str">
        <f t="shared" si="2"/>
        <v>PA04A#16</v>
      </c>
      <c r="B182" s="309">
        <f>Inek2018A1a2a[[#This Row],[Klasse2]]</f>
        <v>16</v>
      </c>
      <c r="C182" s="312">
        <f>Inek2018A1a2a[[#This Row],[BwJeTag2]]</f>
        <v>1.0566</v>
      </c>
      <c r="D182" s="309" t="s">
        <v>340</v>
      </c>
      <c r="E182" s="309" t="s">
        <v>350</v>
      </c>
      <c r="F182" s="309" t="s">
        <v>367</v>
      </c>
      <c r="G182" s="309" t="s">
        <v>368</v>
      </c>
      <c r="H182" s="309">
        <v>16</v>
      </c>
      <c r="I182" s="312">
        <v>1.0566</v>
      </c>
    </row>
    <row r="183" spans="1:9" x14ac:dyDescent="0.35">
      <c r="A183" s="309" t="str">
        <f t="shared" si="2"/>
        <v>PA04B#1</v>
      </c>
      <c r="B183" s="309">
        <f>Inek2018A1a2a[[#This Row],[Klasse2]]</f>
        <v>1</v>
      </c>
      <c r="C183" s="312">
        <f>Inek2018A1a2a[[#This Row],[BwJeTag2]]</f>
        <v>1.3213999999999999</v>
      </c>
      <c r="D183" s="309" t="s">
        <v>340</v>
      </c>
      <c r="E183" s="309" t="s">
        <v>350</v>
      </c>
      <c r="F183" s="309" t="s">
        <v>369</v>
      </c>
      <c r="G183" s="309" t="s">
        <v>370</v>
      </c>
      <c r="H183" s="309">
        <v>1</v>
      </c>
      <c r="I183" s="312">
        <v>1.3213999999999999</v>
      </c>
    </row>
    <row r="184" spans="1:9" x14ac:dyDescent="0.35">
      <c r="A184" s="309" t="str">
        <f t="shared" si="2"/>
        <v>PA04B#2</v>
      </c>
      <c r="B184" s="309">
        <f>Inek2018A1a2a[[#This Row],[Klasse2]]</f>
        <v>2</v>
      </c>
      <c r="C184" s="312">
        <f>Inek2018A1a2a[[#This Row],[BwJeTag2]]</f>
        <v>1.1403000000000001</v>
      </c>
      <c r="D184" s="309" t="s">
        <v>340</v>
      </c>
      <c r="E184" s="309" t="s">
        <v>350</v>
      </c>
      <c r="F184" s="309" t="s">
        <v>369</v>
      </c>
      <c r="G184" s="309" t="s">
        <v>370</v>
      </c>
      <c r="H184" s="309">
        <v>2</v>
      </c>
      <c r="I184" s="312">
        <v>1.1403000000000001</v>
      </c>
    </row>
    <row r="185" spans="1:9" x14ac:dyDescent="0.35">
      <c r="A185" s="309" t="str">
        <f t="shared" si="2"/>
        <v>PA04B#3</v>
      </c>
      <c r="B185" s="309">
        <f>Inek2018A1a2a[[#This Row],[Klasse2]]</f>
        <v>3</v>
      </c>
      <c r="C185" s="312">
        <f>Inek2018A1a2a[[#This Row],[BwJeTag2]]</f>
        <v>1.1292</v>
      </c>
      <c r="D185" s="309" t="s">
        <v>340</v>
      </c>
      <c r="E185" s="309" t="s">
        <v>350</v>
      </c>
      <c r="F185" s="309" t="s">
        <v>369</v>
      </c>
      <c r="G185" s="309" t="s">
        <v>370</v>
      </c>
      <c r="H185" s="309">
        <v>3</v>
      </c>
      <c r="I185" s="312">
        <v>1.1292</v>
      </c>
    </row>
    <row r="186" spans="1:9" x14ac:dyDescent="0.35">
      <c r="A186" s="309" t="str">
        <f t="shared" si="2"/>
        <v>PA04B#4</v>
      </c>
      <c r="B186" s="309">
        <f>Inek2018A1a2a[[#This Row],[Klasse2]]</f>
        <v>4</v>
      </c>
      <c r="C186" s="312">
        <f>Inek2018A1a2a[[#This Row],[BwJeTag2]]</f>
        <v>1.1201000000000001</v>
      </c>
      <c r="D186" s="309" t="s">
        <v>340</v>
      </c>
      <c r="E186" s="309" t="s">
        <v>350</v>
      </c>
      <c r="F186" s="309" t="s">
        <v>369</v>
      </c>
      <c r="G186" s="309" t="s">
        <v>370</v>
      </c>
      <c r="H186" s="309">
        <v>4</v>
      </c>
      <c r="I186" s="312">
        <v>1.1201000000000001</v>
      </c>
    </row>
    <row r="187" spans="1:9" x14ac:dyDescent="0.35">
      <c r="A187" s="309" t="str">
        <f t="shared" si="2"/>
        <v>PA04B#5</v>
      </c>
      <c r="B187" s="309">
        <f>Inek2018A1a2a[[#This Row],[Klasse2]]</f>
        <v>5</v>
      </c>
      <c r="C187" s="312">
        <f>Inek2018A1a2a[[#This Row],[BwJeTag2]]</f>
        <v>1.1111</v>
      </c>
      <c r="D187" s="309" t="s">
        <v>340</v>
      </c>
      <c r="E187" s="309" t="s">
        <v>350</v>
      </c>
      <c r="F187" s="309" t="s">
        <v>369</v>
      </c>
      <c r="G187" s="309" t="s">
        <v>370</v>
      </c>
      <c r="H187" s="309">
        <v>5</v>
      </c>
      <c r="I187" s="312">
        <v>1.1111</v>
      </c>
    </row>
    <row r="188" spans="1:9" x14ac:dyDescent="0.35">
      <c r="A188" s="309" t="str">
        <f t="shared" si="2"/>
        <v>PA04B#6</v>
      </c>
      <c r="B188" s="309">
        <f>Inek2018A1a2a[[#This Row],[Klasse2]]</f>
        <v>6</v>
      </c>
      <c r="C188" s="312">
        <f>Inek2018A1a2a[[#This Row],[BwJeTag2]]</f>
        <v>1.1020000000000001</v>
      </c>
      <c r="D188" s="309" t="s">
        <v>340</v>
      </c>
      <c r="E188" s="309" t="s">
        <v>350</v>
      </c>
      <c r="F188" s="309" t="s">
        <v>369</v>
      </c>
      <c r="G188" s="309" t="s">
        <v>370</v>
      </c>
      <c r="H188" s="309">
        <v>6</v>
      </c>
      <c r="I188" s="312">
        <v>1.1020000000000001</v>
      </c>
    </row>
    <row r="189" spans="1:9" x14ac:dyDescent="0.35">
      <c r="A189" s="309" t="str">
        <f t="shared" si="2"/>
        <v>PA04B#7</v>
      </c>
      <c r="B189" s="309">
        <f>Inek2018A1a2a[[#This Row],[Klasse2]]</f>
        <v>7</v>
      </c>
      <c r="C189" s="312">
        <f>Inek2018A1a2a[[#This Row],[BwJeTag2]]</f>
        <v>1.0929</v>
      </c>
      <c r="D189" s="309" t="s">
        <v>340</v>
      </c>
      <c r="E189" s="309" t="s">
        <v>350</v>
      </c>
      <c r="F189" s="309" t="s">
        <v>369</v>
      </c>
      <c r="G189" s="309" t="s">
        <v>370</v>
      </c>
      <c r="H189" s="309">
        <v>7</v>
      </c>
      <c r="I189" s="312">
        <v>1.0929</v>
      </c>
    </row>
    <row r="190" spans="1:9" x14ac:dyDescent="0.35">
      <c r="A190" s="309" t="str">
        <f t="shared" si="2"/>
        <v>PA04B#8</v>
      </c>
      <c r="B190" s="309">
        <f>Inek2018A1a2a[[#This Row],[Klasse2]]</f>
        <v>8</v>
      </c>
      <c r="C190" s="312">
        <f>Inek2018A1a2a[[#This Row],[BwJeTag2]]</f>
        <v>1.0838000000000001</v>
      </c>
      <c r="D190" s="309" t="s">
        <v>340</v>
      </c>
      <c r="E190" s="309" t="s">
        <v>350</v>
      </c>
      <c r="F190" s="309" t="s">
        <v>369</v>
      </c>
      <c r="G190" s="309" t="s">
        <v>370</v>
      </c>
      <c r="H190" s="309">
        <v>8</v>
      </c>
      <c r="I190" s="312">
        <v>1.0838000000000001</v>
      </c>
    </row>
    <row r="191" spans="1:9" x14ac:dyDescent="0.35">
      <c r="A191" s="309" t="str">
        <f t="shared" si="2"/>
        <v>PA04B#9</v>
      </c>
      <c r="B191" s="309">
        <f>Inek2018A1a2a[[#This Row],[Klasse2]]</f>
        <v>9</v>
      </c>
      <c r="C191" s="312">
        <f>Inek2018A1a2a[[#This Row],[BwJeTag2]]</f>
        <v>1.0748</v>
      </c>
      <c r="D191" s="309" t="s">
        <v>340</v>
      </c>
      <c r="E191" s="309" t="s">
        <v>350</v>
      </c>
      <c r="F191" s="309" t="s">
        <v>369</v>
      </c>
      <c r="G191" s="309" t="s">
        <v>370</v>
      </c>
      <c r="H191" s="309">
        <v>9</v>
      </c>
      <c r="I191" s="312">
        <v>1.0748</v>
      </c>
    </row>
    <row r="192" spans="1:9" x14ac:dyDescent="0.35">
      <c r="A192" s="309" t="str">
        <f t="shared" si="2"/>
        <v>PA04B#10</v>
      </c>
      <c r="B192" s="309">
        <f>Inek2018A1a2a[[#This Row],[Klasse2]]</f>
        <v>10</v>
      </c>
      <c r="C192" s="312">
        <f>Inek2018A1a2a[[#This Row],[BwJeTag2]]</f>
        <v>1.0657000000000001</v>
      </c>
      <c r="D192" s="309" t="s">
        <v>340</v>
      </c>
      <c r="E192" s="309" t="s">
        <v>350</v>
      </c>
      <c r="F192" s="309" t="s">
        <v>369</v>
      </c>
      <c r="G192" s="309" t="s">
        <v>370</v>
      </c>
      <c r="H192" s="309">
        <v>10</v>
      </c>
      <c r="I192" s="312">
        <v>1.0657000000000001</v>
      </c>
    </row>
    <row r="193" spans="1:9" x14ac:dyDescent="0.35">
      <c r="A193" s="309" t="str">
        <f t="shared" si="2"/>
        <v>PA04B#11</v>
      </c>
      <c r="B193" s="309">
        <f>Inek2018A1a2a[[#This Row],[Klasse2]]</f>
        <v>11</v>
      </c>
      <c r="C193" s="312">
        <f>Inek2018A1a2a[[#This Row],[BwJeTag2]]</f>
        <v>1.0566</v>
      </c>
      <c r="D193" s="309" t="s">
        <v>340</v>
      </c>
      <c r="E193" s="309" t="s">
        <v>350</v>
      </c>
      <c r="F193" s="309" t="s">
        <v>369</v>
      </c>
      <c r="G193" s="309" t="s">
        <v>370</v>
      </c>
      <c r="H193" s="309">
        <v>11</v>
      </c>
      <c r="I193" s="312">
        <v>1.0566</v>
      </c>
    </row>
    <row r="194" spans="1:9" x14ac:dyDescent="0.35">
      <c r="A194" s="309" t="str">
        <f t="shared" si="2"/>
        <v>PA04B#12</v>
      </c>
      <c r="B194" s="309">
        <f>Inek2018A1a2a[[#This Row],[Klasse2]]</f>
        <v>12</v>
      </c>
      <c r="C194" s="312">
        <f>Inek2018A1a2a[[#This Row],[BwJeTag2]]</f>
        <v>1.0476000000000001</v>
      </c>
      <c r="D194" s="309" t="s">
        <v>340</v>
      </c>
      <c r="E194" s="309" t="s">
        <v>350</v>
      </c>
      <c r="F194" s="309" t="s">
        <v>369</v>
      </c>
      <c r="G194" s="309" t="s">
        <v>370</v>
      </c>
      <c r="H194" s="309">
        <v>12</v>
      </c>
      <c r="I194" s="312">
        <v>1.0476000000000001</v>
      </c>
    </row>
    <row r="195" spans="1:9" x14ac:dyDescent="0.35">
      <c r="A195" s="309" t="str">
        <f t="shared" si="2"/>
        <v>PA04B#13</v>
      </c>
      <c r="B195" s="309">
        <f>Inek2018A1a2a[[#This Row],[Klasse2]]</f>
        <v>13</v>
      </c>
      <c r="C195" s="312">
        <f>Inek2018A1a2a[[#This Row],[BwJeTag2]]</f>
        <v>1.0385</v>
      </c>
      <c r="D195" s="309" t="s">
        <v>340</v>
      </c>
      <c r="E195" s="309" t="s">
        <v>350</v>
      </c>
      <c r="F195" s="309" t="s">
        <v>369</v>
      </c>
      <c r="G195" s="309" t="s">
        <v>370</v>
      </c>
      <c r="H195" s="309">
        <v>13</v>
      </c>
      <c r="I195" s="312">
        <v>1.0385</v>
      </c>
    </row>
    <row r="196" spans="1:9" x14ac:dyDescent="0.35">
      <c r="A196" s="309" t="str">
        <f t="shared" si="2"/>
        <v>PA04B#14</v>
      </c>
      <c r="B196" s="309">
        <f>Inek2018A1a2a[[#This Row],[Klasse2]]</f>
        <v>14</v>
      </c>
      <c r="C196" s="312">
        <f>Inek2018A1a2a[[#This Row],[BwJeTag2]]</f>
        <v>1.0294000000000001</v>
      </c>
      <c r="D196" s="309" t="s">
        <v>340</v>
      </c>
      <c r="E196" s="309" t="s">
        <v>350</v>
      </c>
      <c r="F196" s="309" t="s">
        <v>369</v>
      </c>
      <c r="G196" s="309" t="s">
        <v>370</v>
      </c>
      <c r="H196" s="309">
        <v>14</v>
      </c>
      <c r="I196" s="312">
        <v>1.0294000000000001</v>
      </c>
    </row>
    <row r="197" spans="1:9" x14ac:dyDescent="0.35">
      <c r="A197" s="309" t="str">
        <f t="shared" ref="A197:A260" si="3">F197&amp;"#"&amp;H197</f>
        <v>PA04B#15</v>
      </c>
      <c r="B197" s="309">
        <f>Inek2018A1a2a[[#This Row],[Klasse2]]</f>
        <v>15</v>
      </c>
      <c r="C197" s="312">
        <f>Inek2018A1a2a[[#This Row],[BwJeTag2]]</f>
        <v>1.0203</v>
      </c>
      <c r="D197" s="309" t="s">
        <v>340</v>
      </c>
      <c r="E197" s="309" t="s">
        <v>350</v>
      </c>
      <c r="F197" s="309" t="s">
        <v>369</v>
      </c>
      <c r="G197" s="309" t="s">
        <v>370</v>
      </c>
      <c r="H197" s="309">
        <v>15</v>
      </c>
      <c r="I197" s="312">
        <v>1.0203</v>
      </c>
    </row>
    <row r="198" spans="1:9" x14ac:dyDescent="0.35">
      <c r="A198" s="309" t="str">
        <f t="shared" si="3"/>
        <v>PA04B#16</v>
      </c>
      <c r="B198" s="309">
        <f>Inek2018A1a2a[[#This Row],[Klasse2]]</f>
        <v>16</v>
      </c>
      <c r="C198" s="312">
        <f>Inek2018A1a2a[[#This Row],[BwJeTag2]]</f>
        <v>1.0113000000000001</v>
      </c>
      <c r="D198" s="309" t="s">
        <v>340</v>
      </c>
      <c r="E198" s="309" t="s">
        <v>350</v>
      </c>
      <c r="F198" s="309" t="s">
        <v>369</v>
      </c>
      <c r="G198" s="309" t="s">
        <v>370</v>
      </c>
      <c r="H198" s="309">
        <v>16</v>
      </c>
      <c r="I198" s="312">
        <v>1.0113000000000001</v>
      </c>
    </row>
    <row r="199" spans="1:9" x14ac:dyDescent="0.35">
      <c r="A199" s="309" t="str">
        <f t="shared" si="3"/>
        <v>PA04B#17</v>
      </c>
      <c r="B199" s="309">
        <f>Inek2018A1a2a[[#This Row],[Klasse2]]</f>
        <v>17</v>
      </c>
      <c r="C199" s="312">
        <f>Inek2018A1a2a[[#This Row],[BwJeTag2]]</f>
        <v>1.0022</v>
      </c>
      <c r="D199" s="309" t="s">
        <v>340</v>
      </c>
      <c r="E199" s="309" t="s">
        <v>350</v>
      </c>
      <c r="F199" s="309" t="s">
        <v>369</v>
      </c>
      <c r="G199" s="309" t="s">
        <v>370</v>
      </c>
      <c r="H199" s="309">
        <v>17</v>
      </c>
      <c r="I199" s="312">
        <v>1.0022</v>
      </c>
    </row>
    <row r="200" spans="1:9" x14ac:dyDescent="0.35">
      <c r="A200" s="309" t="str">
        <f t="shared" si="3"/>
        <v>PA04B#18</v>
      </c>
      <c r="B200" s="309">
        <f>Inek2018A1a2a[[#This Row],[Klasse2]]</f>
        <v>18</v>
      </c>
      <c r="C200" s="312">
        <f>Inek2018A1a2a[[#This Row],[BwJeTag2]]</f>
        <v>0.99309999999999998</v>
      </c>
      <c r="D200" s="309" t="s">
        <v>340</v>
      </c>
      <c r="E200" s="309" t="s">
        <v>350</v>
      </c>
      <c r="F200" s="309" t="s">
        <v>369</v>
      </c>
      <c r="G200" s="309" t="s">
        <v>370</v>
      </c>
      <c r="H200" s="309">
        <v>18</v>
      </c>
      <c r="I200" s="312">
        <v>0.99309999999999998</v>
      </c>
    </row>
    <row r="201" spans="1:9" x14ac:dyDescent="0.35">
      <c r="A201" s="309" t="str">
        <f t="shared" si="3"/>
        <v>PA04B#19</v>
      </c>
      <c r="B201" s="309">
        <f>Inek2018A1a2a[[#This Row],[Klasse2]]</f>
        <v>19</v>
      </c>
      <c r="C201" s="312">
        <f>Inek2018A1a2a[[#This Row],[BwJeTag2]]</f>
        <v>0.98399999999999999</v>
      </c>
      <c r="D201" s="309" t="s">
        <v>340</v>
      </c>
      <c r="E201" s="309" t="s">
        <v>350</v>
      </c>
      <c r="F201" s="309" t="s">
        <v>369</v>
      </c>
      <c r="G201" s="309" t="s">
        <v>370</v>
      </c>
      <c r="H201" s="309">
        <v>19</v>
      </c>
      <c r="I201" s="312">
        <v>0.98399999999999999</v>
      </c>
    </row>
    <row r="202" spans="1:9" x14ac:dyDescent="0.35">
      <c r="A202" s="309" t="str">
        <f t="shared" si="3"/>
        <v>PA04B#20</v>
      </c>
      <c r="B202" s="309">
        <f>Inek2018A1a2a[[#This Row],[Klasse2]]</f>
        <v>20</v>
      </c>
      <c r="C202" s="312">
        <f>Inek2018A1a2a[[#This Row],[BwJeTag2]]</f>
        <v>0.97499999999999998</v>
      </c>
      <c r="D202" s="309" t="s">
        <v>340</v>
      </c>
      <c r="E202" s="309" t="s">
        <v>350</v>
      </c>
      <c r="F202" s="309" t="s">
        <v>369</v>
      </c>
      <c r="G202" s="309" t="s">
        <v>370</v>
      </c>
      <c r="H202" s="309">
        <v>20</v>
      </c>
      <c r="I202" s="312">
        <v>0.97499999999999998</v>
      </c>
    </row>
    <row r="203" spans="1:9" x14ac:dyDescent="0.35">
      <c r="A203" s="309" t="str">
        <f t="shared" si="3"/>
        <v>PA04B#21</v>
      </c>
      <c r="B203" s="309">
        <f>Inek2018A1a2a[[#This Row],[Klasse2]]</f>
        <v>21</v>
      </c>
      <c r="C203" s="312">
        <f>Inek2018A1a2a[[#This Row],[BwJeTag2]]</f>
        <v>0.96589999999999998</v>
      </c>
      <c r="D203" s="309" t="s">
        <v>340</v>
      </c>
      <c r="E203" s="309" t="s">
        <v>350</v>
      </c>
      <c r="F203" s="309" t="s">
        <v>369</v>
      </c>
      <c r="G203" s="309" t="s">
        <v>370</v>
      </c>
      <c r="H203" s="309">
        <v>21</v>
      </c>
      <c r="I203" s="312">
        <v>0.96589999999999998</v>
      </c>
    </row>
    <row r="204" spans="1:9" x14ac:dyDescent="0.35">
      <c r="A204" s="309" t="str">
        <f t="shared" si="3"/>
        <v>PA04C#1</v>
      </c>
      <c r="B204" s="309">
        <f>Inek2018A1a2a[[#This Row],[Klasse2]]</f>
        <v>1</v>
      </c>
      <c r="C204" s="312">
        <f>Inek2018A1a2a[[#This Row],[BwJeTag2]]</f>
        <v>1.286</v>
      </c>
      <c r="D204" s="309" t="s">
        <v>340</v>
      </c>
      <c r="E204" s="309" t="s">
        <v>350</v>
      </c>
      <c r="F204" s="309" t="s">
        <v>371</v>
      </c>
      <c r="G204" s="309" t="s">
        <v>372</v>
      </c>
      <c r="H204" s="309">
        <v>1</v>
      </c>
      <c r="I204" s="312">
        <v>1.286</v>
      </c>
    </row>
    <row r="205" spans="1:9" x14ac:dyDescent="0.35">
      <c r="A205" s="309" t="str">
        <f t="shared" si="3"/>
        <v>PA04C#2</v>
      </c>
      <c r="B205" s="309">
        <f>Inek2018A1a2a[[#This Row],[Klasse2]]</f>
        <v>2</v>
      </c>
      <c r="C205" s="312">
        <f>Inek2018A1a2a[[#This Row],[BwJeTag2]]</f>
        <v>1.1224000000000001</v>
      </c>
      <c r="D205" s="309" t="s">
        <v>340</v>
      </c>
      <c r="E205" s="309" t="s">
        <v>350</v>
      </c>
      <c r="F205" s="309" t="s">
        <v>371</v>
      </c>
      <c r="G205" s="309" t="s">
        <v>372</v>
      </c>
      <c r="H205" s="309">
        <v>2</v>
      </c>
      <c r="I205" s="312">
        <v>1.1224000000000001</v>
      </c>
    </row>
    <row r="206" spans="1:9" x14ac:dyDescent="0.35">
      <c r="A206" s="309" t="str">
        <f t="shared" si="3"/>
        <v>PA04C#3</v>
      </c>
      <c r="B206" s="309">
        <f>Inek2018A1a2a[[#This Row],[Klasse2]]</f>
        <v>3</v>
      </c>
      <c r="C206" s="312">
        <f>Inek2018A1a2a[[#This Row],[BwJeTag2]]</f>
        <v>1.0946</v>
      </c>
      <c r="D206" s="309" t="s">
        <v>340</v>
      </c>
      <c r="E206" s="309" t="s">
        <v>350</v>
      </c>
      <c r="F206" s="309" t="s">
        <v>371</v>
      </c>
      <c r="G206" s="309" t="s">
        <v>372</v>
      </c>
      <c r="H206" s="309">
        <v>3</v>
      </c>
      <c r="I206" s="312">
        <v>1.0946</v>
      </c>
    </row>
    <row r="207" spans="1:9" x14ac:dyDescent="0.35">
      <c r="A207" s="309" t="str">
        <f t="shared" si="3"/>
        <v>PA04C#4</v>
      </c>
      <c r="B207" s="309">
        <f>Inek2018A1a2a[[#This Row],[Klasse2]]</f>
        <v>4</v>
      </c>
      <c r="C207" s="312">
        <f>Inek2018A1a2a[[#This Row],[BwJeTag2]]</f>
        <v>1.0786</v>
      </c>
      <c r="D207" s="309" t="s">
        <v>340</v>
      </c>
      <c r="E207" s="309" t="s">
        <v>350</v>
      </c>
      <c r="F207" s="309" t="s">
        <v>371</v>
      </c>
      <c r="G207" s="309" t="s">
        <v>372</v>
      </c>
      <c r="H207" s="309">
        <v>4</v>
      </c>
      <c r="I207" s="312">
        <v>1.0786</v>
      </c>
    </row>
    <row r="208" spans="1:9" x14ac:dyDescent="0.35">
      <c r="A208" s="309" t="str">
        <f t="shared" si="3"/>
        <v>PA04C#5</v>
      </c>
      <c r="B208" s="309">
        <f>Inek2018A1a2a[[#This Row],[Klasse2]]</f>
        <v>5</v>
      </c>
      <c r="C208" s="312">
        <f>Inek2018A1a2a[[#This Row],[BwJeTag2]]</f>
        <v>1.0654999999999999</v>
      </c>
      <c r="D208" s="309" t="s">
        <v>340</v>
      </c>
      <c r="E208" s="309" t="s">
        <v>350</v>
      </c>
      <c r="F208" s="309" t="s">
        <v>371</v>
      </c>
      <c r="G208" s="309" t="s">
        <v>372</v>
      </c>
      <c r="H208" s="309">
        <v>5</v>
      </c>
      <c r="I208" s="312">
        <v>1.0654999999999999</v>
      </c>
    </row>
    <row r="209" spans="1:9" x14ac:dyDescent="0.35">
      <c r="A209" s="309" t="str">
        <f t="shared" si="3"/>
        <v>PA04C#6</v>
      </c>
      <c r="B209" s="309">
        <f>Inek2018A1a2a[[#This Row],[Klasse2]]</f>
        <v>6</v>
      </c>
      <c r="C209" s="312">
        <f>Inek2018A1a2a[[#This Row],[BwJeTag2]]</f>
        <v>1.0525</v>
      </c>
      <c r="D209" s="309" t="s">
        <v>340</v>
      </c>
      <c r="E209" s="309" t="s">
        <v>350</v>
      </c>
      <c r="F209" s="309" t="s">
        <v>371</v>
      </c>
      <c r="G209" s="309" t="s">
        <v>372</v>
      </c>
      <c r="H209" s="309">
        <v>6</v>
      </c>
      <c r="I209" s="312">
        <v>1.0525</v>
      </c>
    </row>
    <row r="210" spans="1:9" x14ac:dyDescent="0.35">
      <c r="A210" s="309" t="str">
        <f t="shared" si="3"/>
        <v>PA04C#7</v>
      </c>
      <c r="B210" s="309">
        <f>Inek2018A1a2a[[#This Row],[Klasse2]]</f>
        <v>7</v>
      </c>
      <c r="C210" s="312">
        <f>Inek2018A1a2a[[#This Row],[BwJeTag2]]</f>
        <v>1.0395000000000001</v>
      </c>
      <c r="D210" s="309" t="s">
        <v>340</v>
      </c>
      <c r="E210" s="309" t="s">
        <v>350</v>
      </c>
      <c r="F210" s="309" t="s">
        <v>371</v>
      </c>
      <c r="G210" s="309" t="s">
        <v>372</v>
      </c>
      <c r="H210" s="309">
        <v>7</v>
      </c>
      <c r="I210" s="312">
        <v>1.0395000000000001</v>
      </c>
    </row>
    <row r="211" spans="1:9" x14ac:dyDescent="0.35">
      <c r="A211" s="309" t="str">
        <f t="shared" si="3"/>
        <v>PA04C#8</v>
      </c>
      <c r="B211" s="309">
        <f>Inek2018A1a2a[[#This Row],[Klasse2]]</f>
        <v>8</v>
      </c>
      <c r="C211" s="312">
        <f>Inek2018A1a2a[[#This Row],[BwJeTag2]]</f>
        <v>1.0264</v>
      </c>
      <c r="D211" s="309" t="s">
        <v>340</v>
      </c>
      <c r="E211" s="309" t="s">
        <v>350</v>
      </c>
      <c r="F211" s="309" t="s">
        <v>371</v>
      </c>
      <c r="G211" s="309" t="s">
        <v>372</v>
      </c>
      <c r="H211" s="309">
        <v>8</v>
      </c>
      <c r="I211" s="312">
        <v>1.0264</v>
      </c>
    </row>
    <row r="212" spans="1:9" x14ac:dyDescent="0.35">
      <c r="A212" s="309" t="str">
        <f t="shared" si="3"/>
        <v>PA04C#9</v>
      </c>
      <c r="B212" s="309">
        <f>Inek2018A1a2a[[#This Row],[Klasse2]]</f>
        <v>9</v>
      </c>
      <c r="C212" s="312">
        <f>Inek2018A1a2a[[#This Row],[BwJeTag2]]</f>
        <v>1.0134000000000001</v>
      </c>
      <c r="D212" s="309" t="s">
        <v>340</v>
      </c>
      <c r="E212" s="309" t="s">
        <v>350</v>
      </c>
      <c r="F212" s="309" t="s">
        <v>371</v>
      </c>
      <c r="G212" s="309" t="s">
        <v>372</v>
      </c>
      <c r="H212" s="309">
        <v>9</v>
      </c>
      <c r="I212" s="312">
        <v>1.0134000000000001</v>
      </c>
    </row>
    <row r="213" spans="1:9" x14ac:dyDescent="0.35">
      <c r="A213" s="309" t="str">
        <f t="shared" si="3"/>
        <v>PA04C#10</v>
      </c>
      <c r="B213" s="309">
        <f>Inek2018A1a2a[[#This Row],[Klasse2]]</f>
        <v>10</v>
      </c>
      <c r="C213" s="312">
        <f>Inek2018A1a2a[[#This Row],[BwJeTag2]]</f>
        <v>1.0003</v>
      </c>
      <c r="D213" s="309" t="s">
        <v>340</v>
      </c>
      <c r="E213" s="309" t="s">
        <v>350</v>
      </c>
      <c r="F213" s="309" t="s">
        <v>371</v>
      </c>
      <c r="G213" s="309" t="s">
        <v>372</v>
      </c>
      <c r="H213" s="309">
        <v>10</v>
      </c>
      <c r="I213" s="312">
        <v>1.0003</v>
      </c>
    </row>
    <row r="214" spans="1:9" x14ac:dyDescent="0.35">
      <c r="A214" s="309" t="str">
        <f t="shared" si="3"/>
        <v>PA04C#11</v>
      </c>
      <c r="B214" s="309">
        <f>Inek2018A1a2a[[#This Row],[Klasse2]]</f>
        <v>11</v>
      </c>
      <c r="C214" s="312">
        <f>Inek2018A1a2a[[#This Row],[BwJeTag2]]</f>
        <v>0.98729999999999996</v>
      </c>
      <c r="D214" s="309" t="s">
        <v>340</v>
      </c>
      <c r="E214" s="309" t="s">
        <v>350</v>
      </c>
      <c r="F214" s="309" t="s">
        <v>371</v>
      </c>
      <c r="G214" s="309" t="s">
        <v>372</v>
      </c>
      <c r="H214" s="309">
        <v>11</v>
      </c>
      <c r="I214" s="312">
        <v>0.98729999999999996</v>
      </c>
    </row>
    <row r="215" spans="1:9" x14ac:dyDescent="0.35">
      <c r="A215" s="309" t="str">
        <f t="shared" si="3"/>
        <v>PA04C#12</v>
      </c>
      <c r="B215" s="309">
        <f>Inek2018A1a2a[[#This Row],[Klasse2]]</f>
        <v>12</v>
      </c>
      <c r="C215" s="312">
        <f>Inek2018A1a2a[[#This Row],[BwJeTag2]]</f>
        <v>0.97430000000000005</v>
      </c>
      <c r="D215" s="309" t="s">
        <v>340</v>
      </c>
      <c r="E215" s="309" t="s">
        <v>350</v>
      </c>
      <c r="F215" s="309" t="s">
        <v>371</v>
      </c>
      <c r="G215" s="309" t="s">
        <v>372</v>
      </c>
      <c r="H215" s="309">
        <v>12</v>
      </c>
      <c r="I215" s="312">
        <v>0.97430000000000005</v>
      </c>
    </row>
    <row r="216" spans="1:9" x14ac:dyDescent="0.35">
      <c r="A216" s="309" t="str">
        <f t="shared" si="3"/>
        <v>PA04C#13</v>
      </c>
      <c r="B216" s="309">
        <f>Inek2018A1a2a[[#This Row],[Klasse2]]</f>
        <v>13</v>
      </c>
      <c r="C216" s="312">
        <f>Inek2018A1a2a[[#This Row],[BwJeTag2]]</f>
        <v>0.96120000000000005</v>
      </c>
      <c r="D216" s="309" t="s">
        <v>340</v>
      </c>
      <c r="E216" s="309" t="s">
        <v>350</v>
      </c>
      <c r="F216" s="309" t="s">
        <v>371</v>
      </c>
      <c r="G216" s="309" t="s">
        <v>372</v>
      </c>
      <c r="H216" s="309">
        <v>13</v>
      </c>
      <c r="I216" s="312">
        <v>0.96120000000000005</v>
      </c>
    </row>
    <row r="217" spans="1:9" x14ac:dyDescent="0.35">
      <c r="A217" s="309" t="str">
        <f t="shared" si="3"/>
        <v>PA04C#14</v>
      </c>
      <c r="B217" s="309">
        <f>Inek2018A1a2a[[#This Row],[Klasse2]]</f>
        <v>14</v>
      </c>
      <c r="C217" s="312">
        <f>Inek2018A1a2a[[#This Row],[BwJeTag2]]</f>
        <v>0.94820000000000004</v>
      </c>
      <c r="D217" s="309" t="s">
        <v>340</v>
      </c>
      <c r="E217" s="309" t="s">
        <v>350</v>
      </c>
      <c r="F217" s="309" t="s">
        <v>371</v>
      </c>
      <c r="G217" s="309" t="s">
        <v>372</v>
      </c>
      <c r="H217" s="309">
        <v>14</v>
      </c>
      <c r="I217" s="312">
        <v>0.94820000000000004</v>
      </c>
    </row>
    <row r="218" spans="1:9" x14ac:dyDescent="0.35">
      <c r="A218" s="309" t="str">
        <f t="shared" si="3"/>
        <v>PA04C#15</v>
      </c>
      <c r="B218" s="309">
        <f>Inek2018A1a2a[[#This Row],[Klasse2]]</f>
        <v>15</v>
      </c>
      <c r="C218" s="312">
        <f>Inek2018A1a2a[[#This Row],[BwJeTag2]]</f>
        <v>0.93520000000000003</v>
      </c>
      <c r="D218" s="309" t="s">
        <v>340</v>
      </c>
      <c r="E218" s="309" t="s">
        <v>350</v>
      </c>
      <c r="F218" s="309" t="s">
        <v>371</v>
      </c>
      <c r="G218" s="309" t="s">
        <v>372</v>
      </c>
      <c r="H218" s="309">
        <v>15</v>
      </c>
      <c r="I218" s="312">
        <v>0.93520000000000003</v>
      </c>
    </row>
    <row r="219" spans="1:9" x14ac:dyDescent="0.35">
      <c r="A219" s="309" t="str">
        <f t="shared" si="3"/>
        <v>PA04C#16</v>
      </c>
      <c r="B219" s="309">
        <f>Inek2018A1a2a[[#This Row],[Klasse2]]</f>
        <v>16</v>
      </c>
      <c r="C219" s="312">
        <f>Inek2018A1a2a[[#This Row],[BwJeTag2]]</f>
        <v>0.92210000000000003</v>
      </c>
      <c r="D219" s="309" t="s">
        <v>340</v>
      </c>
      <c r="E219" s="309" t="s">
        <v>350</v>
      </c>
      <c r="F219" s="309" t="s">
        <v>371</v>
      </c>
      <c r="G219" s="309" t="s">
        <v>372</v>
      </c>
      <c r="H219" s="309">
        <v>16</v>
      </c>
      <c r="I219" s="312">
        <v>0.92210000000000003</v>
      </c>
    </row>
    <row r="220" spans="1:9" x14ac:dyDescent="0.35">
      <c r="A220" s="309" t="str">
        <f t="shared" si="3"/>
        <v>PA04C#17</v>
      </c>
      <c r="B220" s="309">
        <f>Inek2018A1a2a[[#This Row],[Klasse2]]</f>
        <v>17</v>
      </c>
      <c r="C220" s="312">
        <f>Inek2018A1a2a[[#This Row],[BwJeTag2]]</f>
        <v>0.90910000000000002</v>
      </c>
      <c r="D220" s="309" t="s">
        <v>340</v>
      </c>
      <c r="E220" s="309" t="s">
        <v>350</v>
      </c>
      <c r="F220" s="309" t="s">
        <v>371</v>
      </c>
      <c r="G220" s="309" t="s">
        <v>372</v>
      </c>
      <c r="H220" s="309">
        <v>17</v>
      </c>
      <c r="I220" s="312">
        <v>0.90910000000000002</v>
      </c>
    </row>
    <row r="221" spans="1:9" x14ac:dyDescent="0.35">
      <c r="A221" s="309" t="str">
        <f t="shared" si="3"/>
        <v>PA04C#18</v>
      </c>
      <c r="B221" s="309">
        <f>Inek2018A1a2a[[#This Row],[Klasse2]]</f>
        <v>18</v>
      </c>
      <c r="C221" s="312">
        <f>Inek2018A1a2a[[#This Row],[BwJeTag2]]</f>
        <v>0.89610000000000001</v>
      </c>
      <c r="D221" s="309" t="s">
        <v>340</v>
      </c>
      <c r="E221" s="309" t="s">
        <v>350</v>
      </c>
      <c r="F221" s="309" t="s">
        <v>371</v>
      </c>
      <c r="G221" s="309" t="s">
        <v>372</v>
      </c>
      <c r="H221" s="309">
        <v>18</v>
      </c>
      <c r="I221" s="312">
        <v>0.89610000000000001</v>
      </c>
    </row>
    <row r="222" spans="1:9" x14ac:dyDescent="0.35">
      <c r="A222" s="309" t="str">
        <f t="shared" si="3"/>
        <v>PA04C#19</v>
      </c>
      <c r="B222" s="309">
        <f>Inek2018A1a2a[[#This Row],[Klasse2]]</f>
        <v>19</v>
      </c>
      <c r="C222" s="312">
        <f>Inek2018A1a2a[[#This Row],[BwJeTag2]]</f>
        <v>0.88300000000000001</v>
      </c>
      <c r="D222" s="309" t="s">
        <v>340</v>
      </c>
      <c r="E222" s="309" t="s">
        <v>350</v>
      </c>
      <c r="F222" s="309" t="s">
        <v>371</v>
      </c>
      <c r="G222" s="309" t="s">
        <v>372</v>
      </c>
      <c r="H222" s="309">
        <v>19</v>
      </c>
      <c r="I222" s="312">
        <v>0.88300000000000001</v>
      </c>
    </row>
    <row r="223" spans="1:9" x14ac:dyDescent="0.35">
      <c r="A223" s="309" t="str">
        <f t="shared" si="3"/>
        <v>PA04C#20</v>
      </c>
      <c r="B223" s="309">
        <f>Inek2018A1a2a[[#This Row],[Klasse2]]</f>
        <v>20</v>
      </c>
      <c r="C223" s="312">
        <f>Inek2018A1a2a[[#This Row],[BwJeTag2]]</f>
        <v>0.87</v>
      </c>
      <c r="D223" s="309" t="s">
        <v>340</v>
      </c>
      <c r="E223" s="309" t="s">
        <v>350</v>
      </c>
      <c r="F223" s="309" t="s">
        <v>371</v>
      </c>
      <c r="G223" s="309" t="s">
        <v>372</v>
      </c>
      <c r="H223" s="309">
        <v>20</v>
      </c>
      <c r="I223" s="312">
        <v>0.87</v>
      </c>
    </row>
    <row r="224" spans="1:9" x14ac:dyDescent="0.35">
      <c r="A224" s="309" t="str">
        <f t="shared" si="3"/>
        <v>PA14A#1</v>
      </c>
      <c r="B224" s="309">
        <f>Inek2018A1a2a[[#This Row],[Klasse2]]</f>
        <v>1</v>
      </c>
      <c r="C224" s="312">
        <f>Inek2018A1a2a[[#This Row],[BwJeTag2]]</f>
        <v>1.3405</v>
      </c>
      <c r="D224" s="309" t="s">
        <v>340</v>
      </c>
      <c r="E224" s="309" t="s">
        <v>350</v>
      </c>
      <c r="F224" s="309" t="s">
        <v>373</v>
      </c>
      <c r="G224" s="309" t="s">
        <v>374</v>
      </c>
      <c r="H224" s="309">
        <v>1</v>
      </c>
      <c r="I224" s="312">
        <v>1.3405</v>
      </c>
    </row>
    <row r="225" spans="1:9" x14ac:dyDescent="0.35">
      <c r="A225" s="309" t="str">
        <f t="shared" si="3"/>
        <v>PA14A#2</v>
      </c>
      <c r="B225" s="309">
        <f>Inek2018A1a2a[[#This Row],[Klasse2]]</f>
        <v>2</v>
      </c>
      <c r="C225" s="312">
        <f>Inek2018A1a2a[[#This Row],[BwJeTag2]]</f>
        <v>1.2262999999999999</v>
      </c>
      <c r="D225" s="309" t="s">
        <v>340</v>
      </c>
      <c r="E225" s="309" t="s">
        <v>350</v>
      </c>
      <c r="F225" s="309" t="s">
        <v>373</v>
      </c>
      <c r="G225" s="309" t="s">
        <v>374</v>
      </c>
      <c r="H225" s="309">
        <v>2</v>
      </c>
      <c r="I225" s="312">
        <v>1.2262999999999999</v>
      </c>
    </row>
    <row r="226" spans="1:9" x14ac:dyDescent="0.35">
      <c r="A226" s="309" t="str">
        <f t="shared" si="3"/>
        <v>PA14A#3</v>
      </c>
      <c r="B226" s="309">
        <f>Inek2018A1a2a[[#This Row],[Klasse2]]</f>
        <v>3</v>
      </c>
      <c r="C226" s="312">
        <f>Inek2018A1a2a[[#This Row],[BwJeTag2]]</f>
        <v>1.2011000000000001</v>
      </c>
      <c r="D226" s="309" t="s">
        <v>340</v>
      </c>
      <c r="E226" s="309" t="s">
        <v>350</v>
      </c>
      <c r="F226" s="309" t="s">
        <v>373</v>
      </c>
      <c r="G226" s="309" t="s">
        <v>374</v>
      </c>
      <c r="H226" s="309">
        <v>3</v>
      </c>
      <c r="I226" s="312">
        <v>1.2011000000000001</v>
      </c>
    </row>
    <row r="227" spans="1:9" x14ac:dyDescent="0.35">
      <c r="A227" s="309" t="str">
        <f t="shared" si="3"/>
        <v>PA14A#4</v>
      </c>
      <c r="B227" s="309">
        <f>Inek2018A1a2a[[#This Row],[Klasse2]]</f>
        <v>4</v>
      </c>
      <c r="C227" s="312">
        <f>Inek2018A1a2a[[#This Row],[BwJeTag2]]</f>
        <v>1.1760999999999999</v>
      </c>
      <c r="D227" s="309" t="s">
        <v>340</v>
      </c>
      <c r="E227" s="309" t="s">
        <v>350</v>
      </c>
      <c r="F227" s="309" t="s">
        <v>373</v>
      </c>
      <c r="G227" s="309" t="s">
        <v>374</v>
      </c>
      <c r="H227" s="309">
        <v>4</v>
      </c>
      <c r="I227" s="312">
        <v>1.1760999999999999</v>
      </c>
    </row>
    <row r="228" spans="1:9" x14ac:dyDescent="0.35">
      <c r="A228" s="309" t="str">
        <f t="shared" si="3"/>
        <v>PA14A#5</v>
      </c>
      <c r="B228" s="309">
        <f>Inek2018A1a2a[[#This Row],[Klasse2]]</f>
        <v>5</v>
      </c>
      <c r="C228" s="312">
        <f>Inek2018A1a2a[[#This Row],[BwJeTag2]]</f>
        <v>1.1511</v>
      </c>
      <c r="D228" s="309" t="s">
        <v>340</v>
      </c>
      <c r="E228" s="309" t="s">
        <v>350</v>
      </c>
      <c r="F228" s="309" t="s">
        <v>373</v>
      </c>
      <c r="G228" s="309" t="s">
        <v>374</v>
      </c>
      <c r="H228" s="309">
        <v>5</v>
      </c>
      <c r="I228" s="312">
        <v>1.1511</v>
      </c>
    </row>
    <row r="229" spans="1:9" x14ac:dyDescent="0.35">
      <c r="A229" s="309" t="str">
        <f t="shared" si="3"/>
        <v>PA14A#6</v>
      </c>
      <c r="B229" s="309">
        <f>Inek2018A1a2a[[#This Row],[Klasse2]]</f>
        <v>6</v>
      </c>
      <c r="C229" s="312">
        <f>Inek2018A1a2a[[#This Row],[BwJeTag2]]</f>
        <v>1.1261000000000001</v>
      </c>
      <c r="D229" s="309" t="s">
        <v>340</v>
      </c>
      <c r="E229" s="309" t="s">
        <v>350</v>
      </c>
      <c r="F229" s="309" t="s">
        <v>373</v>
      </c>
      <c r="G229" s="309" t="s">
        <v>374</v>
      </c>
      <c r="H229" s="309">
        <v>6</v>
      </c>
      <c r="I229" s="312">
        <v>1.1261000000000001</v>
      </c>
    </row>
    <row r="230" spans="1:9" x14ac:dyDescent="0.35">
      <c r="A230" s="309" t="str">
        <f t="shared" si="3"/>
        <v>PA14A#7</v>
      </c>
      <c r="B230" s="309">
        <f>Inek2018A1a2a[[#This Row],[Klasse2]]</f>
        <v>7</v>
      </c>
      <c r="C230" s="312">
        <f>Inek2018A1a2a[[#This Row],[BwJeTag2]]</f>
        <v>1.1012</v>
      </c>
      <c r="D230" s="309" t="s">
        <v>340</v>
      </c>
      <c r="E230" s="309" t="s">
        <v>350</v>
      </c>
      <c r="F230" s="309" t="s">
        <v>373</v>
      </c>
      <c r="G230" s="309" t="s">
        <v>374</v>
      </c>
      <c r="H230" s="309">
        <v>7</v>
      </c>
      <c r="I230" s="312">
        <v>1.1012</v>
      </c>
    </row>
    <row r="231" spans="1:9" x14ac:dyDescent="0.35">
      <c r="A231" s="309" t="str">
        <f t="shared" si="3"/>
        <v>PA14A#8</v>
      </c>
      <c r="B231" s="309">
        <f>Inek2018A1a2a[[#This Row],[Klasse2]]</f>
        <v>8</v>
      </c>
      <c r="C231" s="312">
        <f>Inek2018A1a2a[[#This Row],[BwJeTag2]]</f>
        <v>1.0762</v>
      </c>
      <c r="D231" s="309" t="s">
        <v>340</v>
      </c>
      <c r="E231" s="309" t="s">
        <v>350</v>
      </c>
      <c r="F231" s="309" t="s">
        <v>373</v>
      </c>
      <c r="G231" s="309" t="s">
        <v>374</v>
      </c>
      <c r="H231" s="309">
        <v>8</v>
      </c>
      <c r="I231" s="312">
        <v>1.0762</v>
      </c>
    </row>
    <row r="232" spans="1:9" x14ac:dyDescent="0.35">
      <c r="A232" s="309" t="str">
        <f t="shared" si="3"/>
        <v>PA14A#9</v>
      </c>
      <c r="B232" s="309">
        <f>Inek2018A1a2a[[#This Row],[Klasse2]]</f>
        <v>9</v>
      </c>
      <c r="C232" s="312">
        <f>Inek2018A1a2a[[#This Row],[BwJeTag2]]</f>
        <v>1.0511999999999999</v>
      </c>
      <c r="D232" s="309" t="s">
        <v>340</v>
      </c>
      <c r="E232" s="309" t="s">
        <v>350</v>
      </c>
      <c r="F232" s="309" t="s">
        <v>373</v>
      </c>
      <c r="G232" s="309" t="s">
        <v>374</v>
      </c>
      <c r="H232" s="309">
        <v>9</v>
      </c>
      <c r="I232" s="312">
        <v>1.0511999999999999</v>
      </c>
    </row>
    <row r="233" spans="1:9" x14ac:dyDescent="0.35">
      <c r="A233" s="309" t="str">
        <f t="shared" si="3"/>
        <v>PA14B#1</v>
      </c>
      <c r="B233" s="309">
        <f>Inek2018A1a2a[[#This Row],[Klasse2]]</f>
        <v>1</v>
      </c>
      <c r="C233" s="312">
        <f>Inek2018A1a2a[[#This Row],[BwJeTag2]]</f>
        <v>1.2592000000000001</v>
      </c>
      <c r="D233" s="309" t="s">
        <v>340</v>
      </c>
      <c r="E233" s="309" t="s">
        <v>350</v>
      </c>
      <c r="F233" s="309" t="s">
        <v>375</v>
      </c>
      <c r="G233" s="309" t="s">
        <v>376</v>
      </c>
      <c r="H233" s="309">
        <v>1</v>
      </c>
      <c r="I233" s="312">
        <v>1.2592000000000001</v>
      </c>
    </row>
    <row r="234" spans="1:9" x14ac:dyDescent="0.35">
      <c r="A234" s="309" t="str">
        <f t="shared" si="3"/>
        <v>PA14B#2</v>
      </c>
      <c r="B234" s="309">
        <f>Inek2018A1a2a[[#This Row],[Klasse2]]</f>
        <v>2</v>
      </c>
      <c r="C234" s="312">
        <f>Inek2018A1a2a[[#This Row],[BwJeTag2]]</f>
        <v>1.1738</v>
      </c>
      <c r="D234" s="309" t="s">
        <v>340</v>
      </c>
      <c r="E234" s="309" t="s">
        <v>350</v>
      </c>
      <c r="F234" s="309" t="s">
        <v>375</v>
      </c>
      <c r="G234" s="309" t="s">
        <v>376</v>
      </c>
      <c r="H234" s="309">
        <v>2</v>
      </c>
      <c r="I234" s="312">
        <v>1.1738</v>
      </c>
    </row>
    <row r="235" spans="1:9" x14ac:dyDescent="0.35">
      <c r="A235" s="309" t="str">
        <f t="shared" si="3"/>
        <v>PA14B#3</v>
      </c>
      <c r="B235" s="309">
        <f>Inek2018A1a2a[[#This Row],[Klasse2]]</f>
        <v>3</v>
      </c>
      <c r="C235" s="312">
        <f>Inek2018A1a2a[[#This Row],[BwJeTag2]]</f>
        <v>1.1019000000000001</v>
      </c>
      <c r="D235" s="309" t="s">
        <v>340</v>
      </c>
      <c r="E235" s="309" t="s">
        <v>350</v>
      </c>
      <c r="F235" s="309" t="s">
        <v>375</v>
      </c>
      <c r="G235" s="309" t="s">
        <v>376</v>
      </c>
      <c r="H235" s="309">
        <v>3</v>
      </c>
      <c r="I235" s="312">
        <v>1.1019000000000001</v>
      </c>
    </row>
    <row r="236" spans="1:9" x14ac:dyDescent="0.35">
      <c r="A236" s="309" t="str">
        <f t="shared" si="3"/>
        <v>PA14B#4</v>
      </c>
      <c r="B236" s="309">
        <f>Inek2018A1a2a[[#This Row],[Klasse2]]</f>
        <v>4</v>
      </c>
      <c r="C236" s="312">
        <f>Inek2018A1a2a[[#This Row],[BwJeTag2]]</f>
        <v>1.0904</v>
      </c>
      <c r="D236" s="309" t="s">
        <v>340</v>
      </c>
      <c r="E236" s="309" t="s">
        <v>350</v>
      </c>
      <c r="F236" s="309" t="s">
        <v>375</v>
      </c>
      <c r="G236" s="309" t="s">
        <v>376</v>
      </c>
      <c r="H236" s="309">
        <v>4</v>
      </c>
      <c r="I236" s="312">
        <v>1.0904</v>
      </c>
    </row>
    <row r="237" spans="1:9" x14ac:dyDescent="0.35">
      <c r="A237" s="309" t="str">
        <f t="shared" si="3"/>
        <v>PA14B#5</v>
      </c>
      <c r="B237" s="309">
        <f>Inek2018A1a2a[[#This Row],[Klasse2]]</f>
        <v>5</v>
      </c>
      <c r="C237" s="312">
        <f>Inek2018A1a2a[[#This Row],[BwJeTag2]]</f>
        <v>1.0797000000000001</v>
      </c>
      <c r="D237" s="309" t="s">
        <v>340</v>
      </c>
      <c r="E237" s="309" t="s">
        <v>350</v>
      </c>
      <c r="F237" s="309" t="s">
        <v>375</v>
      </c>
      <c r="G237" s="309" t="s">
        <v>376</v>
      </c>
      <c r="H237" s="309">
        <v>5</v>
      </c>
      <c r="I237" s="312">
        <v>1.0797000000000001</v>
      </c>
    </row>
    <row r="238" spans="1:9" x14ac:dyDescent="0.35">
      <c r="A238" s="309" t="str">
        <f t="shared" si="3"/>
        <v>PA14B#6</v>
      </c>
      <c r="B238" s="309">
        <f>Inek2018A1a2a[[#This Row],[Klasse2]]</f>
        <v>6</v>
      </c>
      <c r="C238" s="312">
        <f>Inek2018A1a2a[[#This Row],[BwJeTag2]]</f>
        <v>1.0690999999999999</v>
      </c>
      <c r="D238" s="309" t="s">
        <v>340</v>
      </c>
      <c r="E238" s="309" t="s">
        <v>350</v>
      </c>
      <c r="F238" s="309" t="s">
        <v>375</v>
      </c>
      <c r="G238" s="309" t="s">
        <v>376</v>
      </c>
      <c r="H238" s="309">
        <v>6</v>
      </c>
      <c r="I238" s="312">
        <v>1.0690999999999999</v>
      </c>
    </row>
    <row r="239" spans="1:9" x14ac:dyDescent="0.35">
      <c r="A239" s="309" t="str">
        <f t="shared" si="3"/>
        <v>PA14B#7</v>
      </c>
      <c r="B239" s="309">
        <f>Inek2018A1a2a[[#This Row],[Klasse2]]</f>
        <v>7</v>
      </c>
      <c r="C239" s="312">
        <f>Inek2018A1a2a[[#This Row],[BwJeTag2]]</f>
        <v>1.0584</v>
      </c>
      <c r="D239" s="309" t="s">
        <v>340</v>
      </c>
      <c r="E239" s="309" t="s">
        <v>350</v>
      </c>
      <c r="F239" s="309" t="s">
        <v>375</v>
      </c>
      <c r="G239" s="309" t="s">
        <v>376</v>
      </c>
      <c r="H239" s="309">
        <v>7</v>
      </c>
      <c r="I239" s="312">
        <v>1.0584</v>
      </c>
    </row>
    <row r="240" spans="1:9" x14ac:dyDescent="0.35">
      <c r="A240" s="309" t="str">
        <f t="shared" si="3"/>
        <v>PA14B#8</v>
      </c>
      <c r="B240" s="309">
        <f>Inek2018A1a2a[[#This Row],[Klasse2]]</f>
        <v>8</v>
      </c>
      <c r="C240" s="312">
        <f>Inek2018A1a2a[[#This Row],[BwJeTag2]]</f>
        <v>1.0478000000000001</v>
      </c>
      <c r="D240" s="309" t="s">
        <v>340</v>
      </c>
      <c r="E240" s="309" t="s">
        <v>350</v>
      </c>
      <c r="F240" s="309" t="s">
        <v>375</v>
      </c>
      <c r="G240" s="309" t="s">
        <v>376</v>
      </c>
      <c r="H240" s="309">
        <v>8</v>
      </c>
      <c r="I240" s="312">
        <v>1.0478000000000001</v>
      </c>
    </row>
    <row r="241" spans="1:9" x14ac:dyDescent="0.35">
      <c r="A241" s="309" t="str">
        <f t="shared" si="3"/>
        <v>PA14B#9</v>
      </c>
      <c r="B241" s="309">
        <f>Inek2018A1a2a[[#This Row],[Klasse2]]</f>
        <v>9</v>
      </c>
      <c r="C241" s="312">
        <f>Inek2018A1a2a[[#This Row],[BwJeTag2]]</f>
        <v>1.0370999999999999</v>
      </c>
      <c r="D241" s="309" t="s">
        <v>340</v>
      </c>
      <c r="E241" s="309" t="s">
        <v>350</v>
      </c>
      <c r="F241" s="309" t="s">
        <v>375</v>
      </c>
      <c r="G241" s="309" t="s">
        <v>376</v>
      </c>
      <c r="H241" s="309">
        <v>9</v>
      </c>
      <c r="I241" s="312">
        <v>1.0370999999999999</v>
      </c>
    </row>
    <row r="242" spans="1:9" x14ac:dyDescent="0.35">
      <c r="A242" s="309" t="str">
        <f t="shared" si="3"/>
        <v>PA14B#10</v>
      </c>
      <c r="B242" s="309">
        <f>Inek2018A1a2a[[#This Row],[Klasse2]]</f>
        <v>10</v>
      </c>
      <c r="C242" s="312">
        <f>Inek2018A1a2a[[#This Row],[BwJeTag2]]</f>
        <v>1.0264</v>
      </c>
      <c r="D242" s="309" t="s">
        <v>340</v>
      </c>
      <c r="E242" s="309" t="s">
        <v>350</v>
      </c>
      <c r="F242" s="309" t="s">
        <v>375</v>
      </c>
      <c r="G242" s="309" t="s">
        <v>376</v>
      </c>
      <c r="H242" s="309">
        <v>10</v>
      </c>
      <c r="I242" s="312">
        <v>1.0264</v>
      </c>
    </row>
    <row r="243" spans="1:9" x14ac:dyDescent="0.35">
      <c r="A243" s="309" t="str">
        <f t="shared" si="3"/>
        <v>PA14B#11</v>
      </c>
      <c r="B243" s="309">
        <f>Inek2018A1a2a[[#This Row],[Klasse2]]</f>
        <v>11</v>
      </c>
      <c r="C243" s="312">
        <f>Inek2018A1a2a[[#This Row],[BwJeTag2]]</f>
        <v>1.0158</v>
      </c>
      <c r="D243" s="309" t="s">
        <v>340</v>
      </c>
      <c r="E243" s="309" t="s">
        <v>350</v>
      </c>
      <c r="F243" s="309" t="s">
        <v>375</v>
      </c>
      <c r="G243" s="309" t="s">
        <v>376</v>
      </c>
      <c r="H243" s="309">
        <v>11</v>
      </c>
      <c r="I243" s="312">
        <v>1.0158</v>
      </c>
    </row>
    <row r="244" spans="1:9" x14ac:dyDescent="0.35">
      <c r="A244" s="309" t="str">
        <f t="shared" si="3"/>
        <v>PA14B#12</v>
      </c>
      <c r="B244" s="309">
        <f>Inek2018A1a2a[[#This Row],[Klasse2]]</f>
        <v>12</v>
      </c>
      <c r="C244" s="312">
        <f>Inek2018A1a2a[[#This Row],[BwJeTag2]]</f>
        <v>1.0051000000000001</v>
      </c>
      <c r="D244" s="309" t="s">
        <v>340</v>
      </c>
      <c r="E244" s="309" t="s">
        <v>350</v>
      </c>
      <c r="F244" s="309" t="s">
        <v>375</v>
      </c>
      <c r="G244" s="309" t="s">
        <v>376</v>
      </c>
      <c r="H244" s="309">
        <v>12</v>
      </c>
      <c r="I244" s="312">
        <v>1.0051000000000001</v>
      </c>
    </row>
    <row r="245" spans="1:9" x14ac:dyDescent="0.35">
      <c r="A245" s="309" t="str">
        <f t="shared" si="3"/>
        <v>PA14B#13</v>
      </c>
      <c r="B245" s="309">
        <f>Inek2018A1a2a[[#This Row],[Klasse2]]</f>
        <v>13</v>
      </c>
      <c r="C245" s="312">
        <f>Inek2018A1a2a[[#This Row],[BwJeTag2]]</f>
        <v>0.99450000000000005</v>
      </c>
      <c r="D245" s="309" t="s">
        <v>340</v>
      </c>
      <c r="E245" s="309" t="s">
        <v>350</v>
      </c>
      <c r="F245" s="309" t="s">
        <v>375</v>
      </c>
      <c r="G245" s="309" t="s">
        <v>376</v>
      </c>
      <c r="H245" s="309">
        <v>13</v>
      </c>
      <c r="I245" s="312">
        <v>0.99450000000000005</v>
      </c>
    </row>
    <row r="246" spans="1:9" x14ac:dyDescent="0.35">
      <c r="A246" s="309" t="str">
        <f t="shared" si="3"/>
        <v>PA14B#14</v>
      </c>
      <c r="B246" s="309">
        <f>Inek2018A1a2a[[#This Row],[Klasse2]]</f>
        <v>14</v>
      </c>
      <c r="C246" s="312">
        <f>Inek2018A1a2a[[#This Row],[BwJeTag2]]</f>
        <v>0.98380000000000001</v>
      </c>
      <c r="D246" s="309" t="s">
        <v>340</v>
      </c>
      <c r="E246" s="309" t="s">
        <v>350</v>
      </c>
      <c r="F246" s="309" t="s">
        <v>375</v>
      </c>
      <c r="G246" s="309" t="s">
        <v>376</v>
      </c>
      <c r="H246" s="309">
        <v>14</v>
      </c>
      <c r="I246" s="312">
        <v>0.98380000000000001</v>
      </c>
    </row>
    <row r="247" spans="1:9" x14ac:dyDescent="0.35">
      <c r="A247" s="309" t="str">
        <f t="shared" si="3"/>
        <v>PA14B#15</v>
      </c>
      <c r="B247" s="309">
        <f>Inek2018A1a2a[[#This Row],[Klasse2]]</f>
        <v>15</v>
      </c>
      <c r="C247" s="312">
        <f>Inek2018A1a2a[[#This Row],[BwJeTag2]]</f>
        <v>0.97309999999999997</v>
      </c>
      <c r="D247" s="309" t="s">
        <v>340</v>
      </c>
      <c r="E247" s="309" t="s">
        <v>350</v>
      </c>
      <c r="F247" s="309" t="s">
        <v>375</v>
      </c>
      <c r="G247" s="309" t="s">
        <v>376</v>
      </c>
      <c r="H247" s="309">
        <v>15</v>
      </c>
      <c r="I247" s="312">
        <v>0.97309999999999997</v>
      </c>
    </row>
    <row r="248" spans="1:9" x14ac:dyDescent="0.35">
      <c r="A248" s="309" t="str">
        <f t="shared" si="3"/>
        <v>PA14B#16</v>
      </c>
      <c r="B248" s="309">
        <f>Inek2018A1a2a[[#This Row],[Klasse2]]</f>
        <v>16</v>
      </c>
      <c r="C248" s="312">
        <f>Inek2018A1a2a[[#This Row],[BwJeTag2]]</f>
        <v>0.96250000000000002</v>
      </c>
      <c r="D248" s="309" t="s">
        <v>340</v>
      </c>
      <c r="E248" s="309" t="s">
        <v>350</v>
      </c>
      <c r="F248" s="309" t="s">
        <v>375</v>
      </c>
      <c r="G248" s="309" t="s">
        <v>376</v>
      </c>
      <c r="H248" s="309">
        <v>16</v>
      </c>
      <c r="I248" s="312">
        <v>0.96250000000000002</v>
      </c>
    </row>
    <row r="249" spans="1:9" x14ac:dyDescent="0.35">
      <c r="A249" s="309" t="str">
        <f t="shared" si="3"/>
        <v>PA14B#17</v>
      </c>
      <c r="B249" s="309">
        <f>Inek2018A1a2a[[#This Row],[Klasse2]]</f>
        <v>17</v>
      </c>
      <c r="C249" s="312">
        <f>Inek2018A1a2a[[#This Row],[BwJeTag2]]</f>
        <v>0.95179999999999998</v>
      </c>
      <c r="D249" s="309" t="s">
        <v>340</v>
      </c>
      <c r="E249" s="309" t="s">
        <v>350</v>
      </c>
      <c r="F249" s="309" t="s">
        <v>375</v>
      </c>
      <c r="G249" s="309" t="s">
        <v>376</v>
      </c>
      <c r="H249" s="309">
        <v>17</v>
      </c>
      <c r="I249" s="312">
        <v>0.95179999999999998</v>
      </c>
    </row>
    <row r="250" spans="1:9" x14ac:dyDescent="0.35">
      <c r="A250" s="309" t="str">
        <f t="shared" si="3"/>
        <v>PA14B#18</v>
      </c>
      <c r="B250" s="309">
        <f>Inek2018A1a2a[[#This Row],[Klasse2]]</f>
        <v>18</v>
      </c>
      <c r="C250" s="312">
        <f>Inek2018A1a2a[[#This Row],[BwJeTag2]]</f>
        <v>0.94110000000000005</v>
      </c>
      <c r="D250" s="309" t="s">
        <v>340</v>
      </c>
      <c r="E250" s="309" t="s">
        <v>350</v>
      </c>
      <c r="F250" s="309" t="s">
        <v>375</v>
      </c>
      <c r="G250" s="309" t="s">
        <v>376</v>
      </c>
      <c r="H250" s="309">
        <v>18</v>
      </c>
      <c r="I250" s="312">
        <v>0.94110000000000005</v>
      </c>
    </row>
    <row r="251" spans="1:9" x14ac:dyDescent="0.35">
      <c r="A251" s="309" t="str">
        <f t="shared" si="3"/>
        <v>PA14B#19</v>
      </c>
      <c r="B251" s="309">
        <f>Inek2018A1a2a[[#This Row],[Klasse2]]</f>
        <v>19</v>
      </c>
      <c r="C251" s="312">
        <f>Inek2018A1a2a[[#This Row],[BwJeTag2]]</f>
        <v>0.93049999999999999</v>
      </c>
      <c r="D251" s="309" t="s">
        <v>340</v>
      </c>
      <c r="E251" s="309" t="s">
        <v>350</v>
      </c>
      <c r="F251" s="309" t="s">
        <v>375</v>
      </c>
      <c r="G251" s="309" t="s">
        <v>376</v>
      </c>
      <c r="H251" s="309">
        <v>19</v>
      </c>
      <c r="I251" s="312">
        <v>0.93049999999999999</v>
      </c>
    </row>
    <row r="252" spans="1:9" ht="29" x14ac:dyDescent="0.35">
      <c r="A252" s="309" t="str">
        <f t="shared" si="3"/>
        <v>PA15A#1</v>
      </c>
      <c r="B252" s="309">
        <f>Inek2018A1a2a[[#This Row],[Klasse2]]</f>
        <v>1</v>
      </c>
      <c r="C252" s="312">
        <f>Inek2018A1a2a[[#This Row],[BwJeTag2]]</f>
        <v>1.5487</v>
      </c>
      <c r="D252" s="309" t="s">
        <v>340</v>
      </c>
      <c r="E252" s="309" t="s">
        <v>350</v>
      </c>
      <c r="F252" s="309" t="s">
        <v>377</v>
      </c>
      <c r="G252" s="313" t="s">
        <v>378</v>
      </c>
      <c r="H252" s="309">
        <v>1</v>
      </c>
      <c r="I252" s="312">
        <v>1.5487</v>
      </c>
    </row>
    <row r="253" spans="1:9" ht="29" x14ac:dyDescent="0.35">
      <c r="A253" s="309" t="str">
        <f t="shared" si="3"/>
        <v>PA15A#2</v>
      </c>
      <c r="B253" s="309">
        <f>Inek2018A1a2a[[#This Row],[Klasse2]]</f>
        <v>2</v>
      </c>
      <c r="C253" s="312">
        <f>Inek2018A1a2a[[#This Row],[BwJeTag2]]</f>
        <v>1.522</v>
      </c>
      <c r="D253" s="309" t="s">
        <v>340</v>
      </c>
      <c r="E253" s="309" t="s">
        <v>350</v>
      </c>
      <c r="F253" s="309" t="s">
        <v>377</v>
      </c>
      <c r="G253" s="313" t="s">
        <v>378</v>
      </c>
      <c r="H253" s="309">
        <v>2</v>
      </c>
      <c r="I253" s="312">
        <v>1.522</v>
      </c>
    </row>
    <row r="254" spans="1:9" ht="29" x14ac:dyDescent="0.35">
      <c r="A254" s="309" t="str">
        <f t="shared" si="3"/>
        <v>PA15A#3</v>
      </c>
      <c r="B254" s="309">
        <f>Inek2018A1a2a[[#This Row],[Klasse2]]</f>
        <v>3</v>
      </c>
      <c r="C254" s="312">
        <f>Inek2018A1a2a[[#This Row],[BwJeTag2]]</f>
        <v>1.4959</v>
      </c>
      <c r="D254" s="309" t="s">
        <v>340</v>
      </c>
      <c r="E254" s="309" t="s">
        <v>350</v>
      </c>
      <c r="F254" s="309" t="s">
        <v>377</v>
      </c>
      <c r="G254" s="313" t="s">
        <v>378</v>
      </c>
      <c r="H254" s="309">
        <v>3</v>
      </c>
      <c r="I254" s="312">
        <v>1.4959</v>
      </c>
    </row>
    <row r="255" spans="1:9" ht="29" x14ac:dyDescent="0.35">
      <c r="A255" s="309" t="str">
        <f t="shared" si="3"/>
        <v>PA15A#4</v>
      </c>
      <c r="B255" s="309">
        <f>Inek2018A1a2a[[#This Row],[Klasse2]]</f>
        <v>4</v>
      </c>
      <c r="C255" s="312">
        <f>Inek2018A1a2a[[#This Row],[BwJeTag2]]</f>
        <v>1.4697</v>
      </c>
      <c r="D255" s="309" t="s">
        <v>340</v>
      </c>
      <c r="E255" s="309" t="s">
        <v>350</v>
      </c>
      <c r="F255" s="309" t="s">
        <v>377</v>
      </c>
      <c r="G255" s="313" t="s">
        <v>378</v>
      </c>
      <c r="H255" s="309">
        <v>4</v>
      </c>
      <c r="I255" s="312">
        <v>1.4697</v>
      </c>
    </row>
    <row r="256" spans="1:9" ht="29" x14ac:dyDescent="0.35">
      <c r="A256" s="309" t="str">
        <f t="shared" si="3"/>
        <v>PA15A#5</v>
      </c>
      <c r="B256" s="309">
        <f>Inek2018A1a2a[[#This Row],[Klasse2]]</f>
        <v>5</v>
      </c>
      <c r="C256" s="312">
        <f>Inek2018A1a2a[[#This Row],[BwJeTag2]]</f>
        <v>1.4436</v>
      </c>
      <c r="D256" s="309" t="s">
        <v>340</v>
      </c>
      <c r="E256" s="309" t="s">
        <v>350</v>
      </c>
      <c r="F256" s="309" t="s">
        <v>377</v>
      </c>
      <c r="G256" s="313" t="s">
        <v>378</v>
      </c>
      <c r="H256" s="309">
        <v>5</v>
      </c>
      <c r="I256" s="312">
        <v>1.4436</v>
      </c>
    </row>
    <row r="257" spans="1:9" ht="29" x14ac:dyDescent="0.35">
      <c r="A257" s="309" t="str">
        <f t="shared" si="3"/>
        <v>PA15A#6</v>
      </c>
      <c r="B257" s="309">
        <f>Inek2018A1a2a[[#This Row],[Klasse2]]</f>
        <v>6</v>
      </c>
      <c r="C257" s="312">
        <f>Inek2018A1a2a[[#This Row],[BwJeTag2]]</f>
        <v>1.4174</v>
      </c>
      <c r="D257" s="309" t="s">
        <v>340</v>
      </c>
      <c r="E257" s="309" t="s">
        <v>350</v>
      </c>
      <c r="F257" s="309" t="s">
        <v>377</v>
      </c>
      <c r="G257" s="313" t="s">
        <v>378</v>
      </c>
      <c r="H257" s="309">
        <v>6</v>
      </c>
      <c r="I257" s="312">
        <v>1.4174</v>
      </c>
    </row>
    <row r="258" spans="1:9" ht="29" x14ac:dyDescent="0.35">
      <c r="A258" s="309" t="str">
        <f t="shared" si="3"/>
        <v>PA15A#7</v>
      </c>
      <c r="B258" s="309">
        <f>Inek2018A1a2a[[#This Row],[Klasse2]]</f>
        <v>7</v>
      </c>
      <c r="C258" s="312">
        <f>Inek2018A1a2a[[#This Row],[BwJeTag2]]</f>
        <v>1.3913</v>
      </c>
      <c r="D258" s="309" t="s">
        <v>340</v>
      </c>
      <c r="E258" s="309" t="s">
        <v>350</v>
      </c>
      <c r="F258" s="309" t="s">
        <v>377</v>
      </c>
      <c r="G258" s="313" t="s">
        <v>378</v>
      </c>
      <c r="H258" s="309">
        <v>7</v>
      </c>
      <c r="I258" s="312">
        <v>1.3913</v>
      </c>
    </row>
    <row r="259" spans="1:9" ht="29" x14ac:dyDescent="0.35">
      <c r="A259" s="309" t="str">
        <f t="shared" si="3"/>
        <v>PA15A#8</v>
      </c>
      <c r="B259" s="309">
        <f>Inek2018A1a2a[[#This Row],[Klasse2]]</f>
        <v>8</v>
      </c>
      <c r="C259" s="312">
        <f>Inek2018A1a2a[[#This Row],[BwJeTag2]]</f>
        <v>1.3651</v>
      </c>
      <c r="D259" s="309" t="s">
        <v>340</v>
      </c>
      <c r="E259" s="309" t="s">
        <v>350</v>
      </c>
      <c r="F259" s="309" t="s">
        <v>377</v>
      </c>
      <c r="G259" s="313" t="s">
        <v>378</v>
      </c>
      <c r="H259" s="309">
        <v>8</v>
      </c>
      <c r="I259" s="312">
        <v>1.3651</v>
      </c>
    </row>
    <row r="260" spans="1:9" ht="29" x14ac:dyDescent="0.35">
      <c r="A260" s="309" t="str">
        <f t="shared" si="3"/>
        <v>PA15A#9</v>
      </c>
      <c r="B260" s="309">
        <f>Inek2018A1a2a[[#This Row],[Klasse2]]</f>
        <v>9</v>
      </c>
      <c r="C260" s="312">
        <f>Inek2018A1a2a[[#This Row],[BwJeTag2]]</f>
        <v>1.3389</v>
      </c>
      <c r="D260" s="309" t="s">
        <v>340</v>
      </c>
      <c r="E260" s="309" t="s">
        <v>350</v>
      </c>
      <c r="F260" s="309" t="s">
        <v>377</v>
      </c>
      <c r="G260" s="313" t="s">
        <v>378</v>
      </c>
      <c r="H260" s="309">
        <v>9</v>
      </c>
      <c r="I260" s="312">
        <v>1.3389</v>
      </c>
    </row>
    <row r="261" spans="1:9" ht="29" x14ac:dyDescent="0.35">
      <c r="A261" s="309" t="str">
        <f t="shared" ref="A261:A324" si="4">F261&amp;"#"&amp;H261</f>
        <v>PA15A#10</v>
      </c>
      <c r="B261" s="309">
        <f>Inek2018A1a2a[[#This Row],[Klasse2]]</f>
        <v>10</v>
      </c>
      <c r="C261" s="312">
        <f>Inek2018A1a2a[[#This Row],[BwJeTag2]]</f>
        <v>1.3128</v>
      </c>
      <c r="D261" s="309" t="s">
        <v>340</v>
      </c>
      <c r="E261" s="309" t="s">
        <v>350</v>
      </c>
      <c r="F261" s="309" t="s">
        <v>377</v>
      </c>
      <c r="G261" s="313" t="s">
        <v>378</v>
      </c>
      <c r="H261" s="309">
        <v>10</v>
      </c>
      <c r="I261" s="312">
        <v>1.3128</v>
      </c>
    </row>
    <row r="262" spans="1:9" ht="29" x14ac:dyDescent="0.35">
      <c r="A262" s="309" t="str">
        <f t="shared" si="4"/>
        <v>PA15A#11</v>
      </c>
      <c r="B262" s="309">
        <f>Inek2018A1a2a[[#This Row],[Klasse2]]</f>
        <v>11</v>
      </c>
      <c r="C262" s="312">
        <f>Inek2018A1a2a[[#This Row],[BwJeTag2]]</f>
        <v>1.2866</v>
      </c>
      <c r="D262" s="309" t="s">
        <v>340</v>
      </c>
      <c r="E262" s="309" t="s">
        <v>350</v>
      </c>
      <c r="F262" s="309" t="s">
        <v>377</v>
      </c>
      <c r="G262" s="313" t="s">
        <v>378</v>
      </c>
      <c r="H262" s="309">
        <v>11</v>
      </c>
      <c r="I262" s="312">
        <v>1.2866</v>
      </c>
    </row>
    <row r="263" spans="1:9" ht="29" x14ac:dyDescent="0.35">
      <c r="A263" s="309" t="str">
        <f t="shared" si="4"/>
        <v>PA15A#12</v>
      </c>
      <c r="B263" s="309">
        <f>Inek2018A1a2a[[#This Row],[Klasse2]]</f>
        <v>12</v>
      </c>
      <c r="C263" s="312">
        <f>Inek2018A1a2a[[#This Row],[BwJeTag2]]</f>
        <v>1.2605</v>
      </c>
      <c r="D263" s="309" t="s">
        <v>340</v>
      </c>
      <c r="E263" s="309" t="s">
        <v>350</v>
      </c>
      <c r="F263" s="309" t="s">
        <v>377</v>
      </c>
      <c r="G263" s="313" t="s">
        <v>378</v>
      </c>
      <c r="H263" s="309">
        <v>12</v>
      </c>
      <c r="I263" s="312">
        <v>1.2605</v>
      </c>
    </row>
    <row r="264" spans="1:9" x14ac:dyDescent="0.35">
      <c r="A264" s="309" t="str">
        <f t="shared" si="4"/>
        <v>PA15B#1</v>
      </c>
      <c r="B264" s="309">
        <f>Inek2018A1a2a[[#This Row],[Klasse2]]</f>
        <v>1</v>
      </c>
      <c r="C264" s="312">
        <f>Inek2018A1a2a[[#This Row],[BwJeTag2]]</f>
        <v>1.4923</v>
      </c>
      <c r="D264" s="309" t="s">
        <v>340</v>
      </c>
      <c r="E264" s="309" t="s">
        <v>350</v>
      </c>
      <c r="F264" s="309" t="s">
        <v>379</v>
      </c>
      <c r="G264" s="309" t="s">
        <v>380</v>
      </c>
      <c r="H264" s="309">
        <v>1</v>
      </c>
      <c r="I264" s="312">
        <v>1.4923</v>
      </c>
    </row>
    <row r="265" spans="1:9" x14ac:dyDescent="0.35">
      <c r="A265" s="309" t="str">
        <f t="shared" si="4"/>
        <v>PA15B#2</v>
      </c>
      <c r="B265" s="309">
        <f>Inek2018A1a2a[[#This Row],[Klasse2]]</f>
        <v>2</v>
      </c>
      <c r="C265" s="312">
        <f>Inek2018A1a2a[[#This Row],[BwJeTag2]]</f>
        <v>1.4594</v>
      </c>
      <c r="D265" s="309" t="s">
        <v>340</v>
      </c>
      <c r="E265" s="309" t="s">
        <v>350</v>
      </c>
      <c r="F265" s="309" t="s">
        <v>379</v>
      </c>
      <c r="G265" s="309" t="s">
        <v>380</v>
      </c>
      <c r="H265" s="309">
        <v>2</v>
      </c>
      <c r="I265" s="312">
        <v>1.4594</v>
      </c>
    </row>
    <row r="266" spans="1:9" x14ac:dyDescent="0.35">
      <c r="A266" s="309" t="str">
        <f t="shared" si="4"/>
        <v>PA15B#3</v>
      </c>
      <c r="B266" s="309">
        <f>Inek2018A1a2a[[#This Row],[Klasse2]]</f>
        <v>3</v>
      </c>
      <c r="C266" s="312">
        <f>Inek2018A1a2a[[#This Row],[BwJeTag2]]</f>
        <v>1.4380999999999999</v>
      </c>
      <c r="D266" s="309" t="s">
        <v>340</v>
      </c>
      <c r="E266" s="309" t="s">
        <v>350</v>
      </c>
      <c r="F266" s="309" t="s">
        <v>379</v>
      </c>
      <c r="G266" s="309" t="s">
        <v>380</v>
      </c>
      <c r="H266" s="309">
        <v>3</v>
      </c>
      <c r="I266" s="312">
        <v>1.4380999999999999</v>
      </c>
    </row>
    <row r="267" spans="1:9" x14ac:dyDescent="0.35">
      <c r="A267" s="309" t="str">
        <f t="shared" si="4"/>
        <v>PA15B#4</v>
      </c>
      <c r="B267" s="309">
        <f>Inek2018A1a2a[[#This Row],[Klasse2]]</f>
        <v>4</v>
      </c>
      <c r="C267" s="312">
        <f>Inek2018A1a2a[[#This Row],[BwJeTag2]]</f>
        <v>1.4168000000000001</v>
      </c>
      <c r="D267" s="309" t="s">
        <v>340</v>
      </c>
      <c r="E267" s="309" t="s">
        <v>350</v>
      </c>
      <c r="F267" s="309" t="s">
        <v>379</v>
      </c>
      <c r="G267" s="309" t="s">
        <v>380</v>
      </c>
      <c r="H267" s="309">
        <v>4</v>
      </c>
      <c r="I267" s="312">
        <v>1.4168000000000001</v>
      </c>
    </row>
    <row r="268" spans="1:9" x14ac:dyDescent="0.35">
      <c r="A268" s="309" t="str">
        <f t="shared" si="4"/>
        <v>PA15B#5</v>
      </c>
      <c r="B268" s="309">
        <f>Inek2018A1a2a[[#This Row],[Klasse2]]</f>
        <v>5</v>
      </c>
      <c r="C268" s="312">
        <f>Inek2018A1a2a[[#This Row],[BwJeTag2]]</f>
        <v>1.3955</v>
      </c>
      <c r="D268" s="309" t="s">
        <v>340</v>
      </c>
      <c r="E268" s="309" t="s">
        <v>350</v>
      </c>
      <c r="F268" s="309" t="s">
        <v>379</v>
      </c>
      <c r="G268" s="309" t="s">
        <v>380</v>
      </c>
      <c r="H268" s="309">
        <v>5</v>
      </c>
      <c r="I268" s="312">
        <v>1.3955</v>
      </c>
    </row>
    <row r="269" spans="1:9" x14ac:dyDescent="0.35">
      <c r="A269" s="309" t="str">
        <f t="shared" si="4"/>
        <v>PA15B#6</v>
      </c>
      <c r="B269" s="309">
        <f>Inek2018A1a2a[[#This Row],[Klasse2]]</f>
        <v>6</v>
      </c>
      <c r="C269" s="312">
        <f>Inek2018A1a2a[[#This Row],[BwJeTag2]]</f>
        <v>1.3742000000000001</v>
      </c>
      <c r="D269" s="309" t="s">
        <v>340</v>
      </c>
      <c r="E269" s="309" t="s">
        <v>350</v>
      </c>
      <c r="F269" s="309" t="s">
        <v>379</v>
      </c>
      <c r="G269" s="309" t="s">
        <v>380</v>
      </c>
      <c r="H269" s="309">
        <v>6</v>
      </c>
      <c r="I269" s="312">
        <v>1.3742000000000001</v>
      </c>
    </row>
    <row r="270" spans="1:9" x14ac:dyDescent="0.35">
      <c r="A270" s="309" t="str">
        <f t="shared" si="4"/>
        <v>PA15B#7</v>
      </c>
      <c r="B270" s="309">
        <f>Inek2018A1a2a[[#This Row],[Klasse2]]</f>
        <v>7</v>
      </c>
      <c r="C270" s="312">
        <f>Inek2018A1a2a[[#This Row],[BwJeTag2]]</f>
        <v>1.3529</v>
      </c>
      <c r="D270" s="309" t="s">
        <v>340</v>
      </c>
      <c r="E270" s="309" t="s">
        <v>350</v>
      </c>
      <c r="F270" s="309" t="s">
        <v>379</v>
      </c>
      <c r="G270" s="309" t="s">
        <v>380</v>
      </c>
      <c r="H270" s="309">
        <v>7</v>
      </c>
      <c r="I270" s="312">
        <v>1.3529</v>
      </c>
    </row>
    <row r="271" spans="1:9" x14ac:dyDescent="0.35">
      <c r="A271" s="309" t="str">
        <f t="shared" si="4"/>
        <v>PA15B#8</v>
      </c>
      <c r="B271" s="309">
        <f>Inek2018A1a2a[[#This Row],[Klasse2]]</f>
        <v>8</v>
      </c>
      <c r="C271" s="312">
        <f>Inek2018A1a2a[[#This Row],[BwJeTag2]]</f>
        <v>1.3315999999999999</v>
      </c>
      <c r="D271" s="309" t="s">
        <v>340</v>
      </c>
      <c r="E271" s="309" t="s">
        <v>350</v>
      </c>
      <c r="F271" s="309" t="s">
        <v>379</v>
      </c>
      <c r="G271" s="309" t="s">
        <v>380</v>
      </c>
      <c r="H271" s="309">
        <v>8</v>
      </c>
      <c r="I271" s="312">
        <v>1.3315999999999999</v>
      </c>
    </row>
    <row r="272" spans="1:9" x14ac:dyDescent="0.35">
      <c r="A272" s="309" t="str">
        <f t="shared" si="4"/>
        <v>PA15B#9</v>
      </c>
      <c r="B272" s="309">
        <f>Inek2018A1a2a[[#This Row],[Klasse2]]</f>
        <v>9</v>
      </c>
      <c r="C272" s="312">
        <f>Inek2018A1a2a[[#This Row],[BwJeTag2]]</f>
        <v>1.3103</v>
      </c>
      <c r="D272" s="309" t="s">
        <v>340</v>
      </c>
      <c r="E272" s="309" t="s">
        <v>350</v>
      </c>
      <c r="F272" s="309" t="s">
        <v>379</v>
      </c>
      <c r="G272" s="309" t="s">
        <v>380</v>
      </c>
      <c r="H272" s="309">
        <v>9</v>
      </c>
      <c r="I272" s="312">
        <v>1.3103</v>
      </c>
    </row>
    <row r="273" spans="1:9" x14ac:dyDescent="0.35">
      <c r="A273" s="309" t="str">
        <f t="shared" si="4"/>
        <v>PA15B#10</v>
      </c>
      <c r="B273" s="309">
        <f>Inek2018A1a2a[[#This Row],[Klasse2]]</f>
        <v>10</v>
      </c>
      <c r="C273" s="312">
        <f>Inek2018A1a2a[[#This Row],[BwJeTag2]]</f>
        <v>1.2889999999999999</v>
      </c>
      <c r="D273" s="309" t="s">
        <v>340</v>
      </c>
      <c r="E273" s="309" t="s">
        <v>350</v>
      </c>
      <c r="F273" s="309" t="s">
        <v>379</v>
      </c>
      <c r="G273" s="309" t="s">
        <v>380</v>
      </c>
      <c r="H273" s="309">
        <v>10</v>
      </c>
      <c r="I273" s="312">
        <v>1.2889999999999999</v>
      </c>
    </row>
    <row r="274" spans="1:9" x14ac:dyDescent="0.35">
      <c r="A274" s="309" t="str">
        <f t="shared" si="4"/>
        <v>PA15B#11</v>
      </c>
      <c r="B274" s="309">
        <f>Inek2018A1a2a[[#This Row],[Klasse2]]</f>
        <v>11</v>
      </c>
      <c r="C274" s="312">
        <f>Inek2018A1a2a[[#This Row],[BwJeTag2]]</f>
        <v>1.2677</v>
      </c>
      <c r="D274" s="309" t="s">
        <v>340</v>
      </c>
      <c r="E274" s="309" t="s">
        <v>350</v>
      </c>
      <c r="F274" s="309" t="s">
        <v>379</v>
      </c>
      <c r="G274" s="309" t="s">
        <v>380</v>
      </c>
      <c r="H274" s="309">
        <v>11</v>
      </c>
      <c r="I274" s="312">
        <v>1.2677</v>
      </c>
    </row>
    <row r="275" spans="1:9" x14ac:dyDescent="0.35">
      <c r="A275" s="309" t="str">
        <f t="shared" si="4"/>
        <v>PA15B#12</v>
      </c>
      <c r="B275" s="309">
        <f>Inek2018A1a2a[[#This Row],[Klasse2]]</f>
        <v>12</v>
      </c>
      <c r="C275" s="312">
        <f>Inek2018A1a2a[[#This Row],[BwJeTag2]]</f>
        <v>1.2464</v>
      </c>
      <c r="D275" s="309" t="s">
        <v>340</v>
      </c>
      <c r="E275" s="309" t="s">
        <v>350</v>
      </c>
      <c r="F275" s="309" t="s">
        <v>379</v>
      </c>
      <c r="G275" s="309" t="s">
        <v>380</v>
      </c>
      <c r="H275" s="309">
        <v>12</v>
      </c>
      <c r="I275" s="312">
        <v>1.2464</v>
      </c>
    </row>
    <row r="276" spans="1:9" x14ac:dyDescent="0.35">
      <c r="A276" s="309" t="str">
        <f t="shared" si="4"/>
        <v>PA15B#13</v>
      </c>
      <c r="B276" s="309">
        <f>Inek2018A1a2a[[#This Row],[Klasse2]]</f>
        <v>13</v>
      </c>
      <c r="C276" s="312">
        <f>Inek2018A1a2a[[#This Row],[BwJeTag2]]</f>
        <v>1.2251000000000001</v>
      </c>
      <c r="D276" s="309" t="s">
        <v>340</v>
      </c>
      <c r="E276" s="309" t="s">
        <v>350</v>
      </c>
      <c r="F276" s="309" t="s">
        <v>379</v>
      </c>
      <c r="G276" s="309" t="s">
        <v>380</v>
      </c>
      <c r="H276" s="309">
        <v>13</v>
      </c>
      <c r="I276" s="312">
        <v>1.2251000000000001</v>
      </c>
    </row>
    <row r="277" spans="1:9" x14ac:dyDescent="0.35">
      <c r="A277" s="309" t="str">
        <f t="shared" si="4"/>
        <v>PA15B#14</v>
      </c>
      <c r="B277" s="309">
        <f>Inek2018A1a2a[[#This Row],[Klasse2]]</f>
        <v>14</v>
      </c>
      <c r="C277" s="312">
        <f>Inek2018A1a2a[[#This Row],[BwJeTag2]]</f>
        <v>1.2038</v>
      </c>
      <c r="D277" s="309" t="s">
        <v>340</v>
      </c>
      <c r="E277" s="309" t="s">
        <v>350</v>
      </c>
      <c r="F277" s="309" t="s">
        <v>379</v>
      </c>
      <c r="G277" s="309" t="s">
        <v>380</v>
      </c>
      <c r="H277" s="309">
        <v>14</v>
      </c>
      <c r="I277" s="312">
        <v>1.2038</v>
      </c>
    </row>
    <row r="278" spans="1:9" x14ac:dyDescent="0.35">
      <c r="A278" s="309" t="str">
        <f t="shared" si="4"/>
        <v>PA15B#15</v>
      </c>
      <c r="B278" s="309">
        <f>Inek2018A1a2a[[#This Row],[Klasse2]]</f>
        <v>15</v>
      </c>
      <c r="C278" s="312">
        <f>Inek2018A1a2a[[#This Row],[BwJeTag2]]</f>
        <v>1.1825000000000001</v>
      </c>
      <c r="D278" s="309" t="s">
        <v>340</v>
      </c>
      <c r="E278" s="309" t="s">
        <v>350</v>
      </c>
      <c r="F278" s="309" t="s">
        <v>379</v>
      </c>
      <c r="G278" s="309" t="s">
        <v>380</v>
      </c>
      <c r="H278" s="309">
        <v>15</v>
      </c>
      <c r="I278" s="312">
        <v>1.1825000000000001</v>
      </c>
    </row>
    <row r="279" spans="1:9" x14ac:dyDescent="0.35">
      <c r="A279" s="309" t="str">
        <f t="shared" si="4"/>
        <v>PA15B#16</v>
      </c>
      <c r="B279" s="309">
        <f>Inek2018A1a2a[[#This Row],[Klasse2]]</f>
        <v>16</v>
      </c>
      <c r="C279" s="312">
        <f>Inek2018A1a2a[[#This Row],[BwJeTag2]]</f>
        <v>1.1612</v>
      </c>
      <c r="D279" s="309" t="s">
        <v>340</v>
      </c>
      <c r="E279" s="309" t="s">
        <v>350</v>
      </c>
      <c r="F279" s="309" t="s">
        <v>379</v>
      </c>
      <c r="G279" s="309" t="s">
        <v>380</v>
      </c>
      <c r="H279" s="309">
        <v>16</v>
      </c>
      <c r="I279" s="312">
        <v>1.1612</v>
      </c>
    </row>
    <row r="280" spans="1:9" x14ac:dyDescent="0.35">
      <c r="A280" s="309" t="str">
        <f t="shared" si="4"/>
        <v>PA15C#1</v>
      </c>
      <c r="B280" s="309">
        <f>Inek2018A1a2a[[#This Row],[Klasse2]]</f>
        <v>1</v>
      </c>
      <c r="C280" s="312">
        <f>Inek2018A1a2a[[#This Row],[BwJeTag2]]</f>
        <v>1.4663999999999999</v>
      </c>
      <c r="D280" s="309" t="s">
        <v>340</v>
      </c>
      <c r="E280" s="309" t="s">
        <v>350</v>
      </c>
      <c r="F280" s="309" t="s">
        <v>381</v>
      </c>
      <c r="G280" s="309" t="s">
        <v>382</v>
      </c>
      <c r="H280" s="309">
        <v>1</v>
      </c>
      <c r="I280" s="312">
        <v>1.4663999999999999</v>
      </c>
    </row>
    <row r="281" spans="1:9" x14ac:dyDescent="0.35">
      <c r="A281" s="309" t="str">
        <f t="shared" si="4"/>
        <v>PA15C#2</v>
      </c>
      <c r="B281" s="309">
        <f>Inek2018A1a2a[[#This Row],[Klasse2]]</f>
        <v>2</v>
      </c>
      <c r="C281" s="312">
        <f>Inek2018A1a2a[[#This Row],[BwJeTag2]]</f>
        <v>1.4298</v>
      </c>
      <c r="D281" s="309" t="s">
        <v>340</v>
      </c>
      <c r="E281" s="309" t="s">
        <v>350</v>
      </c>
      <c r="F281" s="309" t="s">
        <v>381</v>
      </c>
      <c r="G281" s="309" t="s">
        <v>382</v>
      </c>
      <c r="H281" s="309">
        <v>2</v>
      </c>
      <c r="I281" s="312">
        <v>1.4298</v>
      </c>
    </row>
    <row r="282" spans="1:9" x14ac:dyDescent="0.35">
      <c r="A282" s="309" t="str">
        <f t="shared" si="4"/>
        <v>PA15C#3</v>
      </c>
      <c r="B282" s="309">
        <f>Inek2018A1a2a[[#This Row],[Klasse2]]</f>
        <v>3</v>
      </c>
      <c r="C282" s="312">
        <f>Inek2018A1a2a[[#This Row],[BwJeTag2]]</f>
        <v>1.4067000000000001</v>
      </c>
      <c r="D282" s="309" t="s">
        <v>340</v>
      </c>
      <c r="E282" s="309" t="s">
        <v>350</v>
      </c>
      <c r="F282" s="309" t="s">
        <v>381</v>
      </c>
      <c r="G282" s="309" t="s">
        <v>382</v>
      </c>
      <c r="H282" s="309">
        <v>3</v>
      </c>
      <c r="I282" s="312">
        <v>1.4067000000000001</v>
      </c>
    </row>
    <row r="283" spans="1:9" x14ac:dyDescent="0.35">
      <c r="A283" s="309" t="str">
        <f t="shared" si="4"/>
        <v>PA15C#4</v>
      </c>
      <c r="B283" s="309">
        <f>Inek2018A1a2a[[#This Row],[Klasse2]]</f>
        <v>4</v>
      </c>
      <c r="C283" s="312">
        <f>Inek2018A1a2a[[#This Row],[BwJeTag2]]</f>
        <v>1.3835999999999999</v>
      </c>
      <c r="D283" s="309" t="s">
        <v>340</v>
      </c>
      <c r="E283" s="309" t="s">
        <v>350</v>
      </c>
      <c r="F283" s="309" t="s">
        <v>381</v>
      </c>
      <c r="G283" s="309" t="s">
        <v>382</v>
      </c>
      <c r="H283" s="309">
        <v>4</v>
      </c>
      <c r="I283" s="312">
        <v>1.3835999999999999</v>
      </c>
    </row>
    <row r="284" spans="1:9" x14ac:dyDescent="0.35">
      <c r="A284" s="309" t="str">
        <f t="shared" si="4"/>
        <v>PA15C#5</v>
      </c>
      <c r="B284" s="309">
        <f>Inek2018A1a2a[[#This Row],[Klasse2]]</f>
        <v>5</v>
      </c>
      <c r="C284" s="312">
        <f>Inek2018A1a2a[[#This Row],[BwJeTag2]]</f>
        <v>1.3605</v>
      </c>
      <c r="D284" s="309" t="s">
        <v>340</v>
      </c>
      <c r="E284" s="309" t="s">
        <v>350</v>
      </c>
      <c r="F284" s="309" t="s">
        <v>381</v>
      </c>
      <c r="G284" s="309" t="s">
        <v>382</v>
      </c>
      <c r="H284" s="309">
        <v>5</v>
      </c>
      <c r="I284" s="312">
        <v>1.3605</v>
      </c>
    </row>
    <row r="285" spans="1:9" x14ac:dyDescent="0.35">
      <c r="A285" s="309" t="str">
        <f t="shared" si="4"/>
        <v>PA15C#6</v>
      </c>
      <c r="B285" s="309">
        <f>Inek2018A1a2a[[#This Row],[Klasse2]]</f>
        <v>6</v>
      </c>
      <c r="C285" s="312">
        <f>Inek2018A1a2a[[#This Row],[BwJeTag2]]</f>
        <v>1.3373999999999999</v>
      </c>
      <c r="D285" s="309" t="s">
        <v>340</v>
      </c>
      <c r="E285" s="309" t="s">
        <v>350</v>
      </c>
      <c r="F285" s="309" t="s">
        <v>381</v>
      </c>
      <c r="G285" s="309" t="s">
        <v>382</v>
      </c>
      <c r="H285" s="309">
        <v>6</v>
      </c>
      <c r="I285" s="312">
        <v>1.3373999999999999</v>
      </c>
    </row>
    <row r="286" spans="1:9" x14ac:dyDescent="0.35">
      <c r="A286" s="309" t="str">
        <f t="shared" si="4"/>
        <v>PA15C#7</v>
      </c>
      <c r="B286" s="309">
        <f>Inek2018A1a2a[[#This Row],[Klasse2]]</f>
        <v>7</v>
      </c>
      <c r="C286" s="312">
        <f>Inek2018A1a2a[[#This Row],[BwJeTag2]]</f>
        <v>1.3143</v>
      </c>
      <c r="D286" s="309" t="s">
        <v>340</v>
      </c>
      <c r="E286" s="309" t="s">
        <v>350</v>
      </c>
      <c r="F286" s="309" t="s">
        <v>381</v>
      </c>
      <c r="G286" s="309" t="s">
        <v>382</v>
      </c>
      <c r="H286" s="309">
        <v>7</v>
      </c>
      <c r="I286" s="312">
        <v>1.3143</v>
      </c>
    </row>
    <row r="287" spans="1:9" x14ac:dyDescent="0.35">
      <c r="A287" s="309" t="str">
        <f t="shared" si="4"/>
        <v>PA15C#8</v>
      </c>
      <c r="B287" s="309">
        <f>Inek2018A1a2a[[#This Row],[Klasse2]]</f>
        <v>8</v>
      </c>
      <c r="C287" s="312">
        <f>Inek2018A1a2a[[#This Row],[BwJeTag2]]</f>
        <v>1.2912999999999999</v>
      </c>
      <c r="D287" s="309" t="s">
        <v>340</v>
      </c>
      <c r="E287" s="309" t="s">
        <v>350</v>
      </c>
      <c r="F287" s="309" t="s">
        <v>381</v>
      </c>
      <c r="G287" s="309" t="s">
        <v>382</v>
      </c>
      <c r="H287" s="309">
        <v>8</v>
      </c>
      <c r="I287" s="312">
        <v>1.2912999999999999</v>
      </c>
    </row>
    <row r="288" spans="1:9" x14ac:dyDescent="0.35">
      <c r="A288" s="309" t="str">
        <f t="shared" si="4"/>
        <v>PA15C#9</v>
      </c>
      <c r="B288" s="309">
        <f>Inek2018A1a2a[[#This Row],[Klasse2]]</f>
        <v>9</v>
      </c>
      <c r="C288" s="312">
        <f>Inek2018A1a2a[[#This Row],[BwJeTag2]]</f>
        <v>1.2682</v>
      </c>
      <c r="D288" s="309" t="s">
        <v>340</v>
      </c>
      <c r="E288" s="309" t="s">
        <v>350</v>
      </c>
      <c r="F288" s="309" t="s">
        <v>381</v>
      </c>
      <c r="G288" s="309" t="s">
        <v>382</v>
      </c>
      <c r="H288" s="309">
        <v>9</v>
      </c>
      <c r="I288" s="312">
        <v>1.2682</v>
      </c>
    </row>
    <row r="289" spans="1:9" x14ac:dyDescent="0.35">
      <c r="A289" s="309" t="str">
        <f t="shared" si="4"/>
        <v>PA15C#10</v>
      </c>
      <c r="B289" s="309">
        <f>Inek2018A1a2a[[#This Row],[Klasse2]]</f>
        <v>10</v>
      </c>
      <c r="C289" s="312">
        <f>Inek2018A1a2a[[#This Row],[BwJeTag2]]</f>
        <v>1.2451000000000001</v>
      </c>
      <c r="D289" s="309" t="s">
        <v>340</v>
      </c>
      <c r="E289" s="309" t="s">
        <v>350</v>
      </c>
      <c r="F289" s="309" t="s">
        <v>381</v>
      </c>
      <c r="G289" s="309" t="s">
        <v>382</v>
      </c>
      <c r="H289" s="309">
        <v>10</v>
      </c>
      <c r="I289" s="312">
        <v>1.2451000000000001</v>
      </c>
    </row>
    <row r="290" spans="1:9" x14ac:dyDescent="0.35">
      <c r="A290" s="309" t="str">
        <f t="shared" si="4"/>
        <v>PA15C#11</v>
      </c>
      <c r="B290" s="309">
        <f>Inek2018A1a2a[[#This Row],[Klasse2]]</f>
        <v>11</v>
      </c>
      <c r="C290" s="312">
        <f>Inek2018A1a2a[[#This Row],[BwJeTag2]]</f>
        <v>1.222</v>
      </c>
      <c r="D290" s="309" t="s">
        <v>340</v>
      </c>
      <c r="E290" s="309" t="s">
        <v>350</v>
      </c>
      <c r="F290" s="309" t="s">
        <v>381</v>
      </c>
      <c r="G290" s="309" t="s">
        <v>382</v>
      </c>
      <c r="H290" s="309">
        <v>11</v>
      </c>
      <c r="I290" s="312">
        <v>1.222</v>
      </c>
    </row>
    <row r="291" spans="1:9" x14ac:dyDescent="0.35">
      <c r="A291" s="309" t="str">
        <f t="shared" si="4"/>
        <v>PA15C#12</v>
      </c>
      <c r="B291" s="309">
        <f>Inek2018A1a2a[[#This Row],[Klasse2]]</f>
        <v>12</v>
      </c>
      <c r="C291" s="312">
        <f>Inek2018A1a2a[[#This Row],[BwJeTag2]]</f>
        <v>1.1989000000000001</v>
      </c>
      <c r="D291" s="309" t="s">
        <v>340</v>
      </c>
      <c r="E291" s="309" t="s">
        <v>350</v>
      </c>
      <c r="F291" s="309" t="s">
        <v>381</v>
      </c>
      <c r="G291" s="309" t="s">
        <v>382</v>
      </c>
      <c r="H291" s="309">
        <v>12</v>
      </c>
      <c r="I291" s="312">
        <v>1.1989000000000001</v>
      </c>
    </row>
    <row r="292" spans="1:9" x14ac:dyDescent="0.35">
      <c r="A292" s="309" t="str">
        <f t="shared" si="4"/>
        <v>PA15C#13</v>
      </c>
      <c r="B292" s="309">
        <f>Inek2018A1a2a[[#This Row],[Klasse2]]</f>
        <v>13</v>
      </c>
      <c r="C292" s="312">
        <f>Inek2018A1a2a[[#This Row],[BwJeTag2]]</f>
        <v>1.1758</v>
      </c>
      <c r="D292" s="309" t="s">
        <v>340</v>
      </c>
      <c r="E292" s="309" t="s">
        <v>350</v>
      </c>
      <c r="F292" s="309" t="s">
        <v>381</v>
      </c>
      <c r="G292" s="309" t="s">
        <v>382</v>
      </c>
      <c r="H292" s="309">
        <v>13</v>
      </c>
      <c r="I292" s="312">
        <v>1.1758</v>
      </c>
    </row>
    <row r="293" spans="1:9" x14ac:dyDescent="0.35">
      <c r="A293" s="309" t="str">
        <f t="shared" si="4"/>
        <v>PA15C#14</v>
      </c>
      <c r="B293" s="309">
        <f>Inek2018A1a2a[[#This Row],[Klasse2]]</f>
        <v>14</v>
      </c>
      <c r="C293" s="312">
        <f>Inek2018A1a2a[[#This Row],[BwJeTag2]]</f>
        <v>1.1527000000000001</v>
      </c>
      <c r="D293" s="309" t="s">
        <v>340</v>
      </c>
      <c r="E293" s="309" t="s">
        <v>350</v>
      </c>
      <c r="F293" s="309" t="s">
        <v>381</v>
      </c>
      <c r="G293" s="309" t="s">
        <v>382</v>
      </c>
      <c r="H293" s="309">
        <v>14</v>
      </c>
      <c r="I293" s="312">
        <v>1.1527000000000001</v>
      </c>
    </row>
    <row r="294" spans="1:9" x14ac:dyDescent="0.35">
      <c r="A294" s="309" t="str">
        <f t="shared" si="4"/>
        <v>PA15C#15</v>
      </c>
      <c r="B294" s="309">
        <f>Inek2018A1a2a[[#This Row],[Klasse2]]</f>
        <v>15</v>
      </c>
      <c r="C294" s="312">
        <f>Inek2018A1a2a[[#This Row],[BwJeTag2]]</f>
        <v>1.1295999999999999</v>
      </c>
      <c r="D294" s="309" t="s">
        <v>340</v>
      </c>
      <c r="E294" s="309" t="s">
        <v>350</v>
      </c>
      <c r="F294" s="309" t="s">
        <v>381</v>
      </c>
      <c r="G294" s="309" t="s">
        <v>382</v>
      </c>
      <c r="H294" s="309">
        <v>15</v>
      </c>
      <c r="I294" s="312">
        <v>1.1295999999999999</v>
      </c>
    </row>
    <row r="295" spans="1:9" x14ac:dyDescent="0.35">
      <c r="A295" s="309" t="str">
        <f t="shared" si="4"/>
        <v>PA15C#16</v>
      </c>
      <c r="B295" s="309">
        <f>Inek2018A1a2a[[#This Row],[Klasse2]]</f>
        <v>16</v>
      </c>
      <c r="C295" s="312">
        <f>Inek2018A1a2a[[#This Row],[BwJeTag2]]</f>
        <v>1.1066</v>
      </c>
      <c r="D295" s="309" t="s">
        <v>340</v>
      </c>
      <c r="E295" s="309" t="s">
        <v>350</v>
      </c>
      <c r="F295" s="309" t="s">
        <v>381</v>
      </c>
      <c r="G295" s="309" t="s">
        <v>382</v>
      </c>
      <c r="H295" s="309">
        <v>16</v>
      </c>
      <c r="I295" s="312">
        <v>1.1066</v>
      </c>
    </row>
    <row r="296" spans="1:9" x14ac:dyDescent="0.35">
      <c r="A296" s="309" t="str">
        <f t="shared" si="4"/>
        <v>PA15C#17</v>
      </c>
      <c r="B296" s="309">
        <f>Inek2018A1a2a[[#This Row],[Klasse2]]</f>
        <v>17</v>
      </c>
      <c r="C296" s="312">
        <f>Inek2018A1a2a[[#This Row],[BwJeTag2]]</f>
        <v>1.0834999999999999</v>
      </c>
      <c r="D296" s="309" t="s">
        <v>340</v>
      </c>
      <c r="E296" s="309" t="s">
        <v>350</v>
      </c>
      <c r="F296" s="309" t="s">
        <v>381</v>
      </c>
      <c r="G296" s="309" t="s">
        <v>382</v>
      </c>
      <c r="H296" s="309">
        <v>17</v>
      </c>
      <c r="I296" s="312">
        <v>1.0834999999999999</v>
      </c>
    </row>
    <row r="297" spans="1:9" x14ac:dyDescent="0.35">
      <c r="A297" s="309" t="str">
        <f t="shared" si="4"/>
        <v>PA15C#18</v>
      </c>
      <c r="B297" s="309">
        <f>Inek2018A1a2a[[#This Row],[Klasse2]]</f>
        <v>18</v>
      </c>
      <c r="C297" s="312">
        <f>Inek2018A1a2a[[#This Row],[BwJeTag2]]</f>
        <v>1.0604</v>
      </c>
      <c r="D297" s="309" t="s">
        <v>340</v>
      </c>
      <c r="E297" s="309" t="s">
        <v>350</v>
      </c>
      <c r="F297" s="309" t="s">
        <v>381</v>
      </c>
      <c r="G297" s="309" t="s">
        <v>382</v>
      </c>
      <c r="H297" s="309">
        <v>18</v>
      </c>
      <c r="I297" s="312">
        <v>1.0604</v>
      </c>
    </row>
    <row r="298" spans="1:9" x14ac:dyDescent="0.35">
      <c r="A298" s="309" t="str">
        <f t="shared" si="4"/>
        <v>PK01A#1</v>
      </c>
      <c r="B298" s="309">
        <f>Inek2018A1a2a[[#This Row],[Klasse2]]</f>
        <v>1</v>
      </c>
      <c r="C298" s="312">
        <f>Inek2018A1a2a[[#This Row],[BwJeTag2]]</f>
        <v>2.3380999999999998</v>
      </c>
      <c r="D298" s="309" t="s">
        <v>340</v>
      </c>
      <c r="E298" s="309" t="s">
        <v>383</v>
      </c>
      <c r="F298" s="309" t="s">
        <v>384</v>
      </c>
      <c r="G298" s="309" t="s">
        <v>352</v>
      </c>
      <c r="H298" s="309">
        <v>1</v>
      </c>
      <c r="I298" s="312">
        <v>2.3380999999999998</v>
      </c>
    </row>
    <row r="299" spans="1:9" x14ac:dyDescent="0.35">
      <c r="A299" s="309" t="str">
        <f t="shared" si="4"/>
        <v>PK01A#2</v>
      </c>
      <c r="B299" s="309">
        <f>Inek2018A1a2a[[#This Row],[Klasse2]]</f>
        <v>2</v>
      </c>
      <c r="C299" s="312">
        <f>Inek2018A1a2a[[#This Row],[BwJeTag2]]</f>
        <v>2.3380999999999998</v>
      </c>
      <c r="D299" s="309" t="s">
        <v>340</v>
      </c>
      <c r="E299" s="309" t="s">
        <v>383</v>
      </c>
      <c r="F299" s="309" t="s">
        <v>384</v>
      </c>
      <c r="G299" s="309" t="s">
        <v>352</v>
      </c>
      <c r="H299" s="309">
        <v>2</v>
      </c>
      <c r="I299" s="312">
        <v>2.3380999999999998</v>
      </c>
    </row>
    <row r="300" spans="1:9" x14ac:dyDescent="0.35">
      <c r="A300" s="309" t="str">
        <f t="shared" si="4"/>
        <v>PK01A#3</v>
      </c>
      <c r="B300" s="309">
        <f>Inek2018A1a2a[[#This Row],[Klasse2]]</f>
        <v>3</v>
      </c>
      <c r="C300" s="312">
        <f>Inek2018A1a2a[[#This Row],[BwJeTag2]]</f>
        <v>2.2763</v>
      </c>
      <c r="D300" s="309" t="s">
        <v>340</v>
      </c>
      <c r="E300" s="309" t="s">
        <v>383</v>
      </c>
      <c r="F300" s="309" t="s">
        <v>384</v>
      </c>
      <c r="G300" s="309" t="s">
        <v>352</v>
      </c>
      <c r="H300" s="309">
        <v>3</v>
      </c>
      <c r="I300" s="312">
        <v>2.2763</v>
      </c>
    </row>
    <row r="301" spans="1:9" x14ac:dyDescent="0.35">
      <c r="A301" s="309" t="str">
        <f t="shared" si="4"/>
        <v>PK01A#4</v>
      </c>
      <c r="B301" s="309">
        <f>Inek2018A1a2a[[#This Row],[Klasse2]]</f>
        <v>4</v>
      </c>
      <c r="C301" s="312">
        <f>Inek2018A1a2a[[#This Row],[BwJeTag2]]</f>
        <v>2.2141000000000002</v>
      </c>
      <c r="D301" s="309" t="s">
        <v>340</v>
      </c>
      <c r="E301" s="309" t="s">
        <v>383</v>
      </c>
      <c r="F301" s="309" t="s">
        <v>384</v>
      </c>
      <c r="G301" s="309" t="s">
        <v>352</v>
      </c>
      <c r="H301" s="309">
        <v>4</v>
      </c>
      <c r="I301" s="312">
        <v>2.2141000000000002</v>
      </c>
    </row>
    <row r="302" spans="1:9" x14ac:dyDescent="0.35">
      <c r="A302" s="309" t="str">
        <f t="shared" si="4"/>
        <v>PK01A#5</v>
      </c>
      <c r="B302" s="309">
        <f>Inek2018A1a2a[[#This Row],[Klasse2]]</f>
        <v>5</v>
      </c>
      <c r="C302" s="312">
        <f>Inek2018A1a2a[[#This Row],[BwJeTag2]]</f>
        <v>2.1520000000000001</v>
      </c>
      <c r="D302" s="309" t="s">
        <v>340</v>
      </c>
      <c r="E302" s="309" t="s">
        <v>383</v>
      </c>
      <c r="F302" s="309" t="s">
        <v>384</v>
      </c>
      <c r="G302" s="309" t="s">
        <v>352</v>
      </c>
      <c r="H302" s="309">
        <v>5</v>
      </c>
      <c r="I302" s="312">
        <v>2.1520000000000001</v>
      </c>
    </row>
    <row r="303" spans="1:9" x14ac:dyDescent="0.35">
      <c r="A303" s="309" t="str">
        <f t="shared" si="4"/>
        <v>PK01A#6</v>
      </c>
      <c r="B303" s="309">
        <f>Inek2018A1a2a[[#This Row],[Klasse2]]</f>
        <v>6</v>
      </c>
      <c r="C303" s="312">
        <f>Inek2018A1a2a[[#This Row],[BwJeTag2]]</f>
        <v>2.0897999999999999</v>
      </c>
      <c r="D303" s="309" t="s">
        <v>340</v>
      </c>
      <c r="E303" s="309" t="s">
        <v>383</v>
      </c>
      <c r="F303" s="309" t="s">
        <v>384</v>
      </c>
      <c r="G303" s="309" t="s">
        <v>352</v>
      </c>
      <c r="H303" s="309">
        <v>6</v>
      </c>
      <c r="I303" s="312">
        <v>2.0897999999999999</v>
      </c>
    </row>
    <row r="304" spans="1:9" x14ac:dyDescent="0.35">
      <c r="A304" s="309" t="str">
        <f t="shared" si="4"/>
        <v>PK01A#7</v>
      </c>
      <c r="B304" s="309">
        <f>Inek2018A1a2a[[#This Row],[Klasse2]]</f>
        <v>7</v>
      </c>
      <c r="C304" s="312">
        <f>Inek2018A1a2a[[#This Row],[BwJeTag2]]</f>
        <v>2.0276000000000001</v>
      </c>
      <c r="D304" s="309" t="s">
        <v>340</v>
      </c>
      <c r="E304" s="309" t="s">
        <v>383</v>
      </c>
      <c r="F304" s="309" t="s">
        <v>384</v>
      </c>
      <c r="G304" s="309" t="s">
        <v>352</v>
      </c>
      <c r="H304" s="309">
        <v>7</v>
      </c>
      <c r="I304" s="312">
        <v>2.0276000000000001</v>
      </c>
    </row>
    <row r="305" spans="1:9" x14ac:dyDescent="0.35">
      <c r="A305" s="309" t="str">
        <f t="shared" si="4"/>
        <v>PK01A#8</v>
      </c>
      <c r="B305" s="309">
        <f>Inek2018A1a2a[[#This Row],[Klasse2]]</f>
        <v>8</v>
      </c>
      <c r="C305" s="312">
        <f>Inek2018A1a2a[[#This Row],[BwJeTag2]]</f>
        <v>1.9654</v>
      </c>
      <c r="D305" s="309" t="s">
        <v>340</v>
      </c>
      <c r="E305" s="309" t="s">
        <v>383</v>
      </c>
      <c r="F305" s="309" t="s">
        <v>384</v>
      </c>
      <c r="G305" s="309" t="s">
        <v>352</v>
      </c>
      <c r="H305" s="309">
        <v>8</v>
      </c>
      <c r="I305" s="312">
        <v>1.9654</v>
      </c>
    </row>
    <row r="306" spans="1:9" x14ac:dyDescent="0.35">
      <c r="A306" s="309" t="str">
        <f t="shared" si="4"/>
        <v>PK01A#9</v>
      </c>
      <c r="B306" s="309">
        <f>Inek2018A1a2a[[#This Row],[Klasse2]]</f>
        <v>9</v>
      </c>
      <c r="C306" s="312">
        <f>Inek2018A1a2a[[#This Row],[BwJeTag2]]</f>
        <v>1.9032</v>
      </c>
      <c r="D306" s="309" t="s">
        <v>340</v>
      </c>
      <c r="E306" s="309" t="s">
        <v>383</v>
      </c>
      <c r="F306" s="309" t="s">
        <v>384</v>
      </c>
      <c r="G306" s="309" t="s">
        <v>352</v>
      </c>
      <c r="H306" s="309">
        <v>9</v>
      </c>
      <c r="I306" s="312">
        <v>1.9032</v>
      </c>
    </row>
    <row r="307" spans="1:9" x14ac:dyDescent="0.35">
      <c r="A307" s="309" t="str">
        <f t="shared" si="4"/>
        <v>PK01A#10</v>
      </c>
      <c r="B307" s="309">
        <f>Inek2018A1a2a[[#This Row],[Klasse2]]</f>
        <v>10</v>
      </c>
      <c r="C307" s="312">
        <f>Inek2018A1a2a[[#This Row],[BwJeTag2]]</f>
        <v>1.841</v>
      </c>
      <c r="D307" s="309" t="s">
        <v>340</v>
      </c>
      <c r="E307" s="309" t="s">
        <v>383</v>
      </c>
      <c r="F307" s="309" t="s">
        <v>384</v>
      </c>
      <c r="G307" s="309" t="s">
        <v>352</v>
      </c>
      <c r="H307" s="309">
        <v>10</v>
      </c>
      <c r="I307" s="312">
        <v>1.841</v>
      </c>
    </row>
    <row r="308" spans="1:9" x14ac:dyDescent="0.35">
      <c r="A308" s="309" t="str">
        <f t="shared" si="4"/>
        <v>PK01A#11</v>
      </c>
      <c r="B308" s="309">
        <f>Inek2018A1a2a[[#This Row],[Klasse2]]</f>
        <v>11</v>
      </c>
      <c r="C308" s="312">
        <f>Inek2018A1a2a[[#This Row],[BwJeTag2]]</f>
        <v>1.7787999999999999</v>
      </c>
      <c r="D308" s="309" t="s">
        <v>340</v>
      </c>
      <c r="E308" s="309" t="s">
        <v>383</v>
      </c>
      <c r="F308" s="309" t="s">
        <v>384</v>
      </c>
      <c r="G308" s="309" t="s">
        <v>352</v>
      </c>
      <c r="H308" s="309">
        <v>11</v>
      </c>
      <c r="I308" s="312">
        <v>1.7787999999999999</v>
      </c>
    </row>
    <row r="309" spans="1:9" x14ac:dyDescent="0.35">
      <c r="A309" s="309" t="str">
        <f t="shared" si="4"/>
        <v>PK01B#1</v>
      </c>
      <c r="B309" s="309">
        <f>Inek2018A1a2a[[#This Row],[Klasse2]]</f>
        <v>1</v>
      </c>
      <c r="C309" s="312">
        <f>Inek2018A1a2a[[#This Row],[BwJeTag2]]</f>
        <v>2.0535000000000001</v>
      </c>
      <c r="D309" s="309" t="s">
        <v>340</v>
      </c>
      <c r="E309" s="309" t="s">
        <v>383</v>
      </c>
      <c r="F309" s="309" t="s">
        <v>385</v>
      </c>
      <c r="G309" s="309" t="s">
        <v>354</v>
      </c>
      <c r="H309" s="309">
        <v>1</v>
      </c>
      <c r="I309" s="312">
        <v>2.0535000000000001</v>
      </c>
    </row>
    <row r="310" spans="1:9" x14ac:dyDescent="0.35">
      <c r="A310" s="309" t="str">
        <f t="shared" si="4"/>
        <v>PK01B#2</v>
      </c>
      <c r="B310" s="309">
        <f>Inek2018A1a2a[[#This Row],[Klasse2]]</f>
        <v>2</v>
      </c>
      <c r="C310" s="312">
        <f>Inek2018A1a2a[[#This Row],[BwJeTag2]]</f>
        <v>2.0535000000000001</v>
      </c>
      <c r="D310" s="309" t="s">
        <v>340</v>
      </c>
      <c r="E310" s="309" t="s">
        <v>383</v>
      </c>
      <c r="F310" s="309" t="s">
        <v>385</v>
      </c>
      <c r="G310" s="309" t="s">
        <v>354</v>
      </c>
      <c r="H310" s="309">
        <v>2</v>
      </c>
      <c r="I310" s="312">
        <v>2.0535000000000001</v>
      </c>
    </row>
    <row r="311" spans="1:9" x14ac:dyDescent="0.35">
      <c r="A311" s="309" t="str">
        <f t="shared" si="4"/>
        <v>PK01B#3</v>
      </c>
      <c r="B311" s="309">
        <f>Inek2018A1a2a[[#This Row],[Klasse2]]</f>
        <v>3</v>
      </c>
      <c r="C311" s="312">
        <f>Inek2018A1a2a[[#This Row],[BwJeTag2]]</f>
        <v>1.9931000000000001</v>
      </c>
      <c r="D311" s="309" t="s">
        <v>340</v>
      </c>
      <c r="E311" s="309" t="s">
        <v>383</v>
      </c>
      <c r="F311" s="309" t="s">
        <v>385</v>
      </c>
      <c r="G311" s="309" t="s">
        <v>354</v>
      </c>
      <c r="H311" s="309">
        <v>3</v>
      </c>
      <c r="I311" s="312">
        <v>1.9931000000000001</v>
      </c>
    </row>
    <row r="312" spans="1:9" x14ac:dyDescent="0.35">
      <c r="A312" s="309" t="str">
        <f t="shared" si="4"/>
        <v>PK01B#4</v>
      </c>
      <c r="B312" s="309">
        <f>Inek2018A1a2a[[#This Row],[Klasse2]]</f>
        <v>4</v>
      </c>
      <c r="C312" s="312">
        <f>Inek2018A1a2a[[#This Row],[BwJeTag2]]</f>
        <v>1.9380999999999999</v>
      </c>
      <c r="D312" s="309" t="s">
        <v>340</v>
      </c>
      <c r="E312" s="309" t="s">
        <v>383</v>
      </c>
      <c r="F312" s="309" t="s">
        <v>385</v>
      </c>
      <c r="G312" s="309" t="s">
        <v>354</v>
      </c>
      <c r="H312" s="309">
        <v>4</v>
      </c>
      <c r="I312" s="312">
        <v>1.9380999999999999</v>
      </c>
    </row>
    <row r="313" spans="1:9" x14ac:dyDescent="0.35">
      <c r="A313" s="309" t="str">
        <f t="shared" si="4"/>
        <v>PK01B#5</v>
      </c>
      <c r="B313" s="309">
        <f>Inek2018A1a2a[[#This Row],[Klasse2]]</f>
        <v>5</v>
      </c>
      <c r="C313" s="312">
        <f>Inek2018A1a2a[[#This Row],[BwJeTag2]]</f>
        <v>1.8832</v>
      </c>
      <c r="D313" s="309" t="s">
        <v>340</v>
      </c>
      <c r="E313" s="309" t="s">
        <v>383</v>
      </c>
      <c r="F313" s="309" t="s">
        <v>385</v>
      </c>
      <c r="G313" s="309" t="s">
        <v>354</v>
      </c>
      <c r="H313" s="309">
        <v>5</v>
      </c>
      <c r="I313" s="312">
        <v>1.8832</v>
      </c>
    </row>
    <row r="314" spans="1:9" x14ac:dyDescent="0.35">
      <c r="A314" s="309" t="str">
        <f t="shared" si="4"/>
        <v>PK01B#6</v>
      </c>
      <c r="B314" s="309">
        <f>Inek2018A1a2a[[#This Row],[Klasse2]]</f>
        <v>6</v>
      </c>
      <c r="C314" s="312">
        <f>Inek2018A1a2a[[#This Row],[BwJeTag2]]</f>
        <v>1.8283</v>
      </c>
      <c r="D314" s="309" t="s">
        <v>340</v>
      </c>
      <c r="E314" s="309" t="s">
        <v>383</v>
      </c>
      <c r="F314" s="309" t="s">
        <v>385</v>
      </c>
      <c r="G314" s="309" t="s">
        <v>354</v>
      </c>
      <c r="H314" s="309">
        <v>6</v>
      </c>
      <c r="I314" s="312">
        <v>1.8283</v>
      </c>
    </row>
    <row r="315" spans="1:9" x14ac:dyDescent="0.35">
      <c r="A315" s="309" t="str">
        <f t="shared" si="4"/>
        <v>PK01B#7</v>
      </c>
      <c r="B315" s="309">
        <f>Inek2018A1a2a[[#This Row],[Klasse2]]</f>
        <v>7</v>
      </c>
      <c r="C315" s="312">
        <f>Inek2018A1a2a[[#This Row],[BwJeTag2]]</f>
        <v>1.7733000000000001</v>
      </c>
      <c r="D315" s="309" t="s">
        <v>340</v>
      </c>
      <c r="E315" s="309" t="s">
        <v>383</v>
      </c>
      <c r="F315" s="309" t="s">
        <v>385</v>
      </c>
      <c r="G315" s="309" t="s">
        <v>354</v>
      </c>
      <c r="H315" s="309">
        <v>7</v>
      </c>
      <c r="I315" s="312">
        <v>1.7733000000000001</v>
      </c>
    </row>
    <row r="316" spans="1:9" x14ac:dyDescent="0.35">
      <c r="A316" s="309" t="str">
        <f t="shared" si="4"/>
        <v>PK01B#8</v>
      </c>
      <c r="B316" s="309">
        <f>Inek2018A1a2a[[#This Row],[Klasse2]]</f>
        <v>8</v>
      </c>
      <c r="C316" s="312">
        <f>Inek2018A1a2a[[#This Row],[BwJeTag2]]</f>
        <v>1.7183999999999999</v>
      </c>
      <c r="D316" s="309" t="s">
        <v>340</v>
      </c>
      <c r="E316" s="309" t="s">
        <v>383</v>
      </c>
      <c r="F316" s="309" t="s">
        <v>385</v>
      </c>
      <c r="G316" s="309" t="s">
        <v>354</v>
      </c>
      <c r="H316" s="309">
        <v>8</v>
      </c>
      <c r="I316" s="312">
        <v>1.7183999999999999</v>
      </c>
    </row>
    <row r="317" spans="1:9" x14ac:dyDescent="0.35">
      <c r="A317" s="309" t="str">
        <f t="shared" si="4"/>
        <v>PK01B#9</v>
      </c>
      <c r="B317" s="309">
        <f>Inek2018A1a2a[[#This Row],[Klasse2]]</f>
        <v>9</v>
      </c>
      <c r="C317" s="312">
        <f>Inek2018A1a2a[[#This Row],[BwJeTag2]]</f>
        <v>1.6635</v>
      </c>
      <c r="D317" s="309" t="s">
        <v>340</v>
      </c>
      <c r="E317" s="309" t="s">
        <v>383</v>
      </c>
      <c r="F317" s="309" t="s">
        <v>385</v>
      </c>
      <c r="G317" s="309" t="s">
        <v>354</v>
      </c>
      <c r="H317" s="309">
        <v>9</v>
      </c>
      <c r="I317" s="312">
        <v>1.6635</v>
      </c>
    </row>
    <row r="318" spans="1:9" x14ac:dyDescent="0.35">
      <c r="A318" s="309" t="str">
        <f t="shared" si="4"/>
        <v>PK01B#10</v>
      </c>
      <c r="B318" s="309">
        <f>Inek2018A1a2a[[#This Row],[Klasse2]]</f>
        <v>10</v>
      </c>
      <c r="C318" s="312">
        <f>Inek2018A1a2a[[#This Row],[BwJeTag2]]</f>
        <v>1.6085</v>
      </c>
      <c r="D318" s="309" t="s">
        <v>340</v>
      </c>
      <c r="E318" s="309" t="s">
        <v>383</v>
      </c>
      <c r="F318" s="309" t="s">
        <v>385</v>
      </c>
      <c r="G318" s="309" t="s">
        <v>354</v>
      </c>
      <c r="H318" s="309">
        <v>10</v>
      </c>
      <c r="I318" s="312">
        <v>1.6085</v>
      </c>
    </row>
    <row r="319" spans="1:9" x14ac:dyDescent="0.35">
      <c r="A319" s="309" t="str">
        <f t="shared" si="4"/>
        <v>PK01B#11</v>
      </c>
      <c r="B319" s="309">
        <f>Inek2018A1a2a[[#This Row],[Klasse2]]</f>
        <v>11</v>
      </c>
      <c r="C319" s="312">
        <f>Inek2018A1a2a[[#This Row],[BwJeTag2]]</f>
        <v>1.5536000000000001</v>
      </c>
      <c r="D319" s="309" t="s">
        <v>340</v>
      </c>
      <c r="E319" s="309" t="s">
        <v>383</v>
      </c>
      <c r="F319" s="309" t="s">
        <v>385</v>
      </c>
      <c r="G319" s="309" t="s">
        <v>354</v>
      </c>
      <c r="H319" s="309">
        <v>11</v>
      </c>
      <c r="I319" s="312">
        <v>1.5536000000000001</v>
      </c>
    </row>
    <row r="320" spans="1:9" ht="29" x14ac:dyDescent="0.35">
      <c r="A320" s="309" t="str">
        <f t="shared" si="4"/>
        <v>PK02A#1</v>
      </c>
      <c r="B320" s="309">
        <f>Inek2018A1a2a[[#This Row],[Klasse2]]</f>
        <v>1</v>
      </c>
      <c r="C320" s="312">
        <f>Inek2018A1a2a[[#This Row],[BwJeTag2]]</f>
        <v>2.3067000000000002</v>
      </c>
      <c r="D320" s="309" t="s">
        <v>340</v>
      </c>
      <c r="E320" s="309" t="s">
        <v>383</v>
      </c>
      <c r="F320" s="309" t="s">
        <v>386</v>
      </c>
      <c r="G320" s="313" t="s">
        <v>387</v>
      </c>
      <c r="H320" s="309">
        <v>1</v>
      </c>
      <c r="I320" s="312">
        <v>2.3067000000000002</v>
      </c>
    </row>
    <row r="321" spans="1:9" ht="29" x14ac:dyDescent="0.35">
      <c r="A321" s="309" t="str">
        <f t="shared" si="4"/>
        <v>PK02A#2</v>
      </c>
      <c r="B321" s="309">
        <f>Inek2018A1a2a[[#This Row],[Klasse2]]</f>
        <v>2</v>
      </c>
      <c r="C321" s="312">
        <f>Inek2018A1a2a[[#This Row],[BwJeTag2]]</f>
        <v>2.2599</v>
      </c>
      <c r="D321" s="309" t="s">
        <v>340</v>
      </c>
      <c r="E321" s="309" t="s">
        <v>383</v>
      </c>
      <c r="F321" s="309" t="s">
        <v>386</v>
      </c>
      <c r="G321" s="313" t="s">
        <v>387</v>
      </c>
      <c r="H321" s="309">
        <v>2</v>
      </c>
      <c r="I321" s="312">
        <v>2.2599</v>
      </c>
    </row>
    <row r="322" spans="1:9" ht="29" x14ac:dyDescent="0.35">
      <c r="A322" s="309" t="str">
        <f t="shared" si="4"/>
        <v>PK02A#3</v>
      </c>
      <c r="B322" s="309">
        <f>Inek2018A1a2a[[#This Row],[Klasse2]]</f>
        <v>3</v>
      </c>
      <c r="C322" s="312">
        <f>Inek2018A1a2a[[#This Row],[BwJeTag2]]</f>
        <v>2.2161</v>
      </c>
      <c r="D322" s="309" t="s">
        <v>340</v>
      </c>
      <c r="E322" s="309" t="s">
        <v>383</v>
      </c>
      <c r="F322" s="309" t="s">
        <v>386</v>
      </c>
      <c r="G322" s="313" t="s">
        <v>387</v>
      </c>
      <c r="H322" s="309">
        <v>3</v>
      </c>
      <c r="I322" s="312">
        <v>2.2161</v>
      </c>
    </row>
    <row r="323" spans="1:9" ht="29" x14ac:dyDescent="0.35">
      <c r="A323" s="309" t="str">
        <f t="shared" si="4"/>
        <v>PK02A#4</v>
      </c>
      <c r="B323" s="309">
        <f>Inek2018A1a2a[[#This Row],[Klasse2]]</f>
        <v>4</v>
      </c>
      <c r="C323" s="312">
        <f>Inek2018A1a2a[[#This Row],[BwJeTag2]]</f>
        <v>2.1724000000000001</v>
      </c>
      <c r="D323" s="309" t="s">
        <v>340</v>
      </c>
      <c r="E323" s="309" t="s">
        <v>383</v>
      </c>
      <c r="F323" s="309" t="s">
        <v>386</v>
      </c>
      <c r="G323" s="313" t="s">
        <v>387</v>
      </c>
      <c r="H323" s="309">
        <v>4</v>
      </c>
      <c r="I323" s="312">
        <v>2.1724000000000001</v>
      </c>
    </row>
    <row r="324" spans="1:9" ht="29" x14ac:dyDescent="0.35">
      <c r="A324" s="309" t="str">
        <f t="shared" si="4"/>
        <v>PK02A#5</v>
      </c>
      <c r="B324" s="309">
        <f>Inek2018A1a2a[[#This Row],[Klasse2]]</f>
        <v>5</v>
      </c>
      <c r="C324" s="312">
        <f>Inek2018A1a2a[[#This Row],[BwJeTag2]]</f>
        <v>2.1286999999999998</v>
      </c>
      <c r="D324" s="309" t="s">
        <v>340</v>
      </c>
      <c r="E324" s="309" t="s">
        <v>383</v>
      </c>
      <c r="F324" s="309" t="s">
        <v>386</v>
      </c>
      <c r="G324" s="313" t="s">
        <v>387</v>
      </c>
      <c r="H324" s="309">
        <v>5</v>
      </c>
      <c r="I324" s="312">
        <v>2.1286999999999998</v>
      </c>
    </row>
    <row r="325" spans="1:9" ht="29" x14ac:dyDescent="0.35">
      <c r="A325" s="309" t="str">
        <f t="shared" ref="A325:A388" si="5">F325&amp;"#"&amp;H325</f>
        <v>PK02A#6</v>
      </c>
      <c r="B325" s="309">
        <f>Inek2018A1a2a[[#This Row],[Klasse2]]</f>
        <v>6</v>
      </c>
      <c r="C325" s="312">
        <f>Inek2018A1a2a[[#This Row],[BwJeTag2]]</f>
        <v>2.085</v>
      </c>
      <c r="D325" s="309" t="s">
        <v>340</v>
      </c>
      <c r="E325" s="309" t="s">
        <v>383</v>
      </c>
      <c r="F325" s="309" t="s">
        <v>386</v>
      </c>
      <c r="G325" s="313" t="s">
        <v>387</v>
      </c>
      <c r="H325" s="309">
        <v>6</v>
      </c>
      <c r="I325" s="312">
        <v>2.085</v>
      </c>
    </row>
    <row r="326" spans="1:9" ht="29" x14ac:dyDescent="0.35">
      <c r="A326" s="309" t="str">
        <f t="shared" si="5"/>
        <v>PK02A#7</v>
      </c>
      <c r="B326" s="309">
        <f>Inek2018A1a2a[[#This Row],[Klasse2]]</f>
        <v>7</v>
      </c>
      <c r="C326" s="312">
        <f>Inek2018A1a2a[[#This Row],[BwJeTag2]]</f>
        <v>2.0411999999999999</v>
      </c>
      <c r="D326" s="309" t="s">
        <v>340</v>
      </c>
      <c r="E326" s="309" t="s">
        <v>383</v>
      </c>
      <c r="F326" s="309" t="s">
        <v>386</v>
      </c>
      <c r="G326" s="313" t="s">
        <v>387</v>
      </c>
      <c r="H326" s="309">
        <v>7</v>
      </c>
      <c r="I326" s="312">
        <v>2.0411999999999999</v>
      </c>
    </row>
    <row r="327" spans="1:9" ht="29" x14ac:dyDescent="0.35">
      <c r="A327" s="309" t="str">
        <f t="shared" si="5"/>
        <v>PK02A#8</v>
      </c>
      <c r="B327" s="309">
        <f>Inek2018A1a2a[[#This Row],[Klasse2]]</f>
        <v>8</v>
      </c>
      <c r="C327" s="312">
        <f>Inek2018A1a2a[[#This Row],[BwJeTag2]]</f>
        <v>1.9975000000000001</v>
      </c>
      <c r="D327" s="309" t="s">
        <v>340</v>
      </c>
      <c r="E327" s="309" t="s">
        <v>383</v>
      </c>
      <c r="F327" s="309" t="s">
        <v>386</v>
      </c>
      <c r="G327" s="313" t="s">
        <v>387</v>
      </c>
      <c r="H327" s="309">
        <v>8</v>
      </c>
      <c r="I327" s="312">
        <v>1.9975000000000001</v>
      </c>
    </row>
    <row r="328" spans="1:9" ht="29" x14ac:dyDescent="0.35">
      <c r="A328" s="309" t="str">
        <f t="shared" si="5"/>
        <v>PK02A#9</v>
      </c>
      <c r="B328" s="309">
        <f>Inek2018A1a2a[[#This Row],[Klasse2]]</f>
        <v>9</v>
      </c>
      <c r="C328" s="312">
        <f>Inek2018A1a2a[[#This Row],[BwJeTag2]]</f>
        <v>1.9538</v>
      </c>
      <c r="D328" s="309" t="s">
        <v>340</v>
      </c>
      <c r="E328" s="309" t="s">
        <v>383</v>
      </c>
      <c r="F328" s="309" t="s">
        <v>386</v>
      </c>
      <c r="G328" s="313" t="s">
        <v>387</v>
      </c>
      <c r="H328" s="309">
        <v>9</v>
      </c>
      <c r="I328" s="312">
        <v>1.9538</v>
      </c>
    </row>
    <row r="329" spans="1:9" ht="29" x14ac:dyDescent="0.35">
      <c r="A329" s="309" t="str">
        <f t="shared" si="5"/>
        <v>PK02A#10</v>
      </c>
      <c r="B329" s="309">
        <f>Inek2018A1a2a[[#This Row],[Klasse2]]</f>
        <v>10</v>
      </c>
      <c r="C329" s="312">
        <f>Inek2018A1a2a[[#This Row],[BwJeTag2]]</f>
        <v>1.9100999999999999</v>
      </c>
      <c r="D329" s="309" t="s">
        <v>340</v>
      </c>
      <c r="E329" s="309" t="s">
        <v>383</v>
      </c>
      <c r="F329" s="309" t="s">
        <v>386</v>
      </c>
      <c r="G329" s="313" t="s">
        <v>387</v>
      </c>
      <c r="H329" s="309">
        <v>10</v>
      </c>
      <c r="I329" s="312">
        <v>1.9100999999999999</v>
      </c>
    </row>
    <row r="330" spans="1:9" ht="29" x14ac:dyDescent="0.35">
      <c r="A330" s="309" t="str">
        <f t="shared" si="5"/>
        <v>PK02A#11</v>
      </c>
      <c r="B330" s="309">
        <f>Inek2018A1a2a[[#This Row],[Klasse2]]</f>
        <v>11</v>
      </c>
      <c r="C330" s="312">
        <f>Inek2018A1a2a[[#This Row],[BwJeTag2]]</f>
        <v>1.8663000000000001</v>
      </c>
      <c r="D330" s="309" t="s">
        <v>340</v>
      </c>
      <c r="E330" s="309" t="s">
        <v>383</v>
      </c>
      <c r="F330" s="309" t="s">
        <v>386</v>
      </c>
      <c r="G330" s="313" t="s">
        <v>387</v>
      </c>
      <c r="H330" s="309">
        <v>11</v>
      </c>
      <c r="I330" s="312">
        <v>1.8663000000000001</v>
      </c>
    </row>
    <row r="331" spans="1:9" ht="29" x14ac:dyDescent="0.35">
      <c r="A331" s="309" t="str">
        <f t="shared" si="5"/>
        <v>PK02A#12</v>
      </c>
      <c r="B331" s="309">
        <f>Inek2018A1a2a[[#This Row],[Klasse2]]</f>
        <v>12</v>
      </c>
      <c r="C331" s="312">
        <f>Inek2018A1a2a[[#This Row],[BwJeTag2]]</f>
        <v>1.8226</v>
      </c>
      <c r="D331" s="309" t="s">
        <v>340</v>
      </c>
      <c r="E331" s="309" t="s">
        <v>383</v>
      </c>
      <c r="F331" s="309" t="s">
        <v>386</v>
      </c>
      <c r="G331" s="313" t="s">
        <v>387</v>
      </c>
      <c r="H331" s="309">
        <v>12</v>
      </c>
      <c r="I331" s="312">
        <v>1.8226</v>
      </c>
    </row>
    <row r="332" spans="1:9" ht="29" x14ac:dyDescent="0.35">
      <c r="A332" s="309" t="str">
        <f t="shared" si="5"/>
        <v>PK02A#13</v>
      </c>
      <c r="B332" s="309">
        <f>Inek2018A1a2a[[#This Row],[Klasse2]]</f>
        <v>13</v>
      </c>
      <c r="C332" s="312">
        <f>Inek2018A1a2a[[#This Row],[BwJeTag2]]</f>
        <v>1.7788999999999999</v>
      </c>
      <c r="D332" s="309" t="s">
        <v>340</v>
      </c>
      <c r="E332" s="309" t="s">
        <v>383</v>
      </c>
      <c r="F332" s="309" t="s">
        <v>386</v>
      </c>
      <c r="G332" s="313" t="s">
        <v>387</v>
      </c>
      <c r="H332" s="309">
        <v>13</v>
      </c>
      <c r="I332" s="312">
        <v>1.7788999999999999</v>
      </c>
    </row>
    <row r="333" spans="1:9" ht="29" x14ac:dyDescent="0.35">
      <c r="A333" s="309" t="str">
        <f t="shared" si="5"/>
        <v>PK02A#14</v>
      </c>
      <c r="B333" s="309">
        <f>Inek2018A1a2a[[#This Row],[Klasse2]]</f>
        <v>14</v>
      </c>
      <c r="C333" s="312">
        <f>Inek2018A1a2a[[#This Row],[BwJeTag2]]</f>
        <v>1.7352000000000001</v>
      </c>
      <c r="D333" s="309" t="s">
        <v>340</v>
      </c>
      <c r="E333" s="309" t="s">
        <v>383</v>
      </c>
      <c r="F333" s="309" t="s">
        <v>386</v>
      </c>
      <c r="G333" s="313" t="s">
        <v>387</v>
      </c>
      <c r="H333" s="309">
        <v>14</v>
      </c>
      <c r="I333" s="312">
        <v>1.7352000000000001</v>
      </c>
    </row>
    <row r="334" spans="1:9" ht="29" x14ac:dyDescent="0.35">
      <c r="A334" s="309" t="str">
        <f t="shared" si="5"/>
        <v>PK02A#15</v>
      </c>
      <c r="B334" s="309">
        <f>Inek2018A1a2a[[#This Row],[Klasse2]]</f>
        <v>15</v>
      </c>
      <c r="C334" s="312">
        <f>Inek2018A1a2a[[#This Row],[BwJeTag2]]</f>
        <v>1.6915</v>
      </c>
      <c r="D334" s="309" t="s">
        <v>340</v>
      </c>
      <c r="E334" s="309" t="s">
        <v>383</v>
      </c>
      <c r="F334" s="309" t="s">
        <v>386</v>
      </c>
      <c r="G334" s="313" t="s">
        <v>387</v>
      </c>
      <c r="H334" s="309">
        <v>15</v>
      </c>
      <c r="I334" s="312">
        <v>1.6915</v>
      </c>
    </row>
    <row r="335" spans="1:9" ht="29" x14ac:dyDescent="0.35">
      <c r="A335" s="309" t="str">
        <f t="shared" si="5"/>
        <v>PK02A#16</v>
      </c>
      <c r="B335" s="309">
        <f>Inek2018A1a2a[[#This Row],[Klasse2]]</f>
        <v>16</v>
      </c>
      <c r="C335" s="312">
        <f>Inek2018A1a2a[[#This Row],[BwJeTag2]]</f>
        <v>1.6476999999999999</v>
      </c>
      <c r="D335" s="309" t="s">
        <v>340</v>
      </c>
      <c r="E335" s="309" t="s">
        <v>383</v>
      </c>
      <c r="F335" s="309" t="s">
        <v>386</v>
      </c>
      <c r="G335" s="313" t="s">
        <v>387</v>
      </c>
      <c r="H335" s="309">
        <v>16</v>
      </c>
      <c r="I335" s="312">
        <v>1.6476999999999999</v>
      </c>
    </row>
    <row r="336" spans="1:9" ht="29" x14ac:dyDescent="0.35">
      <c r="A336" s="309" t="str">
        <f t="shared" si="5"/>
        <v>PK02B#1</v>
      </c>
      <c r="B336" s="309">
        <f>Inek2018A1a2a[[#This Row],[Klasse2]]</f>
        <v>1</v>
      </c>
      <c r="C336" s="312">
        <f>Inek2018A1a2a[[#This Row],[BwJeTag2]]</f>
        <v>2.2183000000000002</v>
      </c>
      <c r="D336" s="309" t="s">
        <v>340</v>
      </c>
      <c r="E336" s="309" t="s">
        <v>383</v>
      </c>
      <c r="F336" s="309" t="s">
        <v>388</v>
      </c>
      <c r="G336" s="313" t="s">
        <v>389</v>
      </c>
      <c r="H336" s="309">
        <v>1</v>
      </c>
      <c r="I336" s="312">
        <v>2.2183000000000002</v>
      </c>
    </row>
    <row r="337" spans="1:9" ht="29" x14ac:dyDescent="0.35">
      <c r="A337" s="309" t="str">
        <f t="shared" si="5"/>
        <v>PK02B#2</v>
      </c>
      <c r="B337" s="309">
        <f>Inek2018A1a2a[[#This Row],[Klasse2]]</f>
        <v>2</v>
      </c>
      <c r="C337" s="312">
        <f>Inek2018A1a2a[[#This Row],[BwJeTag2]]</f>
        <v>2.2134</v>
      </c>
      <c r="D337" s="309" t="s">
        <v>340</v>
      </c>
      <c r="E337" s="309" t="s">
        <v>383</v>
      </c>
      <c r="F337" s="309" t="s">
        <v>388</v>
      </c>
      <c r="G337" s="313" t="s">
        <v>389</v>
      </c>
      <c r="H337" s="309">
        <v>2</v>
      </c>
      <c r="I337" s="312">
        <v>2.2134</v>
      </c>
    </row>
    <row r="338" spans="1:9" ht="29" x14ac:dyDescent="0.35">
      <c r="A338" s="309" t="str">
        <f t="shared" si="5"/>
        <v>PK02B#3</v>
      </c>
      <c r="B338" s="309">
        <f>Inek2018A1a2a[[#This Row],[Klasse2]]</f>
        <v>3</v>
      </c>
      <c r="C338" s="312">
        <f>Inek2018A1a2a[[#This Row],[BwJeTag2]]</f>
        <v>2.1585999999999999</v>
      </c>
      <c r="D338" s="309" t="s">
        <v>340</v>
      </c>
      <c r="E338" s="309" t="s">
        <v>383</v>
      </c>
      <c r="F338" s="309" t="s">
        <v>388</v>
      </c>
      <c r="G338" s="313" t="s">
        <v>389</v>
      </c>
      <c r="H338" s="309">
        <v>3</v>
      </c>
      <c r="I338" s="312">
        <v>2.1585999999999999</v>
      </c>
    </row>
    <row r="339" spans="1:9" ht="29" x14ac:dyDescent="0.35">
      <c r="A339" s="309" t="str">
        <f t="shared" si="5"/>
        <v>PK02B#4</v>
      </c>
      <c r="B339" s="309">
        <f>Inek2018A1a2a[[#This Row],[Klasse2]]</f>
        <v>4</v>
      </c>
      <c r="C339" s="312">
        <f>Inek2018A1a2a[[#This Row],[BwJeTag2]]</f>
        <v>2.1038000000000001</v>
      </c>
      <c r="D339" s="309" t="s">
        <v>340</v>
      </c>
      <c r="E339" s="309" t="s">
        <v>383</v>
      </c>
      <c r="F339" s="309" t="s">
        <v>388</v>
      </c>
      <c r="G339" s="313" t="s">
        <v>389</v>
      </c>
      <c r="H339" s="309">
        <v>4</v>
      </c>
      <c r="I339" s="312">
        <v>2.1038000000000001</v>
      </c>
    </row>
    <row r="340" spans="1:9" ht="29" x14ac:dyDescent="0.35">
      <c r="A340" s="309" t="str">
        <f t="shared" si="5"/>
        <v>PK02B#5</v>
      </c>
      <c r="B340" s="309">
        <f>Inek2018A1a2a[[#This Row],[Klasse2]]</f>
        <v>5</v>
      </c>
      <c r="C340" s="312">
        <f>Inek2018A1a2a[[#This Row],[BwJeTag2]]</f>
        <v>2.0489999999999999</v>
      </c>
      <c r="D340" s="309" t="s">
        <v>340</v>
      </c>
      <c r="E340" s="309" t="s">
        <v>383</v>
      </c>
      <c r="F340" s="309" t="s">
        <v>388</v>
      </c>
      <c r="G340" s="313" t="s">
        <v>389</v>
      </c>
      <c r="H340" s="309">
        <v>5</v>
      </c>
      <c r="I340" s="312">
        <v>2.0489999999999999</v>
      </c>
    </row>
    <row r="341" spans="1:9" ht="29" x14ac:dyDescent="0.35">
      <c r="A341" s="309" t="str">
        <f t="shared" si="5"/>
        <v>PK02B#6</v>
      </c>
      <c r="B341" s="309">
        <f>Inek2018A1a2a[[#This Row],[Klasse2]]</f>
        <v>6</v>
      </c>
      <c r="C341" s="312">
        <f>Inek2018A1a2a[[#This Row],[BwJeTag2]]</f>
        <v>1.9942</v>
      </c>
      <c r="D341" s="309" t="s">
        <v>340</v>
      </c>
      <c r="E341" s="309" t="s">
        <v>383</v>
      </c>
      <c r="F341" s="309" t="s">
        <v>388</v>
      </c>
      <c r="G341" s="313" t="s">
        <v>389</v>
      </c>
      <c r="H341" s="309">
        <v>6</v>
      </c>
      <c r="I341" s="312">
        <v>1.9942</v>
      </c>
    </row>
    <row r="342" spans="1:9" ht="29" x14ac:dyDescent="0.35">
      <c r="A342" s="309" t="str">
        <f t="shared" si="5"/>
        <v>PK02B#7</v>
      </c>
      <c r="B342" s="309">
        <f>Inek2018A1a2a[[#This Row],[Klasse2]]</f>
        <v>7</v>
      </c>
      <c r="C342" s="312">
        <f>Inek2018A1a2a[[#This Row],[BwJeTag2]]</f>
        <v>1.9394</v>
      </c>
      <c r="D342" s="309" t="s">
        <v>340</v>
      </c>
      <c r="E342" s="309" t="s">
        <v>383</v>
      </c>
      <c r="F342" s="309" t="s">
        <v>388</v>
      </c>
      <c r="G342" s="313" t="s">
        <v>389</v>
      </c>
      <c r="H342" s="309">
        <v>7</v>
      </c>
      <c r="I342" s="312">
        <v>1.9394</v>
      </c>
    </row>
    <row r="343" spans="1:9" ht="29" x14ac:dyDescent="0.35">
      <c r="A343" s="309" t="str">
        <f t="shared" si="5"/>
        <v>PK02B#8</v>
      </c>
      <c r="B343" s="309">
        <f>Inek2018A1a2a[[#This Row],[Klasse2]]</f>
        <v>8</v>
      </c>
      <c r="C343" s="312">
        <f>Inek2018A1a2a[[#This Row],[BwJeTag2]]</f>
        <v>1.8846000000000001</v>
      </c>
      <c r="D343" s="309" t="s">
        <v>340</v>
      </c>
      <c r="E343" s="309" t="s">
        <v>383</v>
      </c>
      <c r="F343" s="309" t="s">
        <v>388</v>
      </c>
      <c r="G343" s="313" t="s">
        <v>389</v>
      </c>
      <c r="H343" s="309">
        <v>8</v>
      </c>
      <c r="I343" s="312">
        <v>1.8846000000000001</v>
      </c>
    </row>
    <row r="344" spans="1:9" ht="29" x14ac:dyDescent="0.35">
      <c r="A344" s="309" t="str">
        <f t="shared" si="5"/>
        <v>PK02B#9</v>
      </c>
      <c r="B344" s="309">
        <f>Inek2018A1a2a[[#This Row],[Klasse2]]</f>
        <v>9</v>
      </c>
      <c r="C344" s="312">
        <f>Inek2018A1a2a[[#This Row],[BwJeTag2]]</f>
        <v>1.8298000000000001</v>
      </c>
      <c r="D344" s="309" t="s">
        <v>340</v>
      </c>
      <c r="E344" s="309" t="s">
        <v>383</v>
      </c>
      <c r="F344" s="309" t="s">
        <v>388</v>
      </c>
      <c r="G344" s="313" t="s">
        <v>389</v>
      </c>
      <c r="H344" s="309">
        <v>9</v>
      </c>
      <c r="I344" s="312">
        <v>1.8298000000000001</v>
      </c>
    </row>
    <row r="345" spans="1:9" ht="29" x14ac:dyDescent="0.35">
      <c r="A345" s="309" t="str">
        <f t="shared" si="5"/>
        <v>PK02B#10</v>
      </c>
      <c r="B345" s="309">
        <f>Inek2018A1a2a[[#This Row],[Klasse2]]</f>
        <v>10</v>
      </c>
      <c r="C345" s="312">
        <f>Inek2018A1a2a[[#This Row],[BwJeTag2]]</f>
        <v>1.7749999999999999</v>
      </c>
      <c r="D345" s="309" t="s">
        <v>340</v>
      </c>
      <c r="E345" s="309" t="s">
        <v>383</v>
      </c>
      <c r="F345" s="309" t="s">
        <v>388</v>
      </c>
      <c r="G345" s="313" t="s">
        <v>389</v>
      </c>
      <c r="H345" s="309">
        <v>10</v>
      </c>
      <c r="I345" s="312">
        <v>1.7749999999999999</v>
      </c>
    </row>
    <row r="346" spans="1:9" ht="29" x14ac:dyDescent="0.35">
      <c r="A346" s="309" t="str">
        <f t="shared" si="5"/>
        <v>PK02B#11</v>
      </c>
      <c r="B346" s="309">
        <f>Inek2018A1a2a[[#This Row],[Klasse2]]</f>
        <v>11</v>
      </c>
      <c r="C346" s="312">
        <f>Inek2018A1a2a[[#This Row],[BwJeTag2]]</f>
        <v>1.7202</v>
      </c>
      <c r="D346" s="309" t="s">
        <v>340</v>
      </c>
      <c r="E346" s="309" t="s">
        <v>383</v>
      </c>
      <c r="F346" s="309" t="s">
        <v>388</v>
      </c>
      <c r="G346" s="313" t="s">
        <v>389</v>
      </c>
      <c r="H346" s="309">
        <v>11</v>
      </c>
      <c r="I346" s="312">
        <v>1.7202</v>
      </c>
    </row>
    <row r="347" spans="1:9" ht="29" x14ac:dyDescent="0.35">
      <c r="A347" s="309" t="str">
        <f t="shared" si="5"/>
        <v>PK02B#12</v>
      </c>
      <c r="B347" s="309">
        <f>Inek2018A1a2a[[#This Row],[Klasse2]]</f>
        <v>12</v>
      </c>
      <c r="C347" s="312">
        <f>Inek2018A1a2a[[#This Row],[BwJeTag2]]</f>
        <v>1.6654</v>
      </c>
      <c r="D347" s="309" t="s">
        <v>340</v>
      </c>
      <c r="E347" s="309" t="s">
        <v>383</v>
      </c>
      <c r="F347" s="309" t="s">
        <v>388</v>
      </c>
      <c r="G347" s="313" t="s">
        <v>389</v>
      </c>
      <c r="H347" s="309">
        <v>12</v>
      </c>
      <c r="I347" s="312">
        <v>1.6654</v>
      </c>
    </row>
    <row r="348" spans="1:9" ht="29" x14ac:dyDescent="0.35">
      <c r="A348" s="309" t="str">
        <f t="shared" si="5"/>
        <v>PK02B#13</v>
      </c>
      <c r="B348" s="309">
        <f>Inek2018A1a2a[[#This Row],[Klasse2]]</f>
        <v>13</v>
      </c>
      <c r="C348" s="312">
        <f>Inek2018A1a2a[[#This Row],[BwJeTag2]]</f>
        <v>1.6106</v>
      </c>
      <c r="D348" s="309" t="s">
        <v>340</v>
      </c>
      <c r="E348" s="309" t="s">
        <v>383</v>
      </c>
      <c r="F348" s="309" t="s">
        <v>388</v>
      </c>
      <c r="G348" s="313" t="s">
        <v>389</v>
      </c>
      <c r="H348" s="309">
        <v>13</v>
      </c>
      <c r="I348" s="312">
        <v>1.6106</v>
      </c>
    </row>
    <row r="349" spans="1:9" ht="29" x14ac:dyDescent="0.35">
      <c r="A349" s="309" t="str">
        <f t="shared" si="5"/>
        <v>PK02B#14</v>
      </c>
      <c r="B349" s="309">
        <f>Inek2018A1a2a[[#This Row],[Klasse2]]</f>
        <v>14</v>
      </c>
      <c r="C349" s="312">
        <f>Inek2018A1a2a[[#This Row],[BwJeTag2]]</f>
        <v>1.5558000000000001</v>
      </c>
      <c r="D349" s="309" t="s">
        <v>340</v>
      </c>
      <c r="E349" s="309" t="s">
        <v>383</v>
      </c>
      <c r="F349" s="309" t="s">
        <v>388</v>
      </c>
      <c r="G349" s="313" t="s">
        <v>389</v>
      </c>
      <c r="H349" s="309">
        <v>14</v>
      </c>
      <c r="I349" s="312">
        <v>1.5558000000000001</v>
      </c>
    </row>
    <row r="350" spans="1:9" ht="29" x14ac:dyDescent="0.35">
      <c r="A350" s="309" t="str">
        <f t="shared" si="5"/>
        <v>PK02B#15</v>
      </c>
      <c r="B350" s="309">
        <f>Inek2018A1a2a[[#This Row],[Klasse2]]</f>
        <v>15</v>
      </c>
      <c r="C350" s="312">
        <f>Inek2018A1a2a[[#This Row],[BwJeTag2]]</f>
        <v>1.5011000000000001</v>
      </c>
      <c r="D350" s="309" t="s">
        <v>340</v>
      </c>
      <c r="E350" s="309" t="s">
        <v>383</v>
      </c>
      <c r="F350" s="309" t="s">
        <v>388</v>
      </c>
      <c r="G350" s="313" t="s">
        <v>389</v>
      </c>
      <c r="H350" s="309">
        <v>15</v>
      </c>
      <c r="I350" s="312">
        <v>1.5011000000000001</v>
      </c>
    </row>
    <row r="351" spans="1:9" ht="29" x14ac:dyDescent="0.35">
      <c r="A351" s="309" t="str">
        <f t="shared" si="5"/>
        <v>PK02B#16</v>
      </c>
      <c r="B351" s="309">
        <f>Inek2018A1a2a[[#This Row],[Klasse2]]</f>
        <v>16</v>
      </c>
      <c r="C351" s="312">
        <f>Inek2018A1a2a[[#This Row],[BwJeTag2]]</f>
        <v>1.4462999999999999</v>
      </c>
      <c r="D351" s="309" t="s">
        <v>340</v>
      </c>
      <c r="E351" s="309" t="s">
        <v>383</v>
      </c>
      <c r="F351" s="309" t="s">
        <v>388</v>
      </c>
      <c r="G351" s="313" t="s">
        <v>389</v>
      </c>
      <c r="H351" s="309">
        <v>16</v>
      </c>
      <c r="I351" s="312">
        <v>1.4462999999999999</v>
      </c>
    </row>
    <row r="352" spans="1:9" ht="29" x14ac:dyDescent="0.35">
      <c r="A352" s="309" t="str">
        <f t="shared" si="5"/>
        <v>PK02B#17</v>
      </c>
      <c r="B352" s="309">
        <f>Inek2018A1a2a[[#This Row],[Klasse2]]</f>
        <v>17</v>
      </c>
      <c r="C352" s="312">
        <f>Inek2018A1a2a[[#This Row],[BwJeTag2]]</f>
        <v>1.3915</v>
      </c>
      <c r="D352" s="309" t="s">
        <v>340</v>
      </c>
      <c r="E352" s="309" t="s">
        <v>383</v>
      </c>
      <c r="F352" s="309" t="s">
        <v>388</v>
      </c>
      <c r="G352" s="313" t="s">
        <v>389</v>
      </c>
      <c r="H352" s="309">
        <v>17</v>
      </c>
      <c r="I352" s="312">
        <v>1.3915</v>
      </c>
    </row>
    <row r="353" spans="1:9" x14ac:dyDescent="0.35">
      <c r="A353" s="309" t="str">
        <f t="shared" si="5"/>
        <v>PK03Z#1</v>
      </c>
      <c r="B353" s="309">
        <f>Inek2018A1a2a[[#This Row],[Klasse2]]</f>
        <v>1</v>
      </c>
      <c r="C353" s="312">
        <f>Inek2018A1a2a[[#This Row],[BwJeTag2]]</f>
        <v>2.1436999999999999</v>
      </c>
      <c r="D353" s="309" t="s">
        <v>340</v>
      </c>
      <c r="E353" s="309" t="s">
        <v>383</v>
      </c>
      <c r="F353" s="309" t="s">
        <v>390</v>
      </c>
      <c r="G353" s="309" t="s">
        <v>391</v>
      </c>
      <c r="H353" s="309">
        <v>1</v>
      </c>
      <c r="I353" s="312">
        <v>2.1436999999999999</v>
      </c>
    </row>
    <row r="354" spans="1:9" x14ac:dyDescent="0.35">
      <c r="A354" s="309" t="str">
        <f t="shared" si="5"/>
        <v>PK03Z#2</v>
      </c>
      <c r="B354" s="309">
        <f>Inek2018A1a2a[[#This Row],[Klasse2]]</f>
        <v>2</v>
      </c>
      <c r="C354" s="312">
        <f>Inek2018A1a2a[[#This Row],[BwJeTag2]]</f>
        <v>2.1436999999999999</v>
      </c>
      <c r="D354" s="309" t="s">
        <v>340</v>
      </c>
      <c r="E354" s="309" t="s">
        <v>383</v>
      </c>
      <c r="F354" s="309" t="s">
        <v>390</v>
      </c>
      <c r="G354" s="309" t="s">
        <v>391</v>
      </c>
      <c r="H354" s="309">
        <v>2</v>
      </c>
      <c r="I354" s="312">
        <v>2.1436999999999999</v>
      </c>
    </row>
    <row r="355" spans="1:9" x14ac:dyDescent="0.35">
      <c r="A355" s="309" t="str">
        <f t="shared" si="5"/>
        <v>PK03Z#3</v>
      </c>
      <c r="B355" s="309">
        <f>Inek2018A1a2a[[#This Row],[Klasse2]]</f>
        <v>3</v>
      </c>
      <c r="C355" s="312">
        <f>Inek2018A1a2a[[#This Row],[BwJeTag2]]</f>
        <v>2.1185</v>
      </c>
      <c r="D355" s="309" t="s">
        <v>340</v>
      </c>
      <c r="E355" s="309" t="s">
        <v>383</v>
      </c>
      <c r="F355" s="309" t="s">
        <v>390</v>
      </c>
      <c r="G355" s="309" t="s">
        <v>391</v>
      </c>
      <c r="H355" s="309">
        <v>3</v>
      </c>
      <c r="I355" s="312">
        <v>2.1185</v>
      </c>
    </row>
    <row r="356" spans="1:9" x14ac:dyDescent="0.35">
      <c r="A356" s="309" t="str">
        <f t="shared" si="5"/>
        <v>PK03Z#4</v>
      </c>
      <c r="B356" s="309">
        <f>Inek2018A1a2a[[#This Row],[Klasse2]]</f>
        <v>4</v>
      </c>
      <c r="C356" s="312">
        <f>Inek2018A1a2a[[#This Row],[BwJeTag2]]</f>
        <v>2.0891999999999999</v>
      </c>
      <c r="D356" s="309" t="s">
        <v>340</v>
      </c>
      <c r="E356" s="309" t="s">
        <v>383</v>
      </c>
      <c r="F356" s="309" t="s">
        <v>390</v>
      </c>
      <c r="G356" s="309" t="s">
        <v>391</v>
      </c>
      <c r="H356" s="309">
        <v>4</v>
      </c>
      <c r="I356" s="312">
        <v>2.0891999999999999</v>
      </c>
    </row>
    <row r="357" spans="1:9" x14ac:dyDescent="0.35">
      <c r="A357" s="309" t="str">
        <f t="shared" si="5"/>
        <v>PK03Z#5</v>
      </c>
      <c r="B357" s="309">
        <f>Inek2018A1a2a[[#This Row],[Klasse2]]</f>
        <v>5</v>
      </c>
      <c r="C357" s="312">
        <f>Inek2018A1a2a[[#This Row],[BwJeTag2]]</f>
        <v>2.0579000000000001</v>
      </c>
      <c r="D357" s="309" t="s">
        <v>340</v>
      </c>
      <c r="E357" s="309" t="s">
        <v>383</v>
      </c>
      <c r="F357" s="309" t="s">
        <v>390</v>
      </c>
      <c r="G357" s="309" t="s">
        <v>391</v>
      </c>
      <c r="H357" s="309">
        <v>5</v>
      </c>
      <c r="I357" s="312">
        <v>2.0579000000000001</v>
      </c>
    </row>
    <row r="358" spans="1:9" x14ac:dyDescent="0.35">
      <c r="A358" s="309" t="str">
        <f t="shared" si="5"/>
        <v>PK03Z#6</v>
      </c>
      <c r="B358" s="309">
        <f>Inek2018A1a2a[[#This Row],[Klasse2]]</f>
        <v>6</v>
      </c>
      <c r="C358" s="312">
        <f>Inek2018A1a2a[[#This Row],[BwJeTag2]]</f>
        <v>2.0266999999999999</v>
      </c>
      <c r="D358" s="309" t="s">
        <v>340</v>
      </c>
      <c r="E358" s="309" t="s">
        <v>383</v>
      </c>
      <c r="F358" s="309" t="s">
        <v>390</v>
      </c>
      <c r="G358" s="309" t="s">
        <v>391</v>
      </c>
      <c r="H358" s="309">
        <v>6</v>
      </c>
      <c r="I358" s="312">
        <v>2.0266999999999999</v>
      </c>
    </row>
    <row r="359" spans="1:9" x14ac:dyDescent="0.35">
      <c r="A359" s="309" t="str">
        <f t="shared" si="5"/>
        <v>PK03Z#7</v>
      </c>
      <c r="B359" s="309">
        <f>Inek2018A1a2a[[#This Row],[Klasse2]]</f>
        <v>7</v>
      </c>
      <c r="C359" s="312">
        <f>Inek2018A1a2a[[#This Row],[BwJeTag2]]</f>
        <v>1.9955000000000001</v>
      </c>
      <c r="D359" s="309" t="s">
        <v>340</v>
      </c>
      <c r="E359" s="309" t="s">
        <v>383</v>
      </c>
      <c r="F359" s="309" t="s">
        <v>390</v>
      </c>
      <c r="G359" s="309" t="s">
        <v>391</v>
      </c>
      <c r="H359" s="309">
        <v>7</v>
      </c>
      <c r="I359" s="312">
        <v>1.9955000000000001</v>
      </c>
    </row>
    <row r="360" spans="1:9" x14ac:dyDescent="0.35">
      <c r="A360" s="309" t="str">
        <f t="shared" si="5"/>
        <v>PK03Z#8</v>
      </c>
      <c r="B360" s="309">
        <f>Inek2018A1a2a[[#This Row],[Klasse2]]</f>
        <v>8</v>
      </c>
      <c r="C360" s="312">
        <f>Inek2018A1a2a[[#This Row],[BwJeTag2]]</f>
        <v>1.9642999999999999</v>
      </c>
      <c r="D360" s="309" t="s">
        <v>340</v>
      </c>
      <c r="E360" s="309" t="s">
        <v>383</v>
      </c>
      <c r="F360" s="309" t="s">
        <v>390</v>
      </c>
      <c r="G360" s="309" t="s">
        <v>391</v>
      </c>
      <c r="H360" s="309">
        <v>8</v>
      </c>
      <c r="I360" s="312">
        <v>1.9642999999999999</v>
      </c>
    </row>
    <row r="361" spans="1:9" x14ac:dyDescent="0.35">
      <c r="A361" s="309" t="str">
        <f t="shared" si="5"/>
        <v>PK03Z#9</v>
      </c>
      <c r="B361" s="309">
        <f>Inek2018A1a2a[[#This Row],[Klasse2]]</f>
        <v>9</v>
      </c>
      <c r="C361" s="312">
        <f>Inek2018A1a2a[[#This Row],[BwJeTag2]]</f>
        <v>1.9331</v>
      </c>
      <c r="D361" s="309" t="s">
        <v>340</v>
      </c>
      <c r="E361" s="309" t="s">
        <v>383</v>
      </c>
      <c r="F361" s="309" t="s">
        <v>390</v>
      </c>
      <c r="G361" s="309" t="s">
        <v>391</v>
      </c>
      <c r="H361" s="309">
        <v>9</v>
      </c>
      <c r="I361" s="312">
        <v>1.9331</v>
      </c>
    </row>
    <row r="362" spans="1:9" x14ac:dyDescent="0.35">
      <c r="A362" s="309" t="str">
        <f t="shared" si="5"/>
        <v>PK03Z#10</v>
      </c>
      <c r="B362" s="309">
        <f>Inek2018A1a2a[[#This Row],[Klasse2]]</f>
        <v>10</v>
      </c>
      <c r="C362" s="312">
        <f>Inek2018A1a2a[[#This Row],[BwJeTag2]]</f>
        <v>1.9017999999999999</v>
      </c>
      <c r="D362" s="309" t="s">
        <v>340</v>
      </c>
      <c r="E362" s="309" t="s">
        <v>383</v>
      </c>
      <c r="F362" s="309" t="s">
        <v>390</v>
      </c>
      <c r="G362" s="309" t="s">
        <v>391</v>
      </c>
      <c r="H362" s="309">
        <v>10</v>
      </c>
      <c r="I362" s="312">
        <v>1.9017999999999999</v>
      </c>
    </row>
    <row r="363" spans="1:9" x14ac:dyDescent="0.35">
      <c r="A363" s="309" t="str">
        <f t="shared" si="5"/>
        <v>PK03Z#11</v>
      </c>
      <c r="B363" s="309">
        <f>Inek2018A1a2a[[#This Row],[Klasse2]]</f>
        <v>11</v>
      </c>
      <c r="C363" s="312">
        <f>Inek2018A1a2a[[#This Row],[BwJeTag2]]</f>
        <v>1.8706</v>
      </c>
      <c r="D363" s="309" t="s">
        <v>340</v>
      </c>
      <c r="E363" s="309" t="s">
        <v>383</v>
      </c>
      <c r="F363" s="309" t="s">
        <v>390</v>
      </c>
      <c r="G363" s="309" t="s">
        <v>391</v>
      </c>
      <c r="H363" s="309">
        <v>11</v>
      </c>
      <c r="I363" s="312">
        <v>1.8706</v>
      </c>
    </row>
    <row r="364" spans="1:9" x14ac:dyDescent="0.35">
      <c r="A364" s="309" t="str">
        <f t="shared" si="5"/>
        <v>PK03Z#12</v>
      </c>
      <c r="B364" s="309">
        <f>Inek2018A1a2a[[#This Row],[Klasse2]]</f>
        <v>12</v>
      </c>
      <c r="C364" s="312">
        <f>Inek2018A1a2a[[#This Row],[BwJeTag2]]</f>
        <v>1.8393999999999999</v>
      </c>
      <c r="D364" s="309" t="s">
        <v>340</v>
      </c>
      <c r="E364" s="309" t="s">
        <v>383</v>
      </c>
      <c r="F364" s="309" t="s">
        <v>390</v>
      </c>
      <c r="G364" s="309" t="s">
        <v>391</v>
      </c>
      <c r="H364" s="309">
        <v>12</v>
      </c>
      <c r="I364" s="312">
        <v>1.8393999999999999</v>
      </c>
    </row>
    <row r="365" spans="1:9" x14ac:dyDescent="0.35">
      <c r="A365" s="309" t="str">
        <f t="shared" si="5"/>
        <v>PK03Z#13</v>
      </c>
      <c r="B365" s="309">
        <f>Inek2018A1a2a[[#This Row],[Klasse2]]</f>
        <v>13</v>
      </c>
      <c r="C365" s="312">
        <f>Inek2018A1a2a[[#This Row],[BwJeTag2]]</f>
        <v>1.8082</v>
      </c>
      <c r="D365" s="309" t="s">
        <v>340</v>
      </c>
      <c r="E365" s="309" t="s">
        <v>383</v>
      </c>
      <c r="F365" s="309" t="s">
        <v>390</v>
      </c>
      <c r="G365" s="309" t="s">
        <v>391</v>
      </c>
      <c r="H365" s="309">
        <v>13</v>
      </c>
      <c r="I365" s="312">
        <v>1.8082</v>
      </c>
    </row>
    <row r="366" spans="1:9" x14ac:dyDescent="0.35">
      <c r="A366" s="309" t="str">
        <f t="shared" si="5"/>
        <v>PK03Z#14</v>
      </c>
      <c r="B366" s="309">
        <f>Inek2018A1a2a[[#This Row],[Klasse2]]</f>
        <v>14</v>
      </c>
      <c r="C366" s="312">
        <f>Inek2018A1a2a[[#This Row],[BwJeTag2]]</f>
        <v>1.7768999999999999</v>
      </c>
      <c r="D366" s="309" t="s">
        <v>340</v>
      </c>
      <c r="E366" s="309" t="s">
        <v>383</v>
      </c>
      <c r="F366" s="309" t="s">
        <v>390</v>
      </c>
      <c r="G366" s="309" t="s">
        <v>391</v>
      </c>
      <c r="H366" s="309">
        <v>14</v>
      </c>
      <c r="I366" s="312">
        <v>1.7768999999999999</v>
      </c>
    </row>
    <row r="367" spans="1:9" x14ac:dyDescent="0.35">
      <c r="A367" s="309" t="str">
        <f t="shared" si="5"/>
        <v>PK03Z#15</v>
      </c>
      <c r="B367" s="309">
        <f>Inek2018A1a2a[[#This Row],[Klasse2]]</f>
        <v>15</v>
      </c>
      <c r="C367" s="312">
        <f>Inek2018A1a2a[[#This Row],[BwJeTag2]]</f>
        <v>1.7457</v>
      </c>
      <c r="D367" s="309" t="s">
        <v>340</v>
      </c>
      <c r="E367" s="309" t="s">
        <v>383</v>
      </c>
      <c r="F367" s="309" t="s">
        <v>390</v>
      </c>
      <c r="G367" s="309" t="s">
        <v>391</v>
      </c>
      <c r="H367" s="309">
        <v>15</v>
      </c>
      <c r="I367" s="312">
        <v>1.7457</v>
      </c>
    </row>
    <row r="368" spans="1:9" x14ac:dyDescent="0.35">
      <c r="A368" s="309" t="str">
        <f t="shared" si="5"/>
        <v>PK03Z#16</v>
      </c>
      <c r="B368" s="309">
        <f>Inek2018A1a2a[[#This Row],[Klasse2]]</f>
        <v>16</v>
      </c>
      <c r="C368" s="312">
        <f>Inek2018A1a2a[[#This Row],[BwJeTag2]]</f>
        <v>1.7144999999999999</v>
      </c>
      <c r="D368" s="309" t="s">
        <v>340</v>
      </c>
      <c r="E368" s="309" t="s">
        <v>383</v>
      </c>
      <c r="F368" s="309" t="s">
        <v>390</v>
      </c>
      <c r="G368" s="309" t="s">
        <v>391</v>
      </c>
      <c r="H368" s="309">
        <v>16</v>
      </c>
      <c r="I368" s="312">
        <v>1.7144999999999999</v>
      </c>
    </row>
    <row r="369" spans="1:9" x14ac:dyDescent="0.35">
      <c r="A369" s="309" t="str">
        <f t="shared" si="5"/>
        <v>PK03Z#17</v>
      </c>
      <c r="B369" s="309">
        <f>Inek2018A1a2a[[#This Row],[Klasse2]]</f>
        <v>17</v>
      </c>
      <c r="C369" s="312">
        <f>Inek2018A1a2a[[#This Row],[BwJeTag2]]</f>
        <v>1.6833</v>
      </c>
      <c r="D369" s="309" t="s">
        <v>340</v>
      </c>
      <c r="E369" s="309" t="s">
        <v>383</v>
      </c>
      <c r="F369" s="309" t="s">
        <v>390</v>
      </c>
      <c r="G369" s="309" t="s">
        <v>391</v>
      </c>
      <c r="H369" s="309">
        <v>17</v>
      </c>
      <c r="I369" s="312">
        <v>1.6833</v>
      </c>
    </row>
    <row r="370" spans="1:9" x14ac:dyDescent="0.35">
      <c r="A370" s="309" t="str">
        <f t="shared" si="5"/>
        <v>PK03Z#18</v>
      </c>
      <c r="B370" s="309">
        <f>Inek2018A1a2a[[#This Row],[Klasse2]]</f>
        <v>18</v>
      </c>
      <c r="C370" s="312">
        <f>Inek2018A1a2a[[#This Row],[BwJeTag2]]</f>
        <v>1.6520999999999999</v>
      </c>
      <c r="D370" s="309" t="s">
        <v>340</v>
      </c>
      <c r="E370" s="309" t="s">
        <v>383</v>
      </c>
      <c r="F370" s="309" t="s">
        <v>390</v>
      </c>
      <c r="G370" s="309" t="s">
        <v>391</v>
      </c>
      <c r="H370" s="309">
        <v>18</v>
      </c>
      <c r="I370" s="312">
        <v>1.6520999999999999</v>
      </c>
    </row>
    <row r="371" spans="1:9" x14ac:dyDescent="0.35">
      <c r="A371" s="309" t="str">
        <f t="shared" si="5"/>
        <v>PK04A#1</v>
      </c>
      <c r="B371" s="309">
        <f>Inek2018A1a2a[[#This Row],[Klasse2]]</f>
        <v>1</v>
      </c>
      <c r="C371" s="312">
        <f>Inek2018A1a2a[[#This Row],[BwJeTag2]]</f>
        <v>2.1985999999999999</v>
      </c>
      <c r="D371" s="309" t="s">
        <v>340</v>
      </c>
      <c r="E371" s="309" t="s">
        <v>383</v>
      </c>
      <c r="F371" s="309" t="s">
        <v>392</v>
      </c>
      <c r="G371" s="309" t="s">
        <v>393</v>
      </c>
      <c r="H371" s="309">
        <v>1</v>
      </c>
      <c r="I371" s="312">
        <v>2.1985999999999999</v>
      </c>
    </row>
    <row r="372" spans="1:9" x14ac:dyDescent="0.35">
      <c r="A372" s="309" t="str">
        <f t="shared" si="5"/>
        <v>PK04A#2</v>
      </c>
      <c r="B372" s="309">
        <f>Inek2018A1a2a[[#This Row],[Klasse2]]</f>
        <v>2</v>
      </c>
      <c r="C372" s="312">
        <f>Inek2018A1a2a[[#This Row],[BwJeTag2]]</f>
        <v>1.9430000000000001</v>
      </c>
      <c r="D372" s="309" t="s">
        <v>340</v>
      </c>
      <c r="E372" s="309" t="s">
        <v>383</v>
      </c>
      <c r="F372" s="309" t="s">
        <v>392</v>
      </c>
      <c r="G372" s="309" t="s">
        <v>393</v>
      </c>
      <c r="H372" s="309">
        <v>2</v>
      </c>
      <c r="I372" s="312">
        <v>1.9430000000000001</v>
      </c>
    </row>
    <row r="373" spans="1:9" x14ac:dyDescent="0.35">
      <c r="A373" s="309" t="str">
        <f t="shared" si="5"/>
        <v>PK04A#3</v>
      </c>
      <c r="B373" s="309">
        <f>Inek2018A1a2a[[#This Row],[Klasse2]]</f>
        <v>3</v>
      </c>
      <c r="C373" s="312">
        <f>Inek2018A1a2a[[#This Row],[BwJeTag2]]</f>
        <v>1.9242999999999999</v>
      </c>
      <c r="D373" s="309" t="s">
        <v>340</v>
      </c>
      <c r="E373" s="309" t="s">
        <v>383</v>
      </c>
      <c r="F373" s="309" t="s">
        <v>392</v>
      </c>
      <c r="G373" s="309" t="s">
        <v>393</v>
      </c>
      <c r="H373" s="309">
        <v>3</v>
      </c>
      <c r="I373" s="312">
        <v>1.9242999999999999</v>
      </c>
    </row>
    <row r="374" spans="1:9" x14ac:dyDescent="0.35">
      <c r="A374" s="309" t="str">
        <f t="shared" si="5"/>
        <v>PK04A#4</v>
      </c>
      <c r="B374" s="309">
        <f>Inek2018A1a2a[[#This Row],[Klasse2]]</f>
        <v>4</v>
      </c>
      <c r="C374" s="312">
        <f>Inek2018A1a2a[[#This Row],[BwJeTag2]]</f>
        <v>1.9016</v>
      </c>
      <c r="D374" s="309" t="s">
        <v>340</v>
      </c>
      <c r="E374" s="309" t="s">
        <v>383</v>
      </c>
      <c r="F374" s="309" t="s">
        <v>392</v>
      </c>
      <c r="G374" s="309" t="s">
        <v>393</v>
      </c>
      <c r="H374" s="309">
        <v>4</v>
      </c>
      <c r="I374" s="312">
        <v>1.9016</v>
      </c>
    </row>
    <row r="375" spans="1:9" x14ac:dyDescent="0.35">
      <c r="A375" s="309" t="str">
        <f t="shared" si="5"/>
        <v>PK04A#5</v>
      </c>
      <c r="B375" s="309">
        <f>Inek2018A1a2a[[#This Row],[Klasse2]]</f>
        <v>5</v>
      </c>
      <c r="C375" s="312">
        <f>Inek2018A1a2a[[#This Row],[BwJeTag2]]</f>
        <v>1.8788</v>
      </c>
      <c r="D375" s="309" t="s">
        <v>340</v>
      </c>
      <c r="E375" s="309" t="s">
        <v>383</v>
      </c>
      <c r="F375" s="309" t="s">
        <v>392</v>
      </c>
      <c r="G375" s="309" t="s">
        <v>393</v>
      </c>
      <c r="H375" s="309">
        <v>5</v>
      </c>
      <c r="I375" s="312">
        <v>1.8788</v>
      </c>
    </row>
    <row r="376" spans="1:9" x14ac:dyDescent="0.35">
      <c r="A376" s="309" t="str">
        <f t="shared" si="5"/>
        <v>PK04A#6</v>
      </c>
      <c r="B376" s="309">
        <f>Inek2018A1a2a[[#This Row],[Klasse2]]</f>
        <v>6</v>
      </c>
      <c r="C376" s="312">
        <f>Inek2018A1a2a[[#This Row],[BwJeTag2]]</f>
        <v>1.8561000000000001</v>
      </c>
      <c r="D376" s="309" t="s">
        <v>340</v>
      </c>
      <c r="E376" s="309" t="s">
        <v>383</v>
      </c>
      <c r="F376" s="309" t="s">
        <v>392</v>
      </c>
      <c r="G376" s="309" t="s">
        <v>393</v>
      </c>
      <c r="H376" s="309">
        <v>6</v>
      </c>
      <c r="I376" s="312">
        <v>1.8561000000000001</v>
      </c>
    </row>
    <row r="377" spans="1:9" x14ac:dyDescent="0.35">
      <c r="A377" s="309" t="str">
        <f t="shared" si="5"/>
        <v>PK04A#7</v>
      </c>
      <c r="B377" s="309">
        <f>Inek2018A1a2a[[#This Row],[Klasse2]]</f>
        <v>7</v>
      </c>
      <c r="C377" s="312">
        <f>Inek2018A1a2a[[#This Row],[BwJeTag2]]</f>
        <v>1.8333999999999999</v>
      </c>
      <c r="D377" s="309" t="s">
        <v>340</v>
      </c>
      <c r="E377" s="309" t="s">
        <v>383</v>
      </c>
      <c r="F377" s="309" t="s">
        <v>392</v>
      </c>
      <c r="G377" s="309" t="s">
        <v>393</v>
      </c>
      <c r="H377" s="309">
        <v>7</v>
      </c>
      <c r="I377" s="312">
        <v>1.8333999999999999</v>
      </c>
    </row>
    <row r="378" spans="1:9" x14ac:dyDescent="0.35">
      <c r="A378" s="309" t="str">
        <f t="shared" si="5"/>
        <v>PK04A#8</v>
      </c>
      <c r="B378" s="309">
        <f>Inek2018A1a2a[[#This Row],[Klasse2]]</f>
        <v>8</v>
      </c>
      <c r="C378" s="312">
        <f>Inek2018A1a2a[[#This Row],[BwJeTag2]]</f>
        <v>1.8106</v>
      </c>
      <c r="D378" s="309" t="s">
        <v>340</v>
      </c>
      <c r="E378" s="309" t="s">
        <v>383</v>
      </c>
      <c r="F378" s="309" t="s">
        <v>392</v>
      </c>
      <c r="G378" s="309" t="s">
        <v>393</v>
      </c>
      <c r="H378" s="309">
        <v>8</v>
      </c>
      <c r="I378" s="312">
        <v>1.8106</v>
      </c>
    </row>
    <row r="379" spans="1:9" x14ac:dyDescent="0.35">
      <c r="A379" s="309" t="str">
        <f t="shared" si="5"/>
        <v>PK04A#9</v>
      </c>
      <c r="B379" s="309">
        <f>Inek2018A1a2a[[#This Row],[Klasse2]]</f>
        <v>9</v>
      </c>
      <c r="C379" s="312">
        <f>Inek2018A1a2a[[#This Row],[BwJeTag2]]</f>
        <v>1.7879</v>
      </c>
      <c r="D379" s="309" t="s">
        <v>340</v>
      </c>
      <c r="E379" s="309" t="s">
        <v>383</v>
      </c>
      <c r="F379" s="309" t="s">
        <v>392</v>
      </c>
      <c r="G379" s="309" t="s">
        <v>393</v>
      </c>
      <c r="H379" s="309">
        <v>9</v>
      </c>
      <c r="I379" s="312">
        <v>1.7879</v>
      </c>
    </row>
    <row r="380" spans="1:9" x14ac:dyDescent="0.35">
      <c r="A380" s="309" t="str">
        <f t="shared" si="5"/>
        <v>PK04A#10</v>
      </c>
      <c r="B380" s="309">
        <f>Inek2018A1a2a[[#This Row],[Klasse2]]</f>
        <v>10</v>
      </c>
      <c r="C380" s="312">
        <f>Inek2018A1a2a[[#This Row],[BwJeTag2]]</f>
        <v>1.7650999999999999</v>
      </c>
      <c r="D380" s="309" t="s">
        <v>340</v>
      </c>
      <c r="E380" s="309" t="s">
        <v>383</v>
      </c>
      <c r="F380" s="309" t="s">
        <v>392</v>
      </c>
      <c r="G380" s="309" t="s">
        <v>393</v>
      </c>
      <c r="H380" s="309">
        <v>10</v>
      </c>
      <c r="I380" s="312">
        <v>1.7650999999999999</v>
      </c>
    </row>
    <row r="381" spans="1:9" x14ac:dyDescent="0.35">
      <c r="A381" s="309" t="str">
        <f t="shared" si="5"/>
        <v>PK04A#11</v>
      </c>
      <c r="B381" s="309">
        <f>Inek2018A1a2a[[#This Row],[Klasse2]]</f>
        <v>11</v>
      </c>
      <c r="C381" s="312">
        <f>Inek2018A1a2a[[#This Row],[BwJeTag2]]</f>
        <v>1.7423999999999999</v>
      </c>
      <c r="D381" s="309" t="s">
        <v>340</v>
      </c>
      <c r="E381" s="309" t="s">
        <v>383</v>
      </c>
      <c r="F381" s="309" t="s">
        <v>392</v>
      </c>
      <c r="G381" s="309" t="s">
        <v>393</v>
      </c>
      <c r="H381" s="309">
        <v>11</v>
      </c>
      <c r="I381" s="312">
        <v>1.7423999999999999</v>
      </c>
    </row>
    <row r="382" spans="1:9" x14ac:dyDescent="0.35">
      <c r="A382" s="309" t="str">
        <f t="shared" si="5"/>
        <v>PK04A#12</v>
      </c>
      <c r="B382" s="309">
        <f>Inek2018A1a2a[[#This Row],[Klasse2]]</f>
        <v>12</v>
      </c>
      <c r="C382" s="312">
        <f>Inek2018A1a2a[[#This Row],[BwJeTag2]]</f>
        <v>1.7196</v>
      </c>
      <c r="D382" s="309" t="s">
        <v>340</v>
      </c>
      <c r="E382" s="309" t="s">
        <v>383</v>
      </c>
      <c r="F382" s="309" t="s">
        <v>392</v>
      </c>
      <c r="G382" s="309" t="s">
        <v>393</v>
      </c>
      <c r="H382" s="309">
        <v>12</v>
      </c>
      <c r="I382" s="312">
        <v>1.7196</v>
      </c>
    </row>
    <row r="383" spans="1:9" x14ac:dyDescent="0.35">
      <c r="A383" s="309" t="str">
        <f t="shared" si="5"/>
        <v>PK04A#13</v>
      </c>
      <c r="B383" s="309">
        <f>Inek2018A1a2a[[#This Row],[Klasse2]]</f>
        <v>13</v>
      </c>
      <c r="C383" s="312">
        <f>Inek2018A1a2a[[#This Row],[BwJeTag2]]</f>
        <v>1.6969000000000001</v>
      </c>
      <c r="D383" s="309" t="s">
        <v>340</v>
      </c>
      <c r="E383" s="309" t="s">
        <v>383</v>
      </c>
      <c r="F383" s="309" t="s">
        <v>392</v>
      </c>
      <c r="G383" s="309" t="s">
        <v>393</v>
      </c>
      <c r="H383" s="309">
        <v>13</v>
      </c>
      <c r="I383" s="312">
        <v>1.6969000000000001</v>
      </c>
    </row>
    <row r="384" spans="1:9" x14ac:dyDescent="0.35">
      <c r="A384" s="309" t="str">
        <f t="shared" si="5"/>
        <v>PK04A#14</v>
      </c>
      <c r="B384" s="309">
        <f>Inek2018A1a2a[[#This Row],[Klasse2]]</f>
        <v>14</v>
      </c>
      <c r="C384" s="312">
        <f>Inek2018A1a2a[[#This Row],[BwJeTag2]]</f>
        <v>1.6740999999999999</v>
      </c>
      <c r="D384" s="309" t="s">
        <v>340</v>
      </c>
      <c r="E384" s="309" t="s">
        <v>383</v>
      </c>
      <c r="F384" s="309" t="s">
        <v>392</v>
      </c>
      <c r="G384" s="309" t="s">
        <v>393</v>
      </c>
      <c r="H384" s="309">
        <v>14</v>
      </c>
      <c r="I384" s="312">
        <v>1.6740999999999999</v>
      </c>
    </row>
    <row r="385" spans="1:9" x14ac:dyDescent="0.35">
      <c r="A385" s="309" t="str">
        <f t="shared" si="5"/>
        <v>PK04A#15</v>
      </c>
      <c r="B385" s="309">
        <f>Inek2018A1a2a[[#This Row],[Klasse2]]</f>
        <v>15</v>
      </c>
      <c r="C385" s="312">
        <f>Inek2018A1a2a[[#This Row],[BwJeTag2]]</f>
        <v>1.6514</v>
      </c>
      <c r="D385" s="309" t="s">
        <v>340</v>
      </c>
      <c r="E385" s="309" t="s">
        <v>383</v>
      </c>
      <c r="F385" s="309" t="s">
        <v>392</v>
      </c>
      <c r="G385" s="309" t="s">
        <v>393</v>
      </c>
      <c r="H385" s="309">
        <v>15</v>
      </c>
      <c r="I385" s="312">
        <v>1.6514</v>
      </c>
    </row>
    <row r="386" spans="1:9" x14ac:dyDescent="0.35">
      <c r="A386" s="309" t="str">
        <f t="shared" si="5"/>
        <v>PK04A#16</v>
      </c>
      <c r="B386" s="309">
        <f>Inek2018A1a2a[[#This Row],[Klasse2]]</f>
        <v>16</v>
      </c>
      <c r="C386" s="312">
        <f>Inek2018A1a2a[[#This Row],[BwJeTag2]]</f>
        <v>1.6286</v>
      </c>
      <c r="D386" s="309" t="s">
        <v>340</v>
      </c>
      <c r="E386" s="309" t="s">
        <v>383</v>
      </c>
      <c r="F386" s="309" t="s">
        <v>392</v>
      </c>
      <c r="G386" s="309" t="s">
        <v>393</v>
      </c>
      <c r="H386" s="309">
        <v>16</v>
      </c>
      <c r="I386" s="312">
        <v>1.6286</v>
      </c>
    </row>
    <row r="387" spans="1:9" x14ac:dyDescent="0.35">
      <c r="A387" s="309" t="str">
        <f t="shared" si="5"/>
        <v>PK04A#17</v>
      </c>
      <c r="B387" s="309">
        <f>Inek2018A1a2a[[#This Row],[Klasse2]]</f>
        <v>17</v>
      </c>
      <c r="C387" s="312">
        <f>Inek2018A1a2a[[#This Row],[BwJeTag2]]</f>
        <v>1.6059000000000001</v>
      </c>
      <c r="D387" s="309" t="s">
        <v>340</v>
      </c>
      <c r="E387" s="309" t="s">
        <v>383</v>
      </c>
      <c r="F387" s="309" t="s">
        <v>392</v>
      </c>
      <c r="G387" s="309" t="s">
        <v>393</v>
      </c>
      <c r="H387" s="309">
        <v>17</v>
      </c>
      <c r="I387" s="312">
        <v>1.6059000000000001</v>
      </c>
    </row>
    <row r="388" spans="1:9" x14ac:dyDescent="0.35">
      <c r="A388" s="309" t="str">
        <f t="shared" si="5"/>
        <v>PK04B#1</v>
      </c>
      <c r="B388" s="309">
        <f>Inek2018A1a2a[[#This Row],[Klasse2]]</f>
        <v>1</v>
      </c>
      <c r="C388" s="312">
        <f>Inek2018A1a2a[[#This Row],[BwJeTag2]]</f>
        <v>2.0670999999999999</v>
      </c>
      <c r="D388" s="309" t="s">
        <v>340</v>
      </c>
      <c r="E388" s="309" t="s">
        <v>383</v>
      </c>
      <c r="F388" s="309" t="s">
        <v>394</v>
      </c>
      <c r="G388" s="309" t="s">
        <v>395</v>
      </c>
      <c r="H388" s="309">
        <v>1</v>
      </c>
      <c r="I388" s="312">
        <v>2.0670999999999999</v>
      </c>
    </row>
    <row r="389" spans="1:9" x14ac:dyDescent="0.35">
      <c r="A389" s="309" t="str">
        <f t="shared" ref="A389:A452" si="6">F389&amp;"#"&amp;H389</f>
        <v>PK04B#2</v>
      </c>
      <c r="B389" s="309">
        <f>Inek2018A1a2a[[#This Row],[Klasse2]]</f>
        <v>2</v>
      </c>
      <c r="C389" s="312">
        <f>Inek2018A1a2a[[#This Row],[BwJeTag2]]</f>
        <v>1.8839999999999999</v>
      </c>
      <c r="D389" s="309" t="s">
        <v>340</v>
      </c>
      <c r="E389" s="309" t="s">
        <v>383</v>
      </c>
      <c r="F389" s="309" t="s">
        <v>394</v>
      </c>
      <c r="G389" s="309" t="s">
        <v>395</v>
      </c>
      <c r="H389" s="309">
        <v>2</v>
      </c>
      <c r="I389" s="312">
        <v>1.8839999999999999</v>
      </c>
    </row>
    <row r="390" spans="1:9" x14ac:dyDescent="0.35">
      <c r="A390" s="309" t="str">
        <f t="shared" si="6"/>
        <v>PK04B#3</v>
      </c>
      <c r="B390" s="309">
        <f>Inek2018A1a2a[[#This Row],[Klasse2]]</f>
        <v>3</v>
      </c>
      <c r="C390" s="312">
        <f>Inek2018A1a2a[[#This Row],[BwJeTag2]]</f>
        <v>1.8634999999999999</v>
      </c>
      <c r="D390" s="309" t="s">
        <v>340</v>
      </c>
      <c r="E390" s="309" t="s">
        <v>383</v>
      </c>
      <c r="F390" s="309" t="s">
        <v>394</v>
      </c>
      <c r="G390" s="309" t="s">
        <v>395</v>
      </c>
      <c r="H390" s="309">
        <v>3</v>
      </c>
      <c r="I390" s="312">
        <v>1.8634999999999999</v>
      </c>
    </row>
    <row r="391" spans="1:9" x14ac:dyDescent="0.35">
      <c r="A391" s="309" t="str">
        <f t="shared" si="6"/>
        <v>PK04B#4</v>
      </c>
      <c r="B391" s="309">
        <f>Inek2018A1a2a[[#This Row],[Klasse2]]</f>
        <v>4</v>
      </c>
      <c r="C391" s="312">
        <f>Inek2018A1a2a[[#This Row],[BwJeTag2]]</f>
        <v>1.8388</v>
      </c>
      <c r="D391" s="309" t="s">
        <v>340</v>
      </c>
      <c r="E391" s="309" t="s">
        <v>383</v>
      </c>
      <c r="F391" s="309" t="s">
        <v>394</v>
      </c>
      <c r="G391" s="309" t="s">
        <v>395</v>
      </c>
      <c r="H391" s="309">
        <v>4</v>
      </c>
      <c r="I391" s="312">
        <v>1.8388</v>
      </c>
    </row>
    <row r="392" spans="1:9" x14ac:dyDescent="0.35">
      <c r="A392" s="309" t="str">
        <f t="shared" si="6"/>
        <v>PK04B#5</v>
      </c>
      <c r="B392" s="309">
        <f>Inek2018A1a2a[[#This Row],[Klasse2]]</f>
        <v>5</v>
      </c>
      <c r="C392" s="312">
        <f>Inek2018A1a2a[[#This Row],[BwJeTag2]]</f>
        <v>1.8142</v>
      </c>
      <c r="D392" s="309" t="s">
        <v>340</v>
      </c>
      <c r="E392" s="309" t="s">
        <v>383</v>
      </c>
      <c r="F392" s="309" t="s">
        <v>394</v>
      </c>
      <c r="G392" s="309" t="s">
        <v>395</v>
      </c>
      <c r="H392" s="309">
        <v>5</v>
      </c>
      <c r="I392" s="312">
        <v>1.8142</v>
      </c>
    </row>
    <row r="393" spans="1:9" x14ac:dyDescent="0.35">
      <c r="A393" s="309" t="str">
        <f t="shared" si="6"/>
        <v>PK04B#6</v>
      </c>
      <c r="B393" s="309">
        <f>Inek2018A1a2a[[#This Row],[Klasse2]]</f>
        <v>6</v>
      </c>
      <c r="C393" s="312">
        <f>Inek2018A1a2a[[#This Row],[BwJeTag2]]</f>
        <v>1.7895000000000001</v>
      </c>
      <c r="D393" s="309" t="s">
        <v>340</v>
      </c>
      <c r="E393" s="309" t="s">
        <v>383</v>
      </c>
      <c r="F393" s="309" t="s">
        <v>394</v>
      </c>
      <c r="G393" s="309" t="s">
        <v>395</v>
      </c>
      <c r="H393" s="309">
        <v>6</v>
      </c>
      <c r="I393" s="312">
        <v>1.7895000000000001</v>
      </c>
    </row>
    <row r="394" spans="1:9" x14ac:dyDescent="0.35">
      <c r="A394" s="309" t="str">
        <f t="shared" si="6"/>
        <v>PK04B#7</v>
      </c>
      <c r="B394" s="309">
        <f>Inek2018A1a2a[[#This Row],[Klasse2]]</f>
        <v>7</v>
      </c>
      <c r="C394" s="312">
        <f>Inek2018A1a2a[[#This Row],[BwJeTag2]]</f>
        <v>1.7648999999999999</v>
      </c>
      <c r="D394" s="309" t="s">
        <v>340</v>
      </c>
      <c r="E394" s="309" t="s">
        <v>383</v>
      </c>
      <c r="F394" s="309" t="s">
        <v>394</v>
      </c>
      <c r="G394" s="309" t="s">
        <v>395</v>
      </c>
      <c r="H394" s="309">
        <v>7</v>
      </c>
      <c r="I394" s="312">
        <v>1.7648999999999999</v>
      </c>
    </row>
    <row r="395" spans="1:9" x14ac:dyDescent="0.35">
      <c r="A395" s="309" t="str">
        <f t="shared" si="6"/>
        <v>PK04B#8</v>
      </c>
      <c r="B395" s="309">
        <f>Inek2018A1a2a[[#This Row],[Klasse2]]</f>
        <v>8</v>
      </c>
      <c r="C395" s="312">
        <f>Inek2018A1a2a[[#This Row],[BwJeTag2]]</f>
        <v>1.7402</v>
      </c>
      <c r="D395" s="309" t="s">
        <v>340</v>
      </c>
      <c r="E395" s="309" t="s">
        <v>383</v>
      </c>
      <c r="F395" s="309" t="s">
        <v>394</v>
      </c>
      <c r="G395" s="309" t="s">
        <v>395</v>
      </c>
      <c r="H395" s="309">
        <v>8</v>
      </c>
      <c r="I395" s="312">
        <v>1.7402</v>
      </c>
    </row>
    <row r="396" spans="1:9" x14ac:dyDescent="0.35">
      <c r="A396" s="309" t="str">
        <f t="shared" si="6"/>
        <v>PK04B#9</v>
      </c>
      <c r="B396" s="309">
        <f>Inek2018A1a2a[[#This Row],[Klasse2]]</f>
        <v>9</v>
      </c>
      <c r="C396" s="312">
        <f>Inek2018A1a2a[[#This Row],[BwJeTag2]]</f>
        <v>1.7156</v>
      </c>
      <c r="D396" s="309" t="s">
        <v>340</v>
      </c>
      <c r="E396" s="309" t="s">
        <v>383</v>
      </c>
      <c r="F396" s="309" t="s">
        <v>394</v>
      </c>
      <c r="G396" s="309" t="s">
        <v>395</v>
      </c>
      <c r="H396" s="309">
        <v>9</v>
      </c>
      <c r="I396" s="312">
        <v>1.7156</v>
      </c>
    </row>
    <row r="397" spans="1:9" x14ac:dyDescent="0.35">
      <c r="A397" s="309" t="str">
        <f t="shared" si="6"/>
        <v>PK04B#10</v>
      </c>
      <c r="B397" s="309">
        <f>Inek2018A1a2a[[#This Row],[Klasse2]]</f>
        <v>10</v>
      </c>
      <c r="C397" s="312">
        <f>Inek2018A1a2a[[#This Row],[BwJeTag2]]</f>
        <v>1.6909000000000001</v>
      </c>
      <c r="D397" s="309" t="s">
        <v>340</v>
      </c>
      <c r="E397" s="309" t="s">
        <v>383</v>
      </c>
      <c r="F397" s="309" t="s">
        <v>394</v>
      </c>
      <c r="G397" s="309" t="s">
        <v>395</v>
      </c>
      <c r="H397" s="309">
        <v>10</v>
      </c>
      <c r="I397" s="312">
        <v>1.6909000000000001</v>
      </c>
    </row>
    <row r="398" spans="1:9" x14ac:dyDescent="0.35">
      <c r="A398" s="309" t="str">
        <f t="shared" si="6"/>
        <v>PK04B#11</v>
      </c>
      <c r="B398" s="309">
        <f>Inek2018A1a2a[[#This Row],[Klasse2]]</f>
        <v>11</v>
      </c>
      <c r="C398" s="312">
        <f>Inek2018A1a2a[[#This Row],[BwJeTag2]]</f>
        <v>1.6662999999999999</v>
      </c>
      <c r="D398" s="309" t="s">
        <v>340</v>
      </c>
      <c r="E398" s="309" t="s">
        <v>383</v>
      </c>
      <c r="F398" s="309" t="s">
        <v>394</v>
      </c>
      <c r="G398" s="309" t="s">
        <v>395</v>
      </c>
      <c r="H398" s="309">
        <v>11</v>
      </c>
      <c r="I398" s="312">
        <v>1.6662999999999999</v>
      </c>
    </row>
    <row r="399" spans="1:9" x14ac:dyDescent="0.35">
      <c r="A399" s="309" t="str">
        <f t="shared" si="6"/>
        <v>PK04B#12</v>
      </c>
      <c r="B399" s="309">
        <f>Inek2018A1a2a[[#This Row],[Klasse2]]</f>
        <v>12</v>
      </c>
      <c r="C399" s="312">
        <f>Inek2018A1a2a[[#This Row],[BwJeTag2]]</f>
        <v>1.6415999999999999</v>
      </c>
      <c r="D399" s="309" t="s">
        <v>340</v>
      </c>
      <c r="E399" s="309" t="s">
        <v>383</v>
      </c>
      <c r="F399" s="309" t="s">
        <v>394</v>
      </c>
      <c r="G399" s="309" t="s">
        <v>395</v>
      </c>
      <c r="H399" s="309">
        <v>12</v>
      </c>
      <c r="I399" s="312">
        <v>1.6415999999999999</v>
      </c>
    </row>
    <row r="400" spans="1:9" x14ac:dyDescent="0.35">
      <c r="A400" s="309" t="str">
        <f t="shared" si="6"/>
        <v>PK04B#13</v>
      </c>
      <c r="B400" s="309">
        <f>Inek2018A1a2a[[#This Row],[Klasse2]]</f>
        <v>13</v>
      </c>
      <c r="C400" s="312">
        <f>Inek2018A1a2a[[#This Row],[BwJeTag2]]</f>
        <v>1.617</v>
      </c>
      <c r="D400" s="309" t="s">
        <v>340</v>
      </c>
      <c r="E400" s="309" t="s">
        <v>383</v>
      </c>
      <c r="F400" s="309" t="s">
        <v>394</v>
      </c>
      <c r="G400" s="309" t="s">
        <v>395</v>
      </c>
      <c r="H400" s="309">
        <v>13</v>
      </c>
      <c r="I400" s="312">
        <v>1.617</v>
      </c>
    </row>
    <row r="401" spans="1:9" x14ac:dyDescent="0.35">
      <c r="A401" s="309" t="str">
        <f t="shared" si="6"/>
        <v>PK04B#14</v>
      </c>
      <c r="B401" s="309">
        <f>Inek2018A1a2a[[#This Row],[Klasse2]]</f>
        <v>14</v>
      </c>
      <c r="C401" s="312">
        <f>Inek2018A1a2a[[#This Row],[BwJeTag2]]</f>
        <v>1.5923</v>
      </c>
      <c r="D401" s="309" t="s">
        <v>340</v>
      </c>
      <c r="E401" s="309" t="s">
        <v>383</v>
      </c>
      <c r="F401" s="309" t="s">
        <v>394</v>
      </c>
      <c r="G401" s="309" t="s">
        <v>395</v>
      </c>
      <c r="H401" s="309">
        <v>14</v>
      </c>
      <c r="I401" s="312">
        <v>1.5923</v>
      </c>
    </row>
    <row r="402" spans="1:9" x14ac:dyDescent="0.35">
      <c r="A402" s="309" t="str">
        <f t="shared" si="6"/>
        <v>PK04B#15</v>
      </c>
      <c r="B402" s="309">
        <f>Inek2018A1a2a[[#This Row],[Klasse2]]</f>
        <v>15</v>
      </c>
      <c r="C402" s="312">
        <f>Inek2018A1a2a[[#This Row],[BwJeTag2]]</f>
        <v>1.5677000000000001</v>
      </c>
      <c r="D402" s="309" t="s">
        <v>340</v>
      </c>
      <c r="E402" s="309" t="s">
        <v>383</v>
      </c>
      <c r="F402" s="309" t="s">
        <v>394</v>
      </c>
      <c r="G402" s="309" t="s">
        <v>395</v>
      </c>
      <c r="H402" s="309">
        <v>15</v>
      </c>
      <c r="I402" s="312">
        <v>1.5677000000000001</v>
      </c>
    </row>
    <row r="403" spans="1:9" x14ac:dyDescent="0.35">
      <c r="A403" s="309" t="str">
        <f t="shared" si="6"/>
        <v>PK04B#16</v>
      </c>
      <c r="B403" s="309">
        <f>Inek2018A1a2a[[#This Row],[Klasse2]]</f>
        <v>16</v>
      </c>
      <c r="C403" s="312">
        <f>Inek2018A1a2a[[#This Row],[BwJeTag2]]</f>
        <v>1.5429999999999999</v>
      </c>
      <c r="D403" s="309" t="s">
        <v>340</v>
      </c>
      <c r="E403" s="309" t="s">
        <v>383</v>
      </c>
      <c r="F403" s="309" t="s">
        <v>394</v>
      </c>
      <c r="G403" s="309" t="s">
        <v>395</v>
      </c>
      <c r="H403" s="309">
        <v>16</v>
      </c>
      <c r="I403" s="312">
        <v>1.5429999999999999</v>
      </c>
    </row>
    <row r="404" spans="1:9" x14ac:dyDescent="0.35">
      <c r="A404" s="309" t="str">
        <f t="shared" si="6"/>
        <v>PK04B#17</v>
      </c>
      <c r="B404" s="309">
        <f>Inek2018A1a2a[[#This Row],[Klasse2]]</f>
        <v>17</v>
      </c>
      <c r="C404" s="312">
        <f>Inek2018A1a2a[[#This Row],[BwJeTag2]]</f>
        <v>1.5184</v>
      </c>
      <c r="D404" s="309" t="s">
        <v>340</v>
      </c>
      <c r="E404" s="309" t="s">
        <v>383</v>
      </c>
      <c r="F404" s="309" t="s">
        <v>394</v>
      </c>
      <c r="G404" s="309" t="s">
        <v>395</v>
      </c>
      <c r="H404" s="309">
        <v>17</v>
      </c>
      <c r="I404" s="312">
        <v>1.5184</v>
      </c>
    </row>
    <row r="405" spans="1:9" x14ac:dyDescent="0.35">
      <c r="A405" s="309" t="str">
        <f t="shared" si="6"/>
        <v>PK04B#18</v>
      </c>
      <c r="B405" s="309">
        <f>Inek2018A1a2a[[#This Row],[Klasse2]]</f>
        <v>18</v>
      </c>
      <c r="C405" s="312">
        <f>Inek2018A1a2a[[#This Row],[BwJeTag2]]</f>
        <v>1.4937</v>
      </c>
      <c r="D405" s="309" t="s">
        <v>340</v>
      </c>
      <c r="E405" s="309" t="s">
        <v>383</v>
      </c>
      <c r="F405" s="309" t="s">
        <v>394</v>
      </c>
      <c r="G405" s="309" t="s">
        <v>395</v>
      </c>
      <c r="H405" s="309">
        <v>18</v>
      </c>
      <c r="I405" s="312">
        <v>1.4937</v>
      </c>
    </row>
    <row r="406" spans="1:9" x14ac:dyDescent="0.35">
      <c r="A406" s="309" t="str">
        <f t="shared" si="6"/>
        <v>PK04B#19</v>
      </c>
      <c r="B406" s="309">
        <f>Inek2018A1a2a[[#This Row],[Klasse2]]</f>
        <v>19</v>
      </c>
      <c r="C406" s="312">
        <f>Inek2018A1a2a[[#This Row],[BwJeTag2]]</f>
        <v>1.4691000000000001</v>
      </c>
      <c r="D406" s="309" t="s">
        <v>340</v>
      </c>
      <c r="E406" s="309" t="s">
        <v>383</v>
      </c>
      <c r="F406" s="309" t="s">
        <v>394</v>
      </c>
      <c r="G406" s="309" t="s">
        <v>395</v>
      </c>
      <c r="H406" s="309">
        <v>19</v>
      </c>
      <c r="I406" s="312">
        <v>1.4691000000000001</v>
      </c>
    </row>
    <row r="407" spans="1:9" x14ac:dyDescent="0.35">
      <c r="A407" s="309" t="str">
        <f t="shared" si="6"/>
        <v>PK04B#20</v>
      </c>
      <c r="B407" s="309">
        <f>Inek2018A1a2a[[#This Row],[Klasse2]]</f>
        <v>20</v>
      </c>
      <c r="C407" s="312">
        <f>Inek2018A1a2a[[#This Row],[BwJeTag2]]</f>
        <v>1.4443999999999999</v>
      </c>
      <c r="D407" s="309" t="s">
        <v>340</v>
      </c>
      <c r="E407" s="309" t="s">
        <v>383</v>
      </c>
      <c r="F407" s="309" t="s">
        <v>394</v>
      </c>
      <c r="G407" s="309" t="s">
        <v>395</v>
      </c>
      <c r="H407" s="309">
        <v>20</v>
      </c>
      <c r="I407" s="312">
        <v>1.4443999999999999</v>
      </c>
    </row>
    <row r="408" spans="1:9" x14ac:dyDescent="0.35">
      <c r="A408" s="309" t="str">
        <f t="shared" si="6"/>
        <v>PK10Z#1</v>
      </c>
      <c r="B408" s="309">
        <f>Inek2018A1a2a[[#This Row],[Klasse2]]</f>
        <v>1</v>
      </c>
      <c r="C408" s="312">
        <f>Inek2018A1a2a[[#This Row],[BwJeTag2]]</f>
        <v>1.6134999999999999</v>
      </c>
      <c r="D408" s="309" t="s">
        <v>340</v>
      </c>
      <c r="E408" s="309" t="s">
        <v>383</v>
      </c>
      <c r="F408" s="309" t="s">
        <v>396</v>
      </c>
      <c r="G408" s="309" t="s">
        <v>397</v>
      </c>
      <c r="H408" s="309">
        <v>1</v>
      </c>
      <c r="I408" s="312">
        <v>1.6134999999999999</v>
      </c>
    </row>
    <row r="409" spans="1:9" ht="29" x14ac:dyDescent="0.35">
      <c r="A409" s="309" t="str">
        <f t="shared" si="6"/>
        <v>PK14A#1</v>
      </c>
      <c r="B409" s="309">
        <f>Inek2018A1a2a[[#This Row],[Klasse2]]</f>
        <v>1</v>
      </c>
      <c r="C409" s="312">
        <f>Inek2018A1a2a[[#This Row],[BwJeTag2]]</f>
        <v>2.0101</v>
      </c>
      <c r="D409" s="309" t="s">
        <v>340</v>
      </c>
      <c r="E409" s="309" t="s">
        <v>383</v>
      </c>
      <c r="F409" s="309" t="s">
        <v>398</v>
      </c>
      <c r="G409" s="313" t="s">
        <v>399</v>
      </c>
      <c r="H409" s="309">
        <v>1</v>
      </c>
      <c r="I409" s="312">
        <v>2.0101</v>
      </c>
    </row>
    <row r="410" spans="1:9" ht="29" x14ac:dyDescent="0.35">
      <c r="A410" s="309" t="str">
        <f t="shared" si="6"/>
        <v>PK14A#2</v>
      </c>
      <c r="B410" s="309">
        <f>Inek2018A1a2a[[#This Row],[Klasse2]]</f>
        <v>2</v>
      </c>
      <c r="C410" s="312">
        <f>Inek2018A1a2a[[#This Row],[BwJeTag2]]</f>
        <v>2.0101</v>
      </c>
      <c r="D410" s="309" t="s">
        <v>340</v>
      </c>
      <c r="E410" s="309" t="s">
        <v>383</v>
      </c>
      <c r="F410" s="309" t="s">
        <v>398</v>
      </c>
      <c r="G410" s="313" t="s">
        <v>399</v>
      </c>
      <c r="H410" s="309">
        <v>2</v>
      </c>
      <c r="I410" s="312">
        <v>2.0101</v>
      </c>
    </row>
    <row r="411" spans="1:9" ht="29" x14ac:dyDescent="0.35">
      <c r="A411" s="309" t="str">
        <f t="shared" si="6"/>
        <v>PK14A#3</v>
      </c>
      <c r="B411" s="309">
        <f>Inek2018A1a2a[[#This Row],[Klasse2]]</f>
        <v>3</v>
      </c>
      <c r="C411" s="312">
        <f>Inek2018A1a2a[[#This Row],[BwJeTag2]]</f>
        <v>1.9876</v>
      </c>
      <c r="D411" s="309" t="s">
        <v>340</v>
      </c>
      <c r="E411" s="309" t="s">
        <v>383</v>
      </c>
      <c r="F411" s="309" t="s">
        <v>398</v>
      </c>
      <c r="G411" s="313" t="s">
        <v>399</v>
      </c>
      <c r="H411" s="309">
        <v>3</v>
      </c>
      <c r="I411" s="312">
        <v>1.9876</v>
      </c>
    </row>
    <row r="412" spans="1:9" ht="29" x14ac:dyDescent="0.35">
      <c r="A412" s="309" t="str">
        <f t="shared" si="6"/>
        <v>PK14A#4</v>
      </c>
      <c r="B412" s="309">
        <f>Inek2018A1a2a[[#This Row],[Klasse2]]</f>
        <v>4</v>
      </c>
      <c r="C412" s="312">
        <f>Inek2018A1a2a[[#This Row],[BwJeTag2]]</f>
        <v>1.9621999999999999</v>
      </c>
      <c r="D412" s="309" t="s">
        <v>340</v>
      </c>
      <c r="E412" s="309" t="s">
        <v>383</v>
      </c>
      <c r="F412" s="309" t="s">
        <v>398</v>
      </c>
      <c r="G412" s="313" t="s">
        <v>399</v>
      </c>
      <c r="H412" s="309">
        <v>4</v>
      </c>
      <c r="I412" s="312">
        <v>1.9621999999999999</v>
      </c>
    </row>
    <row r="413" spans="1:9" ht="29" x14ac:dyDescent="0.35">
      <c r="A413" s="309" t="str">
        <f t="shared" si="6"/>
        <v>PK14A#5</v>
      </c>
      <c r="B413" s="309">
        <f>Inek2018A1a2a[[#This Row],[Klasse2]]</f>
        <v>5</v>
      </c>
      <c r="C413" s="312">
        <f>Inek2018A1a2a[[#This Row],[BwJeTag2]]</f>
        <v>1.9369000000000001</v>
      </c>
      <c r="D413" s="309" t="s">
        <v>340</v>
      </c>
      <c r="E413" s="309" t="s">
        <v>383</v>
      </c>
      <c r="F413" s="309" t="s">
        <v>398</v>
      </c>
      <c r="G413" s="313" t="s">
        <v>399</v>
      </c>
      <c r="H413" s="309">
        <v>5</v>
      </c>
      <c r="I413" s="312">
        <v>1.9369000000000001</v>
      </c>
    </row>
    <row r="414" spans="1:9" ht="29" x14ac:dyDescent="0.35">
      <c r="A414" s="309" t="str">
        <f t="shared" si="6"/>
        <v>PK14A#6</v>
      </c>
      <c r="B414" s="309">
        <f>Inek2018A1a2a[[#This Row],[Klasse2]]</f>
        <v>6</v>
      </c>
      <c r="C414" s="312">
        <f>Inek2018A1a2a[[#This Row],[BwJeTag2]]</f>
        <v>1.9116</v>
      </c>
      <c r="D414" s="309" t="s">
        <v>340</v>
      </c>
      <c r="E414" s="309" t="s">
        <v>383</v>
      </c>
      <c r="F414" s="309" t="s">
        <v>398</v>
      </c>
      <c r="G414" s="313" t="s">
        <v>399</v>
      </c>
      <c r="H414" s="309">
        <v>6</v>
      </c>
      <c r="I414" s="312">
        <v>1.9116</v>
      </c>
    </row>
    <row r="415" spans="1:9" ht="29" x14ac:dyDescent="0.35">
      <c r="A415" s="309" t="str">
        <f t="shared" si="6"/>
        <v>PK14A#7</v>
      </c>
      <c r="B415" s="309">
        <f>Inek2018A1a2a[[#This Row],[Klasse2]]</f>
        <v>7</v>
      </c>
      <c r="C415" s="312">
        <f>Inek2018A1a2a[[#This Row],[BwJeTag2]]</f>
        <v>1.8862000000000001</v>
      </c>
      <c r="D415" s="309" t="s">
        <v>340</v>
      </c>
      <c r="E415" s="309" t="s">
        <v>383</v>
      </c>
      <c r="F415" s="309" t="s">
        <v>398</v>
      </c>
      <c r="G415" s="313" t="s">
        <v>399</v>
      </c>
      <c r="H415" s="309">
        <v>7</v>
      </c>
      <c r="I415" s="312">
        <v>1.8862000000000001</v>
      </c>
    </row>
    <row r="416" spans="1:9" ht="29" x14ac:dyDescent="0.35">
      <c r="A416" s="309" t="str">
        <f t="shared" si="6"/>
        <v>PK14A#8</v>
      </c>
      <c r="B416" s="309">
        <f>Inek2018A1a2a[[#This Row],[Klasse2]]</f>
        <v>8</v>
      </c>
      <c r="C416" s="312">
        <f>Inek2018A1a2a[[#This Row],[BwJeTag2]]</f>
        <v>1.8609</v>
      </c>
      <c r="D416" s="309" t="s">
        <v>340</v>
      </c>
      <c r="E416" s="309" t="s">
        <v>383</v>
      </c>
      <c r="F416" s="309" t="s">
        <v>398</v>
      </c>
      <c r="G416" s="313" t="s">
        <v>399</v>
      </c>
      <c r="H416" s="309">
        <v>8</v>
      </c>
      <c r="I416" s="312">
        <v>1.8609</v>
      </c>
    </row>
    <row r="417" spans="1:9" ht="29" x14ac:dyDescent="0.35">
      <c r="A417" s="309" t="str">
        <f t="shared" si="6"/>
        <v>PK14A#9</v>
      </c>
      <c r="B417" s="309">
        <f>Inek2018A1a2a[[#This Row],[Klasse2]]</f>
        <v>9</v>
      </c>
      <c r="C417" s="312">
        <f>Inek2018A1a2a[[#This Row],[BwJeTag2]]</f>
        <v>1.8355999999999999</v>
      </c>
      <c r="D417" s="309" t="s">
        <v>340</v>
      </c>
      <c r="E417" s="309" t="s">
        <v>383</v>
      </c>
      <c r="F417" s="309" t="s">
        <v>398</v>
      </c>
      <c r="G417" s="313" t="s">
        <v>399</v>
      </c>
      <c r="H417" s="309">
        <v>9</v>
      </c>
      <c r="I417" s="312">
        <v>1.8355999999999999</v>
      </c>
    </row>
    <row r="418" spans="1:9" ht="29" x14ac:dyDescent="0.35">
      <c r="A418" s="309" t="str">
        <f t="shared" si="6"/>
        <v>PK14A#10</v>
      </c>
      <c r="B418" s="309">
        <f>Inek2018A1a2a[[#This Row],[Klasse2]]</f>
        <v>10</v>
      </c>
      <c r="C418" s="312">
        <f>Inek2018A1a2a[[#This Row],[BwJeTag2]]</f>
        <v>1.8102</v>
      </c>
      <c r="D418" s="309" t="s">
        <v>340</v>
      </c>
      <c r="E418" s="309" t="s">
        <v>383</v>
      </c>
      <c r="F418" s="309" t="s">
        <v>398</v>
      </c>
      <c r="G418" s="313" t="s">
        <v>399</v>
      </c>
      <c r="H418" s="309">
        <v>10</v>
      </c>
      <c r="I418" s="312">
        <v>1.8102</v>
      </c>
    </row>
    <row r="419" spans="1:9" ht="29" x14ac:dyDescent="0.35">
      <c r="A419" s="309" t="str">
        <f t="shared" si="6"/>
        <v>PK14A#11</v>
      </c>
      <c r="B419" s="309">
        <f>Inek2018A1a2a[[#This Row],[Klasse2]]</f>
        <v>11</v>
      </c>
      <c r="C419" s="312">
        <f>Inek2018A1a2a[[#This Row],[BwJeTag2]]</f>
        <v>1.7848999999999999</v>
      </c>
      <c r="D419" s="309" t="s">
        <v>340</v>
      </c>
      <c r="E419" s="309" t="s">
        <v>383</v>
      </c>
      <c r="F419" s="309" t="s">
        <v>398</v>
      </c>
      <c r="G419" s="313" t="s">
        <v>399</v>
      </c>
      <c r="H419" s="309">
        <v>11</v>
      </c>
      <c r="I419" s="312">
        <v>1.7848999999999999</v>
      </c>
    </row>
    <row r="420" spans="1:9" ht="29" x14ac:dyDescent="0.35">
      <c r="A420" s="309" t="str">
        <f t="shared" si="6"/>
        <v>PK14A#12</v>
      </c>
      <c r="B420" s="309">
        <f>Inek2018A1a2a[[#This Row],[Klasse2]]</f>
        <v>12</v>
      </c>
      <c r="C420" s="312">
        <f>Inek2018A1a2a[[#This Row],[BwJeTag2]]</f>
        <v>1.7596000000000001</v>
      </c>
      <c r="D420" s="309" t="s">
        <v>340</v>
      </c>
      <c r="E420" s="309" t="s">
        <v>383</v>
      </c>
      <c r="F420" s="309" t="s">
        <v>398</v>
      </c>
      <c r="G420" s="313" t="s">
        <v>399</v>
      </c>
      <c r="H420" s="309">
        <v>12</v>
      </c>
      <c r="I420" s="312">
        <v>1.7596000000000001</v>
      </c>
    </row>
    <row r="421" spans="1:9" ht="29" x14ac:dyDescent="0.35">
      <c r="A421" s="309" t="str">
        <f t="shared" si="6"/>
        <v>PK14A#13</v>
      </c>
      <c r="B421" s="309">
        <f>Inek2018A1a2a[[#This Row],[Klasse2]]</f>
        <v>13</v>
      </c>
      <c r="C421" s="312">
        <f>Inek2018A1a2a[[#This Row],[BwJeTag2]]</f>
        <v>1.7342</v>
      </c>
      <c r="D421" s="309" t="s">
        <v>340</v>
      </c>
      <c r="E421" s="309" t="s">
        <v>383</v>
      </c>
      <c r="F421" s="309" t="s">
        <v>398</v>
      </c>
      <c r="G421" s="313" t="s">
        <v>399</v>
      </c>
      <c r="H421" s="309">
        <v>13</v>
      </c>
      <c r="I421" s="312">
        <v>1.7342</v>
      </c>
    </row>
    <row r="422" spans="1:9" ht="29" x14ac:dyDescent="0.35">
      <c r="A422" s="309" t="str">
        <f t="shared" si="6"/>
        <v>PK14A#14</v>
      </c>
      <c r="B422" s="309">
        <f>Inek2018A1a2a[[#This Row],[Klasse2]]</f>
        <v>14</v>
      </c>
      <c r="C422" s="312">
        <f>Inek2018A1a2a[[#This Row],[BwJeTag2]]</f>
        <v>1.7089000000000001</v>
      </c>
      <c r="D422" s="309" t="s">
        <v>340</v>
      </c>
      <c r="E422" s="309" t="s">
        <v>383</v>
      </c>
      <c r="F422" s="309" t="s">
        <v>398</v>
      </c>
      <c r="G422" s="313" t="s">
        <v>399</v>
      </c>
      <c r="H422" s="309">
        <v>14</v>
      </c>
      <c r="I422" s="312">
        <v>1.7089000000000001</v>
      </c>
    </row>
    <row r="423" spans="1:9" ht="29" x14ac:dyDescent="0.35">
      <c r="A423" s="309" t="str">
        <f t="shared" si="6"/>
        <v>PK14A#15</v>
      </c>
      <c r="B423" s="309">
        <f>Inek2018A1a2a[[#This Row],[Klasse2]]</f>
        <v>15</v>
      </c>
      <c r="C423" s="312">
        <f>Inek2018A1a2a[[#This Row],[BwJeTag2]]</f>
        <v>1.6836</v>
      </c>
      <c r="D423" s="309" t="s">
        <v>340</v>
      </c>
      <c r="E423" s="309" t="s">
        <v>383</v>
      </c>
      <c r="F423" s="309" t="s">
        <v>398</v>
      </c>
      <c r="G423" s="313" t="s">
        <v>399</v>
      </c>
      <c r="H423" s="309">
        <v>15</v>
      </c>
      <c r="I423" s="312">
        <v>1.6836</v>
      </c>
    </row>
    <row r="424" spans="1:9" ht="29" x14ac:dyDescent="0.35">
      <c r="A424" s="309" t="str">
        <f t="shared" si="6"/>
        <v>PK14A#16</v>
      </c>
      <c r="B424" s="309">
        <f>Inek2018A1a2a[[#This Row],[Klasse2]]</f>
        <v>16</v>
      </c>
      <c r="C424" s="312">
        <f>Inek2018A1a2a[[#This Row],[BwJeTag2]]</f>
        <v>1.6581999999999999</v>
      </c>
      <c r="D424" s="309" t="s">
        <v>340</v>
      </c>
      <c r="E424" s="309" t="s">
        <v>383</v>
      </c>
      <c r="F424" s="309" t="s">
        <v>398</v>
      </c>
      <c r="G424" s="313" t="s">
        <v>399</v>
      </c>
      <c r="H424" s="309">
        <v>16</v>
      </c>
      <c r="I424" s="312">
        <v>1.6581999999999999</v>
      </c>
    </row>
    <row r="425" spans="1:9" ht="29" x14ac:dyDescent="0.35">
      <c r="A425" s="309" t="str">
        <f t="shared" si="6"/>
        <v>PK14B#1</v>
      </c>
      <c r="B425" s="309">
        <f>Inek2018A1a2a[[#This Row],[Klasse2]]</f>
        <v>1</v>
      </c>
      <c r="C425" s="312">
        <f>Inek2018A1a2a[[#This Row],[BwJeTag2]]</f>
        <v>1.9871000000000001</v>
      </c>
      <c r="D425" s="309" t="s">
        <v>340</v>
      </c>
      <c r="E425" s="309" t="s">
        <v>383</v>
      </c>
      <c r="F425" s="309" t="s">
        <v>400</v>
      </c>
      <c r="G425" s="313" t="s">
        <v>401</v>
      </c>
      <c r="H425" s="309">
        <v>1</v>
      </c>
      <c r="I425" s="312">
        <v>1.9871000000000001</v>
      </c>
    </row>
    <row r="426" spans="1:9" ht="29" x14ac:dyDescent="0.35">
      <c r="A426" s="309" t="str">
        <f t="shared" si="6"/>
        <v>PK14B#2</v>
      </c>
      <c r="B426" s="309">
        <f>Inek2018A1a2a[[#This Row],[Klasse2]]</f>
        <v>2</v>
      </c>
      <c r="C426" s="312">
        <f>Inek2018A1a2a[[#This Row],[BwJeTag2]]</f>
        <v>1.9590000000000001</v>
      </c>
      <c r="D426" s="309" t="s">
        <v>340</v>
      </c>
      <c r="E426" s="309" t="s">
        <v>383</v>
      </c>
      <c r="F426" s="309" t="s">
        <v>400</v>
      </c>
      <c r="G426" s="313" t="s">
        <v>401</v>
      </c>
      <c r="H426" s="309">
        <v>2</v>
      </c>
      <c r="I426" s="312">
        <v>1.9590000000000001</v>
      </c>
    </row>
    <row r="427" spans="1:9" ht="29" x14ac:dyDescent="0.35">
      <c r="A427" s="309" t="str">
        <f t="shared" si="6"/>
        <v>PK14B#3</v>
      </c>
      <c r="B427" s="309">
        <f>Inek2018A1a2a[[#This Row],[Klasse2]]</f>
        <v>3</v>
      </c>
      <c r="C427" s="312">
        <f>Inek2018A1a2a[[#This Row],[BwJeTag2]]</f>
        <v>1.9358</v>
      </c>
      <c r="D427" s="309" t="s">
        <v>340</v>
      </c>
      <c r="E427" s="309" t="s">
        <v>383</v>
      </c>
      <c r="F427" s="309" t="s">
        <v>400</v>
      </c>
      <c r="G427" s="313" t="s">
        <v>401</v>
      </c>
      <c r="H427" s="309">
        <v>3</v>
      </c>
      <c r="I427" s="312">
        <v>1.9358</v>
      </c>
    </row>
    <row r="428" spans="1:9" ht="29" x14ac:dyDescent="0.35">
      <c r="A428" s="309" t="str">
        <f t="shared" si="6"/>
        <v>PK14B#4</v>
      </c>
      <c r="B428" s="309">
        <f>Inek2018A1a2a[[#This Row],[Klasse2]]</f>
        <v>4</v>
      </c>
      <c r="C428" s="312">
        <f>Inek2018A1a2a[[#This Row],[BwJeTag2]]</f>
        <v>1.9117</v>
      </c>
      <c r="D428" s="309" t="s">
        <v>340</v>
      </c>
      <c r="E428" s="309" t="s">
        <v>383</v>
      </c>
      <c r="F428" s="309" t="s">
        <v>400</v>
      </c>
      <c r="G428" s="313" t="s">
        <v>401</v>
      </c>
      <c r="H428" s="309">
        <v>4</v>
      </c>
      <c r="I428" s="312">
        <v>1.9117</v>
      </c>
    </row>
    <row r="429" spans="1:9" ht="29" x14ac:dyDescent="0.35">
      <c r="A429" s="309" t="str">
        <f t="shared" si="6"/>
        <v>PK14B#5</v>
      </c>
      <c r="B429" s="309">
        <f>Inek2018A1a2a[[#This Row],[Klasse2]]</f>
        <v>5</v>
      </c>
      <c r="C429" s="312">
        <f>Inek2018A1a2a[[#This Row],[BwJeTag2]]</f>
        <v>1.8876999999999999</v>
      </c>
      <c r="D429" s="309" t="s">
        <v>340</v>
      </c>
      <c r="E429" s="309" t="s">
        <v>383</v>
      </c>
      <c r="F429" s="309" t="s">
        <v>400</v>
      </c>
      <c r="G429" s="313" t="s">
        <v>401</v>
      </c>
      <c r="H429" s="309">
        <v>5</v>
      </c>
      <c r="I429" s="312">
        <v>1.8876999999999999</v>
      </c>
    </row>
    <row r="430" spans="1:9" ht="29" x14ac:dyDescent="0.35">
      <c r="A430" s="309" t="str">
        <f t="shared" si="6"/>
        <v>PK14B#6</v>
      </c>
      <c r="B430" s="309">
        <f>Inek2018A1a2a[[#This Row],[Klasse2]]</f>
        <v>6</v>
      </c>
      <c r="C430" s="312">
        <f>Inek2018A1a2a[[#This Row],[BwJeTag2]]</f>
        <v>1.8635999999999999</v>
      </c>
      <c r="D430" s="309" t="s">
        <v>340</v>
      </c>
      <c r="E430" s="309" t="s">
        <v>383</v>
      </c>
      <c r="F430" s="309" t="s">
        <v>400</v>
      </c>
      <c r="G430" s="313" t="s">
        <v>401</v>
      </c>
      <c r="H430" s="309">
        <v>6</v>
      </c>
      <c r="I430" s="312">
        <v>1.8635999999999999</v>
      </c>
    </row>
    <row r="431" spans="1:9" ht="29" x14ac:dyDescent="0.35">
      <c r="A431" s="309" t="str">
        <f t="shared" si="6"/>
        <v>PK14B#7</v>
      </c>
      <c r="B431" s="309">
        <f>Inek2018A1a2a[[#This Row],[Klasse2]]</f>
        <v>7</v>
      </c>
      <c r="C431" s="312">
        <f>Inek2018A1a2a[[#This Row],[BwJeTag2]]</f>
        <v>1.8395999999999999</v>
      </c>
      <c r="D431" s="309" t="s">
        <v>340</v>
      </c>
      <c r="E431" s="309" t="s">
        <v>383</v>
      </c>
      <c r="F431" s="309" t="s">
        <v>400</v>
      </c>
      <c r="G431" s="313" t="s">
        <v>401</v>
      </c>
      <c r="H431" s="309">
        <v>7</v>
      </c>
      <c r="I431" s="312">
        <v>1.8395999999999999</v>
      </c>
    </row>
    <row r="432" spans="1:9" ht="29" x14ac:dyDescent="0.35">
      <c r="A432" s="309" t="str">
        <f t="shared" si="6"/>
        <v>PK14B#8</v>
      </c>
      <c r="B432" s="309">
        <f>Inek2018A1a2a[[#This Row],[Klasse2]]</f>
        <v>8</v>
      </c>
      <c r="C432" s="312">
        <f>Inek2018A1a2a[[#This Row],[BwJeTag2]]</f>
        <v>1.8154999999999999</v>
      </c>
      <c r="D432" s="309" t="s">
        <v>340</v>
      </c>
      <c r="E432" s="309" t="s">
        <v>383</v>
      </c>
      <c r="F432" s="309" t="s">
        <v>400</v>
      </c>
      <c r="G432" s="313" t="s">
        <v>401</v>
      </c>
      <c r="H432" s="309">
        <v>8</v>
      </c>
      <c r="I432" s="312">
        <v>1.8154999999999999</v>
      </c>
    </row>
    <row r="433" spans="1:9" ht="29" x14ac:dyDescent="0.35">
      <c r="A433" s="309" t="str">
        <f t="shared" si="6"/>
        <v>PK14B#9</v>
      </c>
      <c r="B433" s="309">
        <f>Inek2018A1a2a[[#This Row],[Klasse2]]</f>
        <v>9</v>
      </c>
      <c r="C433" s="312">
        <f>Inek2018A1a2a[[#This Row],[BwJeTag2]]</f>
        <v>1.7915000000000001</v>
      </c>
      <c r="D433" s="309" t="s">
        <v>340</v>
      </c>
      <c r="E433" s="309" t="s">
        <v>383</v>
      </c>
      <c r="F433" s="309" t="s">
        <v>400</v>
      </c>
      <c r="G433" s="313" t="s">
        <v>401</v>
      </c>
      <c r="H433" s="309">
        <v>9</v>
      </c>
      <c r="I433" s="312">
        <v>1.7915000000000001</v>
      </c>
    </row>
    <row r="434" spans="1:9" ht="29" x14ac:dyDescent="0.35">
      <c r="A434" s="309" t="str">
        <f t="shared" si="6"/>
        <v>PK14B#10</v>
      </c>
      <c r="B434" s="309">
        <f>Inek2018A1a2a[[#This Row],[Klasse2]]</f>
        <v>10</v>
      </c>
      <c r="C434" s="312">
        <f>Inek2018A1a2a[[#This Row],[BwJeTag2]]</f>
        <v>1.7674000000000001</v>
      </c>
      <c r="D434" s="309" t="s">
        <v>340</v>
      </c>
      <c r="E434" s="309" t="s">
        <v>383</v>
      </c>
      <c r="F434" s="309" t="s">
        <v>400</v>
      </c>
      <c r="G434" s="313" t="s">
        <v>401</v>
      </c>
      <c r="H434" s="309">
        <v>10</v>
      </c>
      <c r="I434" s="312">
        <v>1.7674000000000001</v>
      </c>
    </row>
    <row r="435" spans="1:9" ht="29" x14ac:dyDescent="0.35">
      <c r="A435" s="309" t="str">
        <f t="shared" si="6"/>
        <v>PK14B#11</v>
      </c>
      <c r="B435" s="309">
        <f>Inek2018A1a2a[[#This Row],[Klasse2]]</f>
        <v>11</v>
      </c>
      <c r="C435" s="312">
        <f>Inek2018A1a2a[[#This Row],[BwJeTag2]]</f>
        <v>1.7434000000000001</v>
      </c>
      <c r="D435" s="309" t="s">
        <v>340</v>
      </c>
      <c r="E435" s="309" t="s">
        <v>383</v>
      </c>
      <c r="F435" s="309" t="s">
        <v>400</v>
      </c>
      <c r="G435" s="313" t="s">
        <v>401</v>
      </c>
      <c r="H435" s="309">
        <v>11</v>
      </c>
      <c r="I435" s="312">
        <v>1.7434000000000001</v>
      </c>
    </row>
    <row r="436" spans="1:9" ht="29" x14ac:dyDescent="0.35">
      <c r="A436" s="309" t="str">
        <f t="shared" si="6"/>
        <v>PK14B#12</v>
      </c>
      <c r="B436" s="309">
        <f>Inek2018A1a2a[[#This Row],[Klasse2]]</f>
        <v>12</v>
      </c>
      <c r="C436" s="312">
        <f>Inek2018A1a2a[[#This Row],[BwJeTag2]]</f>
        <v>1.7193000000000001</v>
      </c>
      <c r="D436" s="309" t="s">
        <v>340</v>
      </c>
      <c r="E436" s="309" t="s">
        <v>383</v>
      </c>
      <c r="F436" s="309" t="s">
        <v>400</v>
      </c>
      <c r="G436" s="313" t="s">
        <v>401</v>
      </c>
      <c r="H436" s="309">
        <v>12</v>
      </c>
      <c r="I436" s="312">
        <v>1.7193000000000001</v>
      </c>
    </row>
    <row r="437" spans="1:9" ht="29" x14ac:dyDescent="0.35">
      <c r="A437" s="309" t="str">
        <f t="shared" si="6"/>
        <v>PK14B#13</v>
      </c>
      <c r="B437" s="309">
        <f>Inek2018A1a2a[[#This Row],[Klasse2]]</f>
        <v>13</v>
      </c>
      <c r="C437" s="312">
        <f>Inek2018A1a2a[[#This Row],[BwJeTag2]]</f>
        <v>1.6953</v>
      </c>
      <c r="D437" s="309" t="s">
        <v>340</v>
      </c>
      <c r="E437" s="309" t="s">
        <v>383</v>
      </c>
      <c r="F437" s="309" t="s">
        <v>400</v>
      </c>
      <c r="G437" s="313" t="s">
        <v>401</v>
      </c>
      <c r="H437" s="309">
        <v>13</v>
      </c>
      <c r="I437" s="312">
        <v>1.6953</v>
      </c>
    </row>
    <row r="438" spans="1:9" ht="29" x14ac:dyDescent="0.35">
      <c r="A438" s="309" t="str">
        <f t="shared" si="6"/>
        <v>PK14B#14</v>
      </c>
      <c r="B438" s="309">
        <f>Inek2018A1a2a[[#This Row],[Klasse2]]</f>
        <v>14</v>
      </c>
      <c r="C438" s="312">
        <f>Inek2018A1a2a[[#This Row],[BwJeTag2]]</f>
        <v>1.6712</v>
      </c>
      <c r="D438" s="309" t="s">
        <v>340</v>
      </c>
      <c r="E438" s="309" t="s">
        <v>383</v>
      </c>
      <c r="F438" s="309" t="s">
        <v>400</v>
      </c>
      <c r="G438" s="313" t="s">
        <v>401</v>
      </c>
      <c r="H438" s="309">
        <v>14</v>
      </c>
      <c r="I438" s="312">
        <v>1.6712</v>
      </c>
    </row>
    <row r="439" spans="1:9" ht="29" x14ac:dyDescent="0.35">
      <c r="A439" s="309" t="str">
        <f t="shared" si="6"/>
        <v>PK14B#15</v>
      </c>
      <c r="B439" s="309">
        <f>Inek2018A1a2a[[#This Row],[Klasse2]]</f>
        <v>15</v>
      </c>
      <c r="C439" s="312">
        <f>Inek2018A1a2a[[#This Row],[BwJeTag2]]</f>
        <v>1.6472</v>
      </c>
      <c r="D439" s="309" t="s">
        <v>340</v>
      </c>
      <c r="E439" s="309" t="s">
        <v>383</v>
      </c>
      <c r="F439" s="309" t="s">
        <v>400</v>
      </c>
      <c r="G439" s="313" t="s">
        <v>401</v>
      </c>
      <c r="H439" s="309">
        <v>15</v>
      </c>
      <c r="I439" s="312">
        <v>1.6472</v>
      </c>
    </row>
    <row r="440" spans="1:9" ht="29" x14ac:dyDescent="0.35">
      <c r="A440" s="309" t="str">
        <f t="shared" si="6"/>
        <v>PK14B#16</v>
      </c>
      <c r="B440" s="309">
        <f>Inek2018A1a2a[[#This Row],[Klasse2]]</f>
        <v>16</v>
      </c>
      <c r="C440" s="312">
        <f>Inek2018A1a2a[[#This Row],[BwJeTag2]]</f>
        <v>1.6231</v>
      </c>
      <c r="D440" s="309" t="s">
        <v>340</v>
      </c>
      <c r="E440" s="309" t="s">
        <v>383</v>
      </c>
      <c r="F440" s="309" t="s">
        <v>400</v>
      </c>
      <c r="G440" s="313" t="s">
        <v>401</v>
      </c>
      <c r="H440" s="309">
        <v>16</v>
      </c>
      <c r="I440" s="312">
        <v>1.6231</v>
      </c>
    </row>
    <row r="441" spans="1:9" ht="29" x14ac:dyDescent="0.35">
      <c r="A441" s="309" t="str">
        <f t="shared" si="6"/>
        <v>PK14B#17</v>
      </c>
      <c r="B441" s="309">
        <f>Inek2018A1a2a[[#This Row],[Klasse2]]</f>
        <v>17</v>
      </c>
      <c r="C441" s="312">
        <f>Inek2018A1a2a[[#This Row],[BwJeTag2]]</f>
        <v>1.5991</v>
      </c>
      <c r="D441" s="309" t="s">
        <v>340</v>
      </c>
      <c r="E441" s="309" t="s">
        <v>383</v>
      </c>
      <c r="F441" s="309" t="s">
        <v>400</v>
      </c>
      <c r="G441" s="313" t="s">
        <v>401</v>
      </c>
      <c r="H441" s="309">
        <v>17</v>
      </c>
      <c r="I441" s="312">
        <v>1.5991</v>
      </c>
    </row>
    <row r="442" spans="1:9" ht="29" x14ac:dyDescent="0.35">
      <c r="A442" s="309" t="str">
        <f t="shared" si="6"/>
        <v>PK14B#18</v>
      </c>
      <c r="B442" s="309">
        <f>Inek2018A1a2a[[#This Row],[Klasse2]]</f>
        <v>18</v>
      </c>
      <c r="C442" s="312">
        <f>Inek2018A1a2a[[#This Row],[BwJeTag2]]</f>
        <v>1.575</v>
      </c>
      <c r="D442" s="309" t="s">
        <v>340</v>
      </c>
      <c r="E442" s="309" t="s">
        <v>383</v>
      </c>
      <c r="F442" s="309" t="s">
        <v>400</v>
      </c>
      <c r="G442" s="313" t="s">
        <v>401</v>
      </c>
      <c r="H442" s="309">
        <v>18</v>
      </c>
      <c r="I442" s="312">
        <v>1.575</v>
      </c>
    </row>
    <row r="443" spans="1:9" ht="29" x14ac:dyDescent="0.35">
      <c r="A443" s="309" t="str">
        <f t="shared" si="6"/>
        <v>PK14B#19</v>
      </c>
      <c r="B443" s="309">
        <f>Inek2018A1a2a[[#This Row],[Klasse2]]</f>
        <v>19</v>
      </c>
      <c r="C443" s="312">
        <f>Inek2018A1a2a[[#This Row],[BwJeTag2]]</f>
        <v>1.5509999999999999</v>
      </c>
      <c r="D443" s="309" t="s">
        <v>340</v>
      </c>
      <c r="E443" s="309" t="s">
        <v>383</v>
      </c>
      <c r="F443" s="309" t="s">
        <v>400</v>
      </c>
      <c r="G443" s="313" t="s">
        <v>401</v>
      </c>
      <c r="H443" s="309">
        <v>19</v>
      </c>
      <c r="I443" s="312">
        <v>1.5509999999999999</v>
      </c>
    </row>
    <row r="444" spans="1:9" ht="29" x14ac:dyDescent="0.35">
      <c r="A444" s="309" t="str">
        <f t="shared" si="6"/>
        <v>PK14B#20</v>
      </c>
      <c r="B444" s="309">
        <f>Inek2018A1a2a[[#This Row],[Klasse2]]</f>
        <v>20</v>
      </c>
      <c r="C444" s="312">
        <f>Inek2018A1a2a[[#This Row],[BwJeTag2]]</f>
        <v>1.5268999999999999</v>
      </c>
      <c r="D444" s="309" t="s">
        <v>340</v>
      </c>
      <c r="E444" s="309" t="s">
        <v>383</v>
      </c>
      <c r="F444" s="309" t="s">
        <v>400</v>
      </c>
      <c r="G444" s="313" t="s">
        <v>401</v>
      </c>
      <c r="H444" s="309">
        <v>20</v>
      </c>
      <c r="I444" s="312">
        <v>1.5268999999999999</v>
      </c>
    </row>
    <row r="445" spans="1:9" ht="29" x14ac:dyDescent="0.35">
      <c r="A445" s="309" t="str">
        <f t="shared" si="6"/>
        <v>PK14C#1</v>
      </c>
      <c r="B445" s="309">
        <f>Inek2018A1a2a[[#This Row],[Klasse2]]</f>
        <v>1</v>
      </c>
      <c r="C445" s="312">
        <f>Inek2018A1a2a[[#This Row],[BwJeTag2]]</f>
        <v>1.9330000000000001</v>
      </c>
      <c r="D445" s="309" t="s">
        <v>340</v>
      </c>
      <c r="E445" s="309" t="s">
        <v>383</v>
      </c>
      <c r="F445" s="309" t="s">
        <v>402</v>
      </c>
      <c r="G445" s="313" t="s">
        <v>403</v>
      </c>
      <c r="H445" s="309">
        <v>1</v>
      </c>
      <c r="I445" s="312">
        <v>1.9330000000000001</v>
      </c>
    </row>
    <row r="446" spans="1:9" ht="29" x14ac:dyDescent="0.35">
      <c r="A446" s="309" t="str">
        <f t="shared" si="6"/>
        <v>PK14C#2</v>
      </c>
      <c r="B446" s="309">
        <f>Inek2018A1a2a[[#This Row],[Klasse2]]</f>
        <v>2</v>
      </c>
      <c r="C446" s="312">
        <f>Inek2018A1a2a[[#This Row],[BwJeTag2]]</f>
        <v>1.9261999999999999</v>
      </c>
      <c r="D446" s="309" t="s">
        <v>340</v>
      </c>
      <c r="E446" s="309" t="s">
        <v>383</v>
      </c>
      <c r="F446" s="309" t="s">
        <v>402</v>
      </c>
      <c r="G446" s="313" t="s">
        <v>403</v>
      </c>
      <c r="H446" s="309">
        <v>2</v>
      </c>
      <c r="I446" s="312">
        <v>1.9261999999999999</v>
      </c>
    </row>
    <row r="447" spans="1:9" ht="29" x14ac:dyDescent="0.35">
      <c r="A447" s="309" t="str">
        <f t="shared" si="6"/>
        <v>PK14C#3</v>
      </c>
      <c r="B447" s="309">
        <f>Inek2018A1a2a[[#This Row],[Klasse2]]</f>
        <v>3</v>
      </c>
      <c r="C447" s="312">
        <f>Inek2018A1a2a[[#This Row],[BwJeTag2]]</f>
        <v>1.9025000000000001</v>
      </c>
      <c r="D447" s="309" t="s">
        <v>340</v>
      </c>
      <c r="E447" s="309" t="s">
        <v>383</v>
      </c>
      <c r="F447" s="309" t="s">
        <v>402</v>
      </c>
      <c r="G447" s="313" t="s">
        <v>403</v>
      </c>
      <c r="H447" s="309">
        <v>3</v>
      </c>
      <c r="I447" s="312">
        <v>1.9025000000000001</v>
      </c>
    </row>
    <row r="448" spans="1:9" ht="29" x14ac:dyDescent="0.35">
      <c r="A448" s="309" t="str">
        <f t="shared" si="6"/>
        <v>PK14C#4</v>
      </c>
      <c r="B448" s="309">
        <f>Inek2018A1a2a[[#This Row],[Klasse2]]</f>
        <v>4</v>
      </c>
      <c r="C448" s="312">
        <f>Inek2018A1a2a[[#This Row],[BwJeTag2]]</f>
        <v>1.8788</v>
      </c>
      <c r="D448" s="309" t="s">
        <v>340</v>
      </c>
      <c r="E448" s="309" t="s">
        <v>383</v>
      </c>
      <c r="F448" s="309" t="s">
        <v>402</v>
      </c>
      <c r="G448" s="313" t="s">
        <v>403</v>
      </c>
      <c r="H448" s="309">
        <v>4</v>
      </c>
      <c r="I448" s="312">
        <v>1.8788</v>
      </c>
    </row>
    <row r="449" spans="1:9" ht="29" x14ac:dyDescent="0.35">
      <c r="A449" s="309" t="str">
        <f t="shared" si="6"/>
        <v>PK14C#5</v>
      </c>
      <c r="B449" s="309">
        <f>Inek2018A1a2a[[#This Row],[Klasse2]]</f>
        <v>5</v>
      </c>
      <c r="C449" s="312">
        <f>Inek2018A1a2a[[#This Row],[BwJeTag2]]</f>
        <v>1.8552</v>
      </c>
      <c r="D449" s="309" t="s">
        <v>340</v>
      </c>
      <c r="E449" s="309" t="s">
        <v>383</v>
      </c>
      <c r="F449" s="309" t="s">
        <v>402</v>
      </c>
      <c r="G449" s="313" t="s">
        <v>403</v>
      </c>
      <c r="H449" s="309">
        <v>5</v>
      </c>
      <c r="I449" s="312">
        <v>1.8552</v>
      </c>
    </row>
    <row r="450" spans="1:9" ht="29" x14ac:dyDescent="0.35">
      <c r="A450" s="309" t="str">
        <f t="shared" si="6"/>
        <v>PK14C#6</v>
      </c>
      <c r="B450" s="309">
        <f>Inek2018A1a2a[[#This Row],[Klasse2]]</f>
        <v>6</v>
      </c>
      <c r="C450" s="312">
        <f>Inek2018A1a2a[[#This Row],[BwJeTag2]]</f>
        <v>1.8314999999999999</v>
      </c>
      <c r="D450" s="309" t="s">
        <v>340</v>
      </c>
      <c r="E450" s="309" t="s">
        <v>383</v>
      </c>
      <c r="F450" s="309" t="s">
        <v>402</v>
      </c>
      <c r="G450" s="313" t="s">
        <v>403</v>
      </c>
      <c r="H450" s="309">
        <v>6</v>
      </c>
      <c r="I450" s="312">
        <v>1.8314999999999999</v>
      </c>
    </row>
    <row r="451" spans="1:9" ht="29" x14ac:dyDescent="0.35">
      <c r="A451" s="309" t="str">
        <f t="shared" si="6"/>
        <v>PK14C#7</v>
      </c>
      <c r="B451" s="309">
        <f>Inek2018A1a2a[[#This Row],[Klasse2]]</f>
        <v>7</v>
      </c>
      <c r="C451" s="312">
        <f>Inek2018A1a2a[[#This Row],[BwJeTag2]]</f>
        <v>1.8078000000000001</v>
      </c>
      <c r="D451" s="309" t="s">
        <v>340</v>
      </c>
      <c r="E451" s="309" t="s">
        <v>383</v>
      </c>
      <c r="F451" s="309" t="s">
        <v>402</v>
      </c>
      <c r="G451" s="313" t="s">
        <v>403</v>
      </c>
      <c r="H451" s="309">
        <v>7</v>
      </c>
      <c r="I451" s="312">
        <v>1.8078000000000001</v>
      </c>
    </row>
    <row r="452" spans="1:9" ht="29" x14ac:dyDescent="0.35">
      <c r="A452" s="309" t="str">
        <f t="shared" si="6"/>
        <v>PK14C#8</v>
      </c>
      <c r="B452" s="309">
        <f>Inek2018A1a2a[[#This Row],[Klasse2]]</f>
        <v>8</v>
      </c>
      <c r="C452" s="312">
        <f>Inek2018A1a2a[[#This Row],[BwJeTag2]]</f>
        <v>1.7841</v>
      </c>
      <c r="D452" s="309" t="s">
        <v>340</v>
      </c>
      <c r="E452" s="309" t="s">
        <v>383</v>
      </c>
      <c r="F452" s="309" t="s">
        <v>402</v>
      </c>
      <c r="G452" s="313" t="s">
        <v>403</v>
      </c>
      <c r="H452" s="309">
        <v>8</v>
      </c>
      <c r="I452" s="312">
        <v>1.7841</v>
      </c>
    </row>
    <row r="453" spans="1:9" ht="29" x14ac:dyDescent="0.35">
      <c r="A453" s="309" t="str">
        <f t="shared" ref="A453:A514" si="7">F453&amp;"#"&amp;H453</f>
        <v>PK14C#9</v>
      </c>
      <c r="B453" s="309">
        <f>Inek2018A1a2a[[#This Row],[Klasse2]]</f>
        <v>9</v>
      </c>
      <c r="C453" s="312">
        <f>Inek2018A1a2a[[#This Row],[BwJeTag2]]</f>
        <v>1.7604</v>
      </c>
      <c r="D453" s="309" t="s">
        <v>340</v>
      </c>
      <c r="E453" s="309" t="s">
        <v>383</v>
      </c>
      <c r="F453" s="309" t="s">
        <v>402</v>
      </c>
      <c r="G453" s="313" t="s">
        <v>403</v>
      </c>
      <c r="H453" s="309">
        <v>9</v>
      </c>
      <c r="I453" s="312">
        <v>1.7604</v>
      </c>
    </row>
    <row r="454" spans="1:9" ht="29" x14ac:dyDescent="0.35">
      <c r="A454" s="309" t="str">
        <f t="shared" si="7"/>
        <v>PK14C#10</v>
      </c>
      <c r="B454" s="309">
        <f>Inek2018A1a2a[[#This Row],[Klasse2]]</f>
        <v>10</v>
      </c>
      <c r="C454" s="312">
        <f>Inek2018A1a2a[[#This Row],[BwJeTag2]]</f>
        <v>1.7367999999999999</v>
      </c>
      <c r="D454" s="309" t="s">
        <v>340</v>
      </c>
      <c r="E454" s="309" t="s">
        <v>383</v>
      </c>
      <c r="F454" s="309" t="s">
        <v>402</v>
      </c>
      <c r="G454" s="313" t="s">
        <v>403</v>
      </c>
      <c r="H454" s="309">
        <v>10</v>
      </c>
      <c r="I454" s="312">
        <v>1.7367999999999999</v>
      </c>
    </row>
    <row r="455" spans="1:9" ht="29" x14ac:dyDescent="0.35">
      <c r="A455" s="309" t="str">
        <f t="shared" si="7"/>
        <v>PK14C#11</v>
      </c>
      <c r="B455" s="309">
        <f>Inek2018A1a2a[[#This Row],[Klasse2]]</f>
        <v>11</v>
      </c>
      <c r="C455" s="312">
        <f>Inek2018A1a2a[[#This Row],[BwJeTag2]]</f>
        <v>1.7131000000000001</v>
      </c>
      <c r="D455" s="309" t="s">
        <v>340</v>
      </c>
      <c r="E455" s="309" t="s">
        <v>383</v>
      </c>
      <c r="F455" s="309" t="s">
        <v>402</v>
      </c>
      <c r="G455" s="313" t="s">
        <v>403</v>
      </c>
      <c r="H455" s="309">
        <v>11</v>
      </c>
      <c r="I455" s="312">
        <v>1.7131000000000001</v>
      </c>
    </row>
    <row r="456" spans="1:9" ht="29" x14ac:dyDescent="0.35">
      <c r="A456" s="309" t="str">
        <f t="shared" si="7"/>
        <v>PK14C#12</v>
      </c>
      <c r="B456" s="309">
        <f>Inek2018A1a2a[[#This Row],[Klasse2]]</f>
        <v>12</v>
      </c>
      <c r="C456" s="312">
        <f>Inek2018A1a2a[[#This Row],[BwJeTag2]]</f>
        <v>1.6894</v>
      </c>
      <c r="D456" s="309" t="s">
        <v>340</v>
      </c>
      <c r="E456" s="309" t="s">
        <v>383</v>
      </c>
      <c r="F456" s="309" t="s">
        <v>402</v>
      </c>
      <c r="G456" s="313" t="s">
        <v>403</v>
      </c>
      <c r="H456" s="309">
        <v>12</v>
      </c>
      <c r="I456" s="312">
        <v>1.6894</v>
      </c>
    </row>
    <row r="457" spans="1:9" ht="29" x14ac:dyDescent="0.35">
      <c r="A457" s="309" t="str">
        <f t="shared" si="7"/>
        <v>PK14C#13</v>
      </c>
      <c r="B457" s="309">
        <f>Inek2018A1a2a[[#This Row],[Klasse2]]</f>
        <v>13</v>
      </c>
      <c r="C457" s="312">
        <f>Inek2018A1a2a[[#This Row],[BwJeTag2]]</f>
        <v>1.6657</v>
      </c>
      <c r="D457" s="309" t="s">
        <v>340</v>
      </c>
      <c r="E457" s="309" t="s">
        <v>383</v>
      </c>
      <c r="F457" s="309" t="s">
        <v>402</v>
      </c>
      <c r="G457" s="313" t="s">
        <v>403</v>
      </c>
      <c r="H457" s="309">
        <v>13</v>
      </c>
      <c r="I457" s="312">
        <v>1.6657</v>
      </c>
    </row>
    <row r="458" spans="1:9" ht="29" x14ac:dyDescent="0.35">
      <c r="A458" s="309" t="str">
        <f t="shared" si="7"/>
        <v>PK14C#14</v>
      </c>
      <c r="B458" s="309">
        <f>Inek2018A1a2a[[#This Row],[Klasse2]]</f>
        <v>14</v>
      </c>
      <c r="C458" s="312">
        <f>Inek2018A1a2a[[#This Row],[BwJeTag2]]</f>
        <v>1.6419999999999999</v>
      </c>
      <c r="D458" s="309" t="s">
        <v>340</v>
      </c>
      <c r="E458" s="309" t="s">
        <v>383</v>
      </c>
      <c r="F458" s="309" t="s">
        <v>402</v>
      </c>
      <c r="G458" s="313" t="s">
        <v>403</v>
      </c>
      <c r="H458" s="309">
        <v>14</v>
      </c>
      <c r="I458" s="312">
        <v>1.6419999999999999</v>
      </c>
    </row>
    <row r="459" spans="1:9" ht="29" x14ac:dyDescent="0.35">
      <c r="A459" s="309" t="str">
        <f t="shared" si="7"/>
        <v>PK14C#15</v>
      </c>
      <c r="B459" s="309">
        <f>Inek2018A1a2a[[#This Row],[Klasse2]]</f>
        <v>15</v>
      </c>
      <c r="C459" s="312">
        <f>Inek2018A1a2a[[#This Row],[BwJeTag2]]</f>
        <v>1.6183000000000001</v>
      </c>
      <c r="D459" s="309" t="s">
        <v>340</v>
      </c>
      <c r="E459" s="309" t="s">
        <v>383</v>
      </c>
      <c r="F459" s="309" t="s">
        <v>402</v>
      </c>
      <c r="G459" s="313" t="s">
        <v>403</v>
      </c>
      <c r="H459" s="309">
        <v>15</v>
      </c>
      <c r="I459" s="312">
        <v>1.6183000000000001</v>
      </c>
    </row>
    <row r="460" spans="1:9" ht="29" x14ac:dyDescent="0.35">
      <c r="A460" s="309" t="str">
        <f t="shared" si="7"/>
        <v>PK14C#16</v>
      </c>
      <c r="B460" s="309">
        <f>Inek2018A1a2a[[#This Row],[Klasse2]]</f>
        <v>16</v>
      </c>
      <c r="C460" s="312">
        <f>Inek2018A1a2a[[#This Row],[BwJeTag2]]</f>
        <v>1.5947</v>
      </c>
      <c r="D460" s="309" t="s">
        <v>340</v>
      </c>
      <c r="E460" s="309" t="s">
        <v>383</v>
      </c>
      <c r="F460" s="309" t="s">
        <v>402</v>
      </c>
      <c r="G460" s="313" t="s">
        <v>403</v>
      </c>
      <c r="H460" s="309">
        <v>16</v>
      </c>
      <c r="I460" s="312">
        <v>1.5947</v>
      </c>
    </row>
    <row r="461" spans="1:9" ht="29" x14ac:dyDescent="0.35">
      <c r="A461" s="309" t="str">
        <f t="shared" si="7"/>
        <v>PK14C#17</v>
      </c>
      <c r="B461" s="309">
        <f>Inek2018A1a2a[[#This Row],[Klasse2]]</f>
        <v>17</v>
      </c>
      <c r="C461" s="312">
        <f>Inek2018A1a2a[[#This Row],[BwJeTag2]]</f>
        <v>1.571</v>
      </c>
      <c r="D461" s="309" t="s">
        <v>340</v>
      </c>
      <c r="E461" s="309" t="s">
        <v>383</v>
      </c>
      <c r="F461" s="309" t="s">
        <v>402</v>
      </c>
      <c r="G461" s="313" t="s">
        <v>403</v>
      </c>
      <c r="H461" s="309">
        <v>17</v>
      </c>
      <c r="I461" s="312">
        <v>1.571</v>
      </c>
    </row>
    <row r="462" spans="1:9" ht="29" x14ac:dyDescent="0.35">
      <c r="A462" s="309" t="str">
        <f t="shared" si="7"/>
        <v>PK14C#18</v>
      </c>
      <c r="B462" s="309">
        <f>Inek2018A1a2a[[#This Row],[Klasse2]]</f>
        <v>18</v>
      </c>
      <c r="C462" s="312">
        <f>Inek2018A1a2a[[#This Row],[BwJeTag2]]</f>
        <v>1.5472999999999999</v>
      </c>
      <c r="D462" s="309" t="s">
        <v>340</v>
      </c>
      <c r="E462" s="309" t="s">
        <v>383</v>
      </c>
      <c r="F462" s="309" t="s">
        <v>402</v>
      </c>
      <c r="G462" s="313" t="s">
        <v>403</v>
      </c>
      <c r="H462" s="309">
        <v>18</v>
      </c>
      <c r="I462" s="312">
        <v>1.5472999999999999</v>
      </c>
    </row>
    <row r="463" spans="1:9" ht="29" x14ac:dyDescent="0.35">
      <c r="A463" s="309" t="str">
        <f t="shared" si="7"/>
        <v>PK14C#19</v>
      </c>
      <c r="B463" s="309">
        <f>Inek2018A1a2a[[#This Row],[Klasse2]]</f>
        <v>19</v>
      </c>
      <c r="C463" s="312">
        <f>Inek2018A1a2a[[#This Row],[BwJeTag2]]</f>
        <v>1.5236000000000001</v>
      </c>
      <c r="D463" s="309" t="s">
        <v>340</v>
      </c>
      <c r="E463" s="309" t="s">
        <v>383</v>
      </c>
      <c r="F463" s="309" t="s">
        <v>402</v>
      </c>
      <c r="G463" s="313" t="s">
        <v>403</v>
      </c>
      <c r="H463" s="309">
        <v>19</v>
      </c>
      <c r="I463" s="312">
        <v>1.5236000000000001</v>
      </c>
    </row>
    <row r="464" spans="1:9" ht="29" x14ac:dyDescent="0.35">
      <c r="A464" s="309" t="str">
        <f t="shared" si="7"/>
        <v>PK14C#20</v>
      </c>
      <c r="B464" s="309">
        <f>Inek2018A1a2a[[#This Row],[Klasse2]]</f>
        <v>20</v>
      </c>
      <c r="C464" s="312">
        <f>Inek2018A1a2a[[#This Row],[BwJeTag2]]</f>
        <v>1.4999</v>
      </c>
      <c r="D464" s="309" t="s">
        <v>340</v>
      </c>
      <c r="E464" s="309" t="s">
        <v>383</v>
      </c>
      <c r="F464" s="309" t="s">
        <v>402</v>
      </c>
      <c r="G464" s="313" t="s">
        <v>403</v>
      </c>
      <c r="H464" s="309">
        <v>20</v>
      </c>
      <c r="I464" s="312">
        <v>1.4999</v>
      </c>
    </row>
    <row r="465" spans="1:9" x14ac:dyDescent="0.35">
      <c r="A465" s="309" t="str">
        <f t="shared" si="7"/>
        <v>PP04A#1</v>
      </c>
      <c r="B465" s="309">
        <f>Inek2018A1a2a[[#This Row],[Klasse2]]</f>
        <v>1</v>
      </c>
      <c r="C465" s="312">
        <f>Inek2018A1a2a[[#This Row],[BwJeTag2]]</f>
        <v>1.1606000000000001</v>
      </c>
      <c r="D465" s="309" t="s">
        <v>340</v>
      </c>
      <c r="E465" s="309" t="s">
        <v>404</v>
      </c>
      <c r="F465" s="309" t="s">
        <v>405</v>
      </c>
      <c r="G465" s="309" t="s">
        <v>406</v>
      </c>
      <c r="H465" s="309">
        <v>1</v>
      </c>
      <c r="I465" s="312">
        <v>1.1606000000000001</v>
      </c>
    </row>
    <row r="466" spans="1:9" x14ac:dyDescent="0.35">
      <c r="A466" s="309" t="str">
        <f t="shared" si="7"/>
        <v>PP04A#2</v>
      </c>
      <c r="B466" s="309">
        <f>Inek2018A1a2a[[#This Row],[Klasse2]]</f>
        <v>2</v>
      </c>
      <c r="C466" s="312">
        <f>Inek2018A1a2a[[#This Row],[BwJeTag2]]</f>
        <v>1.1606000000000001</v>
      </c>
      <c r="D466" s="309" t="s">
        <v>340</v>
      </c>
      <c r="E466" s="309" t="s">
        <v>404</v>
      </c>
      <c r="F466" s="309" t="s">
        <v>405</v>
      </c>
      <c r="G466" s="309" t="s">
        <v>406</v>
      </c>
      <c r="H466" s="309">
        <v>2</v>
      </c>
      <c r="I466" s="312">
        <v>1.1606000000000001</v>
      </c>
    </row>
    <row r="467" spans="1:9" x14ac:dyDescent="0.35">
      <c r="A467" s="309" t="str">
        <f t="shared" si="7"/>
        <v>PP04A#3</v>
      </c>
      <c r="B467" s="309">
        <f>Inek2018A1a2a[[#This Row],[Klasse2]]</f>
        <v>3</v>
      </c>
      <c r="C467" s="312">
        <f>Inek2018A1a2a[[#This Row],[BwJeTag2]]</f>
        <v>1.1456999999999999</v>
      </c>
      <c r="D467" s="309" t="s">
        <v>340</v>
      </c>
      <c r="E467" s="309" t="s">
        <v>404</v>
      </c>
      <c r="F467" s="309" t="s">
        <v>405</v>
      </c>
      <c r="G467" s="309" t="s">
        <v>406</v>
      </c>
      <c r="H467" s="309">
        <v>3</v>
      </c>
      <c r="I467" s="312">
        <v>1.1456999999999999</v>
      </c>
    </row>
    <row r="468" spans="1:9" x14ac:dyDescent="0.35">
      <c r="A468" s="309" t="str">
        <f t="shared" si="7"/>
        <v>PP04A#4</v>
      </c>
      <c r="B468" s="309">
        <f>Inek2018A1a2a[[#This Row],[Klasse2]]</f>
        <v>4</v>
      </c>
      <c r="C468" s="312">
        <f>Inek2018A1a2a[[#This Row],[BwJeTag2]]</f>
        <v>1.1321000000000001</v>
      </c>
      <c r="D468" s="309" t="s">
        <v>340</v>
      </c>
      <c r="E468" s="309" t="s">
        <v>404</v>
      </c>
      <c r="F468" s="309" t="s">
        <v>405</v>
      </c>
      <c r="G468" s="309" t="s">
        <v>406</v>
      </c>
      <c r="H468" s="309">
        <v>4</v>
      </c>
      <c r="I468" s="312">
        <v>1.1321000000000001</v>
      </c>
    </row>
    <row r="469" spans="1:9" x14ac:dyDescent="0.35">
      <c r="A469" s="309" t="str">
        <f t="shared" si="7"/>
        <v>PP04A#5</v>
      </c>
      <c r="B469" s="309">
        <f>Inek2018A1a2a[[#This Row],[Klasse2]]</f>
        <v>5</v>
      </c>
      <c r="C469" s="312">
        <f>Inek2018A1a2a[[#This Row],[BwJeTag2]]</f>
        <v>1.1186</v>
      </c>
      <c r="D469" s="309" t="s">
        <v>340</v>
      </c>
      <c r="E469" s="309" t="s">
        <v>404</v>
      </c>
      <c r="F469" s="309" t="s">
        <v>405</v>
      </c>
      <c r="G469" s="309" t="s">
        <v>406</v>
      </c>
      <c r="H469" s="309">
        <v>5</v>
      </c>
      <c r="I469" s="312">
        <v>1.1186</v>
      </c>
    </row>
    <row r="470" spans="1:9" x14ac:dyDescent="0.35">
      <c r="A470" s="309" t="str">
        <f t="shared" si="7"/>
        <v>PP04A#6</v>
      </c>
      <c r="B470" s="309">
        <f>Inek2018A1a2a[[#This Row],[Klasse2]]</f>
        <v>6</v>
      </c>
      <c r="C470" s="312">
        <f>Inek2018A1a2a[[#This Row],[BwJeTag2]]</f>
        <v>1.105</v>
      </c>
      <c r="D470" s="309" t="s">
        <v>340</v>
      </c>
      <c r="E470" s="309" t="s">
        <v>404</v>
      </c>
      <c r="F470" s="309" t="s">
        <v>405</v>
      </c>
      <c r="G470" s="309" t="s">
        <v>406</v>
      </c>
      <c r="H470" s="309">
        <v>6</v>
      </c>
      <c r="I470" s="312">
        <v>1.105</v>
      </c>
    </row>
    <row r="471" spans="1:9" x14ac:dyDescent="0.35">
      <c r="A471" s="309" t="str">
        <f t="shared" si="7"/>
        <v>PP04A#7</v>
      </c>
      <c r="B471" s="309">
        <f>Inek2018A1a2a[[#This Row],[Klasse2]]</f>
        <v>7</v>
      </c>
      <c r="C471" s="312">
        <f>Inek2018A1a2a[[#This Row],[BwJeTag2]]</f>
        <v>1.0913999999999999</v>
      </c>
      <c r="D471" s="309" t="s">
        <v>340</v>
      </c>
      <c r="E471" s="309" t="s">
        <v>404</v>
      </c>
      <c r="F471" s="309" t="s">
        <v>405</v>
      </c>
      <c r="G471" s="309" t="s">
        <v>406</v>
      </c>
      <c r="H471" s="309">
        <v>7</v>
      </c>
      <c r="I471" s="312">
        <v>1.0913999999999999</v>
      </c>
    </row>
    <row r="472" spans="1:9" x14ac:dyDescent="0.35">
      <c r="A472" s="309" t="str">
        <f t="shared" si="7"/>
        <v>PP04A#8</v>
      </c>
      <c r="B472" s="309">
        <f>Inek2018A1a2a[[#This Row],[Klasse2]]</f>
        <v>8</v>
      </c>
      <c r="C472" s="312">
        <f>Inek2018A1a2a[[#This Row],[BwJeTag2]]</f>
        <v>1.0778000000000001</v>
      </c>
      <c r="D472" s="309" t="s">
        <v>340</v>
      </c>
      <c r="E472" s="309" t="s">
        <v>404</v>
      </c>
      <c r="F472" s="309" t="s">
        <v>405</v>
      </c>
      <c r="G472" s="309" t="s">
        <v>406</v>
      </c>
      <c r="H472" s="309">
        <v>8</v>
      </c>
      <c r="I472" s="312">
        <v>1.0778000000000001</v>
      </c>
    </row>
    <row r="473" spans="1:9" x14ac:dyDescent="0.35">
      <c r="A473" s="309" t="str">
        <f t="shared" si="7"/>
        <v>PP04A#9</v>
      </c>
      <c r="B473" s="309">
        <f>Inek2018A1a2a[[#This Row],[Klasse2]]</f>
        <v>9</v>
      </c>
      <c r="C473" s="312">
        <f>Inek2018A1a2a[[#This Row],[BwJeTag2]]</f>
        <v>1.0642</v>
      </c>
      <c r="D473" s="309" t="s">
        <v>340</v>
      </c>
      <c r="E473" s="309" t="s">
        <v>404</v>
      </c>
      <c r="F473" s="309" t="s">
        <v>405</v>
      </c>
      <c r="G473" s="309" t="s">
        <v>406</v>
      </c>
      <c r="H473" s="309">
        <v>9</v>
      </c>
      <c r="I473" s="312">
        <v>1.0642</v>
      </c>
    </row>
    <row r="474" spans="1:9" x14ac:dyDescent="0.35">
      <c r="A474" s="309" t="str">
        <f t="shared" si="7"/>
        <v>PP04A#10</v>
      </c>
      <c r="B474" s="309">
        <f>Inek2018A1a2a[[#This Row],[Klasse2]]</f>
        <v>10</v>
      </c>
      <c r="C474" s="312">
        <f>Inek2018A1a2a[[#This Row],[BwJeTag2]]</f>
        <v>1.0507</v>
      </c>
      <c r="D474" s="309" t="s">
        <v>340</v>
      </c>
      <c r="E474" s="309" t="s">
        <v>404</v>
      </c>
      <c r="F474" s="309" t="s">
        <v>405</v>
      </c>
      <c r="G474" s="309" t="s">
        <v>406</v>
      </c>
      <c r="H474" s="309">
        <v>10</v>
      </c>
      <c r="I474" s="312">
        <v>1.0507</v>
      </c>
    </row>
    <row r="475" spans="1:9" x14ac:dyDescent="0.35">
      <c r="A475" s="309" t="str">
        <f t="shared" si="7"/>
        <v>PP04A#11</v>
      </c>
      <c r="B475" s="309">
        <f>Inek2018A1a2a[[#This Row],[Klasse2]]</f>
        <v>11</v>
      </c>
      <c r="C475" s="312">
        <f>Inek2018A1a2a[[#This Row],[BwJeTag2]]</f>
        <v>1.0370999999999999</v>
      </c>
      <c r="D475" s="309" t="s">
        <v>340</v>
      </c>
      <c r="E475" s="309" t="s">
        <v>404</v>
      </c>
      <c r="F475" s="309" t="s">
        <v>405</v>
      </c>
      <c r="G475" s="309" t="s">
        <v>406</v>
      </c>
      <c r="H475" s="309">
        <v>11</v>
      </c>
      <c r="I475" s="312">
        <v>1.0370999999999999</v>
      </c>
    </row>
    <row r="476" spans="1:9" x14ac:dyDescent="0.35">
      <c r="A476" s="309" t="str">
        <f t="shared" si="7"/>
        <v>PP04A#12</v>
      </c>
      <c r="B476" s="309">
        <f>Inek2018A1a2a[[#This Row],[Klasse2]]</f>
        <v>12</v>
      </c>
      <c r="C476" s="312">
        <f>Inek2018A1a2a[[#This Row],[BwJeTag2]]</f>
        <v>1.0235000000000001</v>
      </c>
      <c r="D476" s="309" t="s">
        <v>340</v>
      </c>
      <c r="E476" s="309" t="s">
        <v>404</v>
      </c>
      <c r="F476" s="309" t="s">
        <v>405</v>
      </c>
      <c r="G476" s="309" t="s">
        <v>406</v>
      </c>
      <c r="H476" s="309">
        <v>12</v>
      </c>
      <c r="I476" s="312">
        <v>1.0235000000000001</v>
      </c>
    </row>
    <row r="477" spans="1:9" x14ac:dyDescent="0.35">
      <c r="A477" s="309" t="str">
        <f t="shared" si="7"/>
        <v>PP04A#13</v>
      </c>
      <c r="B477" s="309">
        <f>Inek2018A1a2a[[#This Row],[Klasse2]]</f>
        <v>13</v>
      </c>
      <c r="C477" s="312">
        <f>Inek2018A1a2a[[#This Row],[BwJeTag2]]</f>
        <v>1.0099</v>
      </c>
      <c r="D477" s="309" t="s">
        <v>340</v>
      </c>
      <c r="E477" s="309" t="s">
        <v>404</v>
      </c>
      <c r="F477" s="309" t="s">
        <v>405</v>
      </c>
      <c r="G477" s="309" t="s">
        <v>406</v>
      </c>
      <c r="H477" s="309">
        <v>13</v>
      </c>
      <c r="I477" s="312">
        <v>1.0099</v>
      </c>
    </row>
    <row r="478" spans="1:9" x14ac:dyDescent="0.35">
      <c r="A478" s="309" t="str">
        <f t="shared" si="7"/>
        <v>PP04A#14</v>
      </c>
      <c r="B478" s="309">
        <f>Inek2018A1a2a[[#This Row],[Klasse2]]</f>
        <v>14</v>
      </c>
      <c r="C478" s="312">
        <f>Inek2018A1a2a[[#This Row],[BwJeTag2]]</f>
        <v>0.99629999999999996</v>
      </c>
      <c r="D478" s="309" t="s">
        <v>340</v>
      </c>
      <c r="E478" s="309" t="s">
        <v>404</v>
      </c>
      <c r="F478" s="309" t="s">
        <v>405</v>
      </c>
      <c r="G478" s="309" t="s">
        <v>406</v>
      </c>
      <c r="H478" s="309">
        <v>14</v>
      </c>
      <c r="I478" s="312">
        <v>0.99629999999999996</v>
      </c>
    </row>
    <row r="479" spans="1:9" x14ac:dyDescent="0.35">
      <c r="A479" s="309" t="str">
        <f t="shared" si="7"/>
        <v>PP04A#15</v>
      </c>
      <c r="B479" s="309">
        <f>Inek2018A1a2a[[#This Row],[Klasse2]]</f>
        <v>15</v>
      </c>
      <c r="C479" s="312">
        <f>Inek2018A1a2a[[#This Row],[BwJeTag2]]</f>
        <v>0.98270000000000002</v>
      </c>
      <c r="D479" s="309" t="s">
        <v>340</v>
      </c>
      <c r="E479" s="309" t="s">
        <v>404</v>
      </c>
      <c r="F479" s="309" t="s">
        <v>405</v>
      </c>
      <c r="G479" s="309" t="s">
        <v>406</v>
      </c>
      <c r="H479" s="309">
        <v>15</v>
      </c>
      <c r="I479" s="312">
        <v>0.98270000000000002</v>
      </c>
    </row>
    <row r="480" spans="1:9" x14ac:dyDescent="0.35">
      <c r="A480" s="309" t="str">
        <f t="shared" si="7"/>
        <v>PP04A#16</v>
      </c>
      <c r="B480" s="309">
        <f>Inek2018A1a2a[[#This Row],[Klasse2]]</f>
        <v>16</v>
      </c>
      <c r="C480" s="312">
        <f>Inek2018A1a2a[[#This Row],[BwJeTag2]]</f>
        <v>0.96919999999999995</v>
      </c>
      <c r="D480" s="309" t="s">
        <v>340</v>
      </c>
      <c r="E480" s="309" t="s">
        <v>404</v>
      </c>
      <c r="F480" s="309" t="s">
        <v>405</v>
      </c>
      <c r="G480" s="309" t="s">
        <v>406</v>
      </c>
      <c r="H480" s="309">
        <v>16</v>
      </c>
      <c r="I480" s="312">
        <v>0.96919999999999995</v>
      </c>
    </row>
    <row r="481" spans="1:9" x14ac:dyDescent="0.35">
      <c r="A481" s="309" t="str">
        <f t="shared" si="7"/>
        <v>PP04A#17</v>
      </c>
      <c r="B481" s="309">
        <f>Inek2018A1a2a[[#This Row],[Klasse2]]</f>
        <v>17</v>
      </c>
      <c r="C481" s="312">
        <f>Inek2018A1a2a[[#This Row],[BwJeTag2]]</f>
        <v>0.9556</v>
      </c>
      <c r="D481" s="309" t="s">
        <v>340</v>
      </c>
      <c r="E481" s="309" t="s">
        <v>404</v>
      </c>
      <c r="F481" s="309" t="s">
        <v>405</v>
      </c>
      <c r="G481" s="309" t="s">
        <v>406</v>
      </c>
      <c r="H481" s="309">
        <v>17</v>
      </c>
      <c r="I481" s="312">
        <v>0.9556</v>
      </c>
    </row>
    <row r="482" spans="1:9" x14ac:dyDescent="0.35">
      <c r="A482" s="309" t="str">
        <f t="shared" si="7"/>
        <v>PP04B#1</v>
      </c>
      <c r="B482" s="309">
        <f>Inek2018A1a2a[[#This Row],[Klasse2]]</f>
        <v>1</v>
      </c>
      <c r="C482" s="312">
        <f>Inek2018A1a2a[[#This Row],[BwJeTag2]]</f>
        <v>1.1057999999999999</v>
      </c>
      <c r="D482" s="309" t="s">
        <v>340</v>
      </c>
      <c r="E482" s="309" t="s">
        <v>404</v>
      </c>
      <c r="F482" s="309" t="s">
        <v>407</v>
      </c>
      <c r="G482" s="309" t="s">
        <v>408</v>
      </c>
      <c r="H482" s="309">
        <v>1</v>
      </c>
      <c r="I482" s="312">
        <v>1.1057999999999999</v>
      </c>
    </row>
    <row r="483" spans="1:9" x14ac:dyDescent="0.35">
      <c r="A483" s="309" t="str">
        <f t="shared" si="7"/>
        <v>PP04B#2</v>
      </c>
      <c r="B483" s="309">
        <f>Inek2018A1a2a[[#This Row],[Klasse2]]</f>
        <v>2</v>
      </c>
      <c r="C483" s="312">
        <f>Inek2018A1a2a[[#This Row],[BwJeTag2]]</f>
        <v>1.0925</v>
      </c>
      <c r="D483" s="309" t="s">
        <v>340</v>
      </c>
      <c r="E483" s="309" t="s">
        <v>404</v>
      </c>
      <c r="F483" s="309" t="s">
        <v>407</v>
      </c>
      <c r="G483" s="309" t="s">
        <v>408</v>
      </c>
      <c r="H483" s="309">
        <v>2</v>
      </c>
      <c r="I483" s="312">
        <v>1.0925</v>
      </c>
    </row>
    <row r="484" spans="1:9" x14ac:dyDescent="0.35">
      <c r="A484" s="309" t="str">
        <f t="shared" si="7"/>
        <v>PP04B#3</v>
      </c>
      <c r="B484" s="309">
        <f>Inek2018A1a2a[[#This Row],[Klasse2]]</f>
        <v>3</v>
      </c>
      <c r="C484" s="312">
        <f>Inek2018A1a2a[[#This Row],[BwJeTag2]]</f>
        <v>1.0789</v>
      </c>
      <c r="D484" s="309" t="s">
        <v>340</v>
      </c>
      <c r="E484" s="309" t="s">
        <v>404</v>
      </c>
      <c r="F484" s="309" t="s">
        <v>407</v>
      </c>
      <c r="G484" s="309" t="s">
        <v>408</v>
      </c>
      <c r="H484" s="309">
        <v>3</v>
      </c>
      <c r="I484" s="312">
        <v>1.0789</v>
      </c>
    </row>
    <row r="485" spans="1:9" x14ac:dyDescent="0.35">
      <c r="A485" s="309" t="str">
        <f t="shared" si="7"/>
        <v>PP04B#4</v>
      </c>
      <c r="B485" s="309">
        <f>Inek2018A1a2a[[#This Row],[Klasse2]]</f>
        <v>4</v>
      </c>
      <c r="C485" s="312">
        <f>Inek2018A1a2a[[#This Row],[BwJeTag2]]</f>
        <v>1.0653999999999999</v>
      </c>
      <c r="D485" s="309" t="s">
        <v>340</v>
      </c>
      <c r="E485" s="309" t="s">
        <v>404</v>
      </c>
      <c r="F485" s="309" t="s">
        <v>407</v>
      </c>
      <c r="G485" s="309" t="s">
        <v>408</v>
      </c>
      <c r="H485" s="309">
        <v>4</v>
      </c>
      <c r="I485" s="312">
        <v>1.0653999999999999</v>
      </c>
    </row>
    <row r="486" spans="1:9" x14ac:dyDescent="0.35">
      <c r="A486" s="309" t="str">
        <f t="shared" si="7"/>
        <v>PP04B#5</v>
      </c>
      <c r="B486" s="309">
        <f>Inek2018A1a2a[[#This Row],[Klasse2]]</f>
        <v>5</v>
      </c>
      <c r="C486" s="312">
        <f>Inek2018A1a2a[[#This Row],[BwJeTag2]]</f>
        <v>1.0518000000000001</v>
      </c>
      <c r="D486" s="309" t="s">
        <v>340</v>
      </c>
      <c r="E486" s="309" t="s">
        <v>404</v>
      </c>
      <c r="F486" s="309" t="s">
        <v>407</v>
      </c>
      <c r="G486" s="309" t="s">
        <v>408</v>
      </c>
      <c r="H486" s="309">
        <v>5</v>
      </c>
      <c r="I486" s="312">
        <v>1.0518000000000001</v>
      </c>
    </row>
    <row r="487" spans="1:9" x14ac:dyDescent="0.35">
      <c r="A487" s="309" t="str">
        <f t="shared" si="7"/>
        <v>PP04B#6</v>
      </c>
      <c r="B487" s="309">
        <f>Inek2018A1a2a[[#This Row],[Klasse2]]</f>
        <v>6</v>
      </c>
      <c r="C487" s="312">
        <f>Inek2018A1a2a[[#This Row],[BwJeTag2]]</f>
        <v>1.0382</v>
      </c>
      <c r="D487" s="309" t="s">
        <v>340</v>
      </c>
      <c r="E487" s="309" t="s">
        <v>404</v>
      </c>
      <c r="F487" s="309" t="s">
        <v>407</v>
      </c>
      <c r="G487" s="309" t="s">
        <v>408</v>
      </c>
      <c r="H487" s="309">
        <v>6</v>
      </c>
      <c r="I487" s="312">
        <v>1.0382</v>
      </c>
    </row>
    <row r="488" spans="1:9" x14ac:dyDescent="0.35">
      <c r="A488" s="309" t="str">
        <f t="shared" si="7"/>
        <v>PP04B#7</v>
      </c>
      <c r="B488" s="309">
        <f>Inek2018A1a2a[[#This Row],[Klasse2]]</f>
        <v>7</v>
      </c>
      <c r="C488" s="312">
        <f>Inek2018A1a2a[[#This Row],[BwJeTag2]]</f>
        <v>1.0246999999999999</v>
      </c>
      <c r="D488" s="309" t="s">
        <v>340</v>
      </c>
      <c r="E488" s="309" t="s">
        <v>404</v>
      </c>
      <c r="F488" s="309" t="s">
        <v>407</v>
      </c>
      <c r="G488" s="309" t="s">
        <v>408</v>
      </c>
      <c r="H488" s="309">
        <v>7</v>
      </c>
      <c r="I488" s="312">
        <v>1.0246999999999999</v>
      </c>
    </row>
    <row r="489" spans="1:9" x14ac:dyDescent="0.35">
      <c r="A489" s="309" t="str">
        <f t="shared" si="7"/>
        <v>PP04B#8</v>
      </c>
      <c r="B489" s="309">
        <f>Inek2018A1a2a[[#This Row],[Klasse2]]</f>
        <v>8</v>
      </c>
      <c r="C489" s="312">
        <f>Inek2018A1a2a[[#This Row],[BwJeTag2]]</f>
        <v>1.0111000000000001</v>
      </c>
      <c r="D489" s="309" t="s">
        <v>340</v>
      </c>
      <c r="E489" s="309" t="s">
        <v>404</v>
      </c>
      <c r="F489" s="309" t="s">
        <v>407</v>
      </c>
      <c r="G489" s="309" t="s">
        <v>408</v>
      </c>
      <c r="H489" s="309">
        <v>8</v>
      </c>
      <c r="I489" s="312">
        <v>1.0111000000000001</v>
      </c>
    </row>
    <row r="490" spans="1:9" x14ac:dyDescent="0.35">
      <c r="A490" s="309" t="str">
        <f t="shared" si="7"/>
        <v>PP04B#9</v>
      </c>
      <c r="B490" s="309">
        <f>Inek2018A1a2a[[#This Row],[Klasse2]]</f>
        <v>9</v>
      </c>
      <c r="C490" s="312">
        <f>Inek2018A1a2a[[#This Row],[BwJeTag2]]</f>
        <v>0.99760000000000004</v>
      </c>
      <c r="D490" s="309" t="s">
        <v>340</v>
      </c>
      <c r="E490" s="309" t="s">
        <v>404</v>
      </c>
      <c r="F490" s="309" t="s">
        <v>407</v>
      </c>
      <c r="G490" s="309" t="s">
        <v>408</v>
      </c>
      <c r="H490" s="309">
        <v>9</v>
      </c>
      <c r="I490" s="312">
        <v>0.99760000000000004</v>
      </c>
    </row>
    <row r="491" spans="1:9" x14ac:dyDescent="0.35">
      <c r="A491" s="309" t="str">
        <f t="shared" si="7"/>
        <v>PP04B#10</v>
      </c>
      <c r="B491" s="309">
        <f>Inek2018A1a2a[[#This Row],[Klasse2]]</f>
        <v>10</v>
      </c>
      <c r="C491" s="312">
        <f>Inek2018A1a2a[[#This Row],[BwJeTag2]]</f>
        <v>0.98399999999999999</v>
      </c>
      <c r="D491" s="309" t="s">
        <v>340</v>
      </c>
      <c r="E491" s="309" t="s">
        <v>404</v>
      </c>
      <c r="F491" s="309" t="s">
        <v>407</v>
      </c>
      <c r="G491" s="309" t="s">
        <v>408</v>
      </c>
      <c r="H491" s="309">
        <v>10</v>
      </c>
      <c r="I491" s="312">
        <v>0.98399999999999999</v>
      </c>
    </row>
    <row r="492" spans="1:9" x14ac:dyDescent="0.35">
      <c r="A492" s="309" t="str">
        <f t="shared" si="7"/>
        <v>PP04B#11</v>
      </c>
      <c r="B492" s="309">
        <f>Inek2018A1a2a[[#This Row],[Klasse2]]</f>
        <v>11</v>
      </c>
      <c r="C492" s="312">
        <f>Inek2018A1a2a[[#This Row],[BwJeTag2]]</f>
        <v>0.97040000000000004</v>
      </c>
      <c r="D492" s="309" t="s">
        <v>340</v>
      </c>
      <c r="E492" s="309" t="s">
        <v>404</v>
      </c>
      <c r="F492" s="309" t="s">
        <v>407</v>
      </c>
      <c r="G492" s="309" t="s">
        <v>408</v>
      </c>
      <c r="H492" s="309">
        <v>11</v>
      </c>
      <c r="I492" s="312">
        <v>0.97040000000000004</v>
      </c>
    </row>
    <row r="493" spans="1:9" x14ac:dyDescent="0.35">
      <c r="A493" s="309" t="str">
        <f t="shared" si="7"/>
        <v>PP04B#12</v>
      </c>
      <c r="B493" s="309">
        <f>Inek2018A1a2a[[#This Row],[Klasse2]]</f>
        <v>12</v>
      </c>
      <c r="C493" s="312">
        <f>Inek2018A1a2a[[#This Row],[BwJeTag2]]</f>
        <v>0.95689999999999997</v>
      </c>
      <c r="D493" s="309" t="s">
        <v>340</v>
      </c>
      <c r="E493" s="309" t="s">
        <v>404</v>
      </c>
      <c r="F493" s="309" t="s">
        <v>407</v>
      </c>
      <c r="G493" s="309" t="s">
        <v>408</v>
      </c>
      <c r="H493" s="309">
        <v>12</v>
      </c>
      <c r="I493" s="312">
        <v>0.95689999999999997</v>
      </c>
    </row>
    <row r="494" spans="1:9" x14ac:dyDescent="0.35">
      <c r="A494" s="309" t="str">
        <f t="shared" si="7"/>
        <v>PP04B#13</v>
      </c>
      <c r="B494" s="309">
        <f>Inek2018A1a2a[[#This Row],[Klasse2]]</f>
        <v>13</v>
      </c>
      <c r="C494" s="312">
        <f>Inek2018A1a2a[[#This Row],[BwJeTag2]]</f>
        <v>0.94330000000000003</v>
      </c>
      <c r="D494" s="309" t="s">
        <v>340</v>
      </c>
      <c r="E494" s="309" t="s">
        <v>404</v>
      </c>
      <c r="F494" s="309" t="s">
        <v>407</v>
      </c>
      <c r="G494" s="309" t="s">
        <v>408</v>
      </c>
      <c r="H494" s="309">
        <v>13</v>
      </c>
      <c r="I494" s="312">
        <v>0.94330000000000003</v>
      </c>
    </row>
    <row r="495" spans="1:9" x14ac:dyDescent="0.35">
      <c r="A495" s="309" t="str">
        <f t="shared" si="7"/>
        <v>PP04B#14</v>
      </c>
      <c r="B495" s="309">
        <f>Inek2018A1a2a[[#This Row],[Klasse2]]</f>
        <v>14</v>
      </c>
      <c r="C495" s="312">
        <f>Inek2018A1a2a[[#This Row],[BwJeTag2]]</f>
        <v>0.92969999999999997</v>
      </c>
      <c r="D495" s="309" t="s">
        <v>340</v>
      </c>
      <c r="E495" s="309" t="s">
        <v>404</v>
      </c>
      <c r="F495" s="309" t="s">
        <v>407</v>
      </c>
      <c r="G495" s="309" t="s">
        <v>408</v>
      </c>
      <c r="H495" s="309">
        <v>14</v>
      </c>
      <c r="I495" s="312">
        <v>0.92969999999999997</v>
      </c>
    </row>
    <row r="496" spans="1:9" x14ac:dyDescent="0.35">
      <c r="A496" s="309" t="str">
        <f t="shared" si="7"/>
        <v>PP04B#15</v>
      </c>
      <c r="B496" s="309">
        <f>Inek2018A1a2a[[#This Row],[Klasse2]]</f>
        <v>15</v>
      </c>
      <c r="C496" s="312">
        <f>Inek2018A1a2a[[#This Row],[BwJeTag2]]</f>
        <v>0.91620000000000001</v>
      </c>
      <c r="D496" s="309" t="s">
        <v>340</v>
      </c>
      <c r="E496" s="309" t="s">
        <v>404</v>
      </c>
      <c r="F496" s="309" t="s">
        <v>407</v>
      </c>
      <c r="G496" s="309" t="s">
        <v>408</v>
      </c>
      <c r="H496" s="309">
        <v>15</v>
      </c>
      <c r="I496" s="312">
        <v>0.91620000000000001</v>
      </c>
    </row>
    <row r="497" spans="1:9" x14ac:dyDescent="0.35">
      <c r="A497" s="309" t="str">
        <f t="shared" si="7"/>
        <v>PP04B#16</v>
      </c>
      <c r="B497" s="309">
        <f>Inek2018A1a2a[[#This Row],[Klasse2]]</f>
        <v>16</v>
      </c>
      <c r="C497" s="312">
        <f>Inek2018A1a2a[[#This Row],[BwJeTag2]]</f>
        <v>0.90259999999999996</v>
      </c>
      <c r="D497" s="309" t="s">
        <v>340</v>
      </c>
      <c r="E497" s="309" t="s">
        <v>404</v>
      </c>
      <c r="F497" s="309" t="s">
        <v>407</v>
      </c>
      <c r="G497" s="309" t="s">
        <v>408</v>
      </c>
      <c r="H497" s="309">
        <v>16</v>
      </c>
      <c r="I497" s="312">
        <v>0.90259999999999996</v>
      </c>
    </row>
    <row r="498" spans="1:9" x14ac:dyDescent="0.35">
      <c r="A498" s="309" t="str">
        <f t="shared" si="7"/>
        <v>PP04B#17</v>
      </c>
      <c r="B498" s="309">
        <f>Inek2018A1a2a[[#This Row],[Klasse2]]</f>
        <v>17</v>
      </c>
      <c r="C498" s="312">
        <f>Inek2018A1a2a[[#This Row],[BwJeTag2]]</f>
        <v>0.88900000000000001</v>
      </c>
      <c r="D498" s="309" t="s">
        <v>340</v>
      </c>
      <c r="E498" s="309" t="s">
        <v>404</v>
      </c>
      <c r="F498" s="309" t="s">
        <v>407</v>
      </c>
      <c r="G498" s="309" t="s">
        <v>408</v>
      </c>
      <c r="H498" s="309">
        <v>17</v>
      </c>
      <c r="I498" s="312">
        <v>0.88900000000000001</v>
      </c>
    </row>
    <row r="499" spans="1:9" x14ac:dyDescent="0.35">
      <c r="A499" s="309" t="str">
        <f t="shared" si="7"/>
        <v>PP04B#18</v>
      </c>
      <c r="B499" s="309">
        <f>Inek2018A1a2a[[#This Row],[Klasse2]]</f>
        <v>18</v>
      </c>
      <c r="C499" s="312">
        <f>Inek2018A1a2a[[#This Row],[BwJeTag2]]</f>
        <v>0.87549999999999994</v>
      </c>
      <c r="D499" s="309" t="s">
        <v>340</v>
      </c>
      <c r="E499" s="309" t="s">
        <v>404</v>
      </c>
      <c r="F499" s="309" t="s">
        <v>407</v>
      </c>
      <c r="G499" s="309" t="s">
        <v>408</v>
      </c>
      <c r="H499" s="309">
        <v>18</v>
      </c>
      <c r="I499" s="312">
        <v>0.87549999999999994</v>
      </c>
    </row>
    <row r="500" spans="1:9" x14ac:dyDescent="0.35">
      <c r="A500" s="309" t="str">
        <f t="shared" si="7"/>
        <v>PP10A#1</v>
      </c>
      <c r="B500" s="309">
        <f>Inek2018A1a2a[[#This Row],[Klasse2]]</f>
        <v>1</v>
      </c>
      <c r="C500" s="312">
        <f>Inek2018A1a2a[[#This Row],[BwJeTag2]]</f>
        <v>1.0829</v>
      </c>
      <c r="D500" s="309" t="s">
        <v>340</v>
      </c>
      <c r="E500" s="309" t="s">
        <v>404</v>
      </c>
      <c r="F500" s="309" t="s">
        <v>409</v>
      </c>
      <c r="G500" s="309" t="s">
        <v>410</v>
      </c>
      <c r="H500" s="309">
        <v>1</v>
      </c>
      <c r="I500" s="312">
        <v>1.0829</v>
      </c>
    </row>
    <row r="501" spans="1:9" x14ac:dyDescent="0.35">
      <c r="A501" s="309" t="str">
        <f t="shared" si="7"/>
        <v>PP10B#1</v>
      </c>
      <c r="B501" s="309">
        <f>Inek2018A1a2a[[#This Row],[Klasse2]]</f>
        <v>1</v>
      </c>
      <c r="C501" s="312">
        <f>Inek2018A1a2a[[#This Row],[BwJeTag2]]</f>
        <v>0.92479999999999996</v>
      </c>
      <c r="D501" s="309" t="s">
        <v>340</v>
      </c>
      <c r="E501" s="309" t="s">
        <v>404</v>
      </c>
      <c r="F501" s="309" t="s">
        <v>411</v>
      </c>
      <c r="G501" s="309" t="s">
        <v>412</v>
      </c>
      <c r="H501" s="309">
        <v>1</v>
      </c>
      <c r="I501" s="312">
        <v>0.92479999999999996</v>
      </c>
    </row>
    <row r="502" spans="1:9" x14ac:dyDescent="0.35">
      <c r="A502" s="309" t="str">
        <f t="shared" si="7"/>
        <v>PP14Z#1</v>
      </c>
      <c r="B502" s="309">
        <f>Inek2018A1a2a[[#This Row],[Klasse2]]</f>
        <v>1</v>
      </c>
      <c r="C502" s="312">
        <f>Inek2018A1a2a[[#This Row],[BwJeTag2]]</f>
        <v>0.94989999999999997</v>
      </c>
      <c r="D502" s="309" t="s">
        <v>340</v>
      </c>
      <c r="E502" s="309" t="s">
        <v>404</v>
      </c>
      <c r="F502" s="309" t="s">
        <v>413</v>
      </c>
      <c r="G502" s="309" t="s">
        <v>414</v>
      </c>
      <c r="H502" s="309">
        <v>1</v>
      </c>
      <c r="I502" s="312">
        <v>0.94989999999999997</v>
      </c>
    </row>
    <row r="503" spans="1:9" x14ac:dyDescent="0.35">
      <c r="A503" s="309" t="str">
        <f t="shared" si="7"/>
        <v>PF01Z#</v>
      </c>
      <c r="B503" s="309">
        <f>Inek2018A1a2a[[#This Row],[Klasse2]]</f>
        <v>0</v>
      </c>
      <c r="C503" s="312">
        <f>Inek2018A1a2a[[#This Row],[BwJeTag2]]</f>
        <v>0</v>
      </c>
      <c r="D503" s="309" t="s">
        <v>340</v>
      </c>
      <c r="E503" s="309" t="s">
        <v>415</v>
      </c>
      <c r="F503" s="309" t="s">
        <v>416</v>
      </c>
      <c r="G503" s="313" t="s">
        <v>417</v>
      </c>
    </row>
    <row r="504" spans="1:9" x14ac:dyDescent="0.35">
      <c r="A504" s="309" t="str">
        <f t="shared" si="7"/>
        <v>PF02Z#</v>
      </c>
      <c r="B504" s="309">
        <f>Inek2018A1a2a[[#This Row],[Klasse2]]</f>
        <v>0</v>
      </c>
      <c r="C504" s="312">
        <f>Inek2018A1a2a[[#This Row],[BwJeTag2]]</f>
        <v>0</v>
      </c>
      <c r="D504" s="309" t="s">
        <v>340</v>
      </c>
      <c r="E504" s="309" t="s">
        <v>415</v>
      </c>
      <c r="F504" s="309" t="s">
        <v>418</v>
      </c>
      <c r="G504" s="309" t="s">
        <v>419</v>
      </c>
    </row>
    <row r="505" spans="1:9" x14ac:dyDescent="0.35">
      <c r="A505" s="309" t="str">
        <f t="shared" si="7"/>
        <v>PF03Z#</v>
      </c>
      <c r="B505" s="309">
        <f>Inek2018A1a2a[[#This Row],[Klasse2]]</f>
        <v>0</v>
      </c>
      <c r="C505" s="312">
        <f>Inek2018A1a2a[[#This Row],[BwJeTag2]]</f>
        <v>0</v>
      </c>
      <c r="D505" s="309" t="s">
        <v>340</v>
      </c>
      <c r="E505" s="309" t="s">
        <v>415</v>
      </c>
      <c r="F505" s="309" t="s">
        <v>420</v>
      </c>
      <c r="G505" s="309" t="s">
        <v>421</v>
      </c>
    </row>
    <row r="506" spans="1:9" x14ac:dyDescent="0.35">
      <c r="A506" s="309" t="str">
        <f t="shared" si="7"/>
        <v>PF04Z#</v>
      </c>
      <c r="B506" s="309">
        <f>Inek2018A1a2a[[#This Row],[Klasse2]]</f>
        <v>0</v>
      </c>
      <c r="C506" s="312">
        <f>Inek2018A1a2a[[#This Row],[BwJeTag2]]</f>
        <v>0</v>
      </c>
      <c r="D506" s="309" t="s">
        <v>340</v>
      </c>
      <c r="E506" s="309" t="s">
        <v>415</v>
      </c>
      <c r="F506" s="309" t="s">
        <v>422</v>
      </c>
      <c r="G506" s="309" t="s">
        <v>423</v>
      </c>
    </row>
    <row r="507" spans="1:9" x14ac:dyDescent="0.35">
      <c r="A507" s="309" t="str">
        <f t="shared" si="7"/>
        <v>PF96Z#</v>
      </c>
      <c r="B507" s="309">
        <f>Inek2018A1a2a[[#This Row],[Klasse2]]</f>
        <v>0</v>
      </c>
      <c r="C507" s="312">
        <f>Inek2018A1a2a[[#This Row],[BwJeTag2]]</f>
        <v>0</v>
      </c>
      <c r="D507" s="309" t="s">
        <v>340</v>
      </c>
      <c r="E507" s="309" t="s">
        <v>415</v>
      </c>
      <c r="F507" s="309" t="s">
        <v>424</v>
      </c>
      <c r="G507" s="309" t="s">
        <v>425</v>
      </c>
    </row>
    <row r="508" spans="1:9" x14ac:dyDescent="0.35">
      <c r="A508" s="309" t="str">
        <f t="shared" si="7"/>
        <v>TA02Z#1</v>
      </c>
      <c r="B508" s="309">
        <f>Inek2018A1a2a[[#This Row],[Klasse2]]</f>
        <v>1</v>
      </c>
      <c r="C508" s="312">
        <f>Inek2018A1a2a[[#This Row],[BwJeTag2]]</f>
        <v>0.79590000000000005</v>
      </c>
      <c r="D508" s="309" t="s">
        <v>426</v>
      </c>
      <c r="E508" s="309" t="s">
        <v>427</v>
      </c>
      <c r="F508" s="309" t="s">
        <v>428</v>
      </c>
      <c r="G508" s="309" t="s">
        <v>429</v>
      </c>
      <c r="H508" s="309">
        <v>1</v>
      </c>
      <c r="I508" s="312">
        <v>0.79590000000000005</v>
      </c>
    </row>
    <row r="509" spans="1:9" x14ac:dyDescent="0.35">
      <c r="A509" s="309" t="str">
        <f t="shared" si="7"/>
        <v>TA15Z#1</v>
      </c>
      <c r="B509" s="309">
        <f>Inek2018A1a2a[[#This Row],[Klasse2]]</f>
        <v>1</v>
      </c>
      <c r="C509" s="312">
        <f>Inek2018A1a2a[[#This Row],[BwJeTag2]]</f>
        <v>0.88880000000000003</v>
      </c>
      <c r="D509" s="309" t="s">
        <v>426</v>
      </c>
      <c r="E509" s="309" t="s">
        <v>427</v>
      </c>
      <c r="F509" s="309" t="s">
        <v>430</v>
      </c>
      <c r="G509" s="309" t="s">
        <v>431</v>
      </c>
      <c r="H509" s="309">
        <v>1</v>
      </c>
      <c r="I509" s="312">
        <v>0.88880000000000003</v>
      </c>
    </row>
    <row r="510" spans="1:9" ht="29" x14ac:dyDescent="0.35">
      <c r="A510" s="309" t="str">
        <f t="shared" si="7"/>
        <v>TA19Z#1</v>
      </c>
      <c r="B510" s="309">
        <f>Inek2018A1a2a[[#This Row],[Klasse2]]</f>
        <v>1</v>
      </c>
      <c r="C510" s="312">
        <f>Inek2018A1a2a[[#This Row],[BwJeTag2]]</f>
        <v>0.80559999999999998</v>
      </c>
      <c r="D510" s="309" t="s">
        <v>426</v>
      </c>
      <c r="E510" s="309" t="s">
        <v>427</v>
      </c>
      <c r="F510" s="309" t="s">
        <v>432</v>
      </c>
      <c r="G510" s="313" t="s">
        <v>433</v>
      </c>
      <c r="H510" s="309">
        <v>1</v>
      </c>
      <c r="I510" s="312">
        <v>0.80559999999999998</v>
      </c>
    </row>
    <row r="511" spans="1:9" ht="29" x14ac:dyDescent="0.35">
      <c r="A511" s="309" t="str">
        <f t="shared" si="7"/>
        <v>TA20Z#1</v>
      </c>
      <c r="B511" s="309">
        <f>Inek2018A1a2a[[#This Row],[Klasse2]]</f>
        <v>1</v>
      </c>
      <c r="C511" s="312">
        <f>Inek2018A1a2a[[#This Row],[BwJeTag2]]</f>
        <v>0.75149999999999995</v>
      </c>
      <c r="D511" s="309" t="s">
        <v>426</v>
      </c>
      <c r="E511" s="309" t="s">
        <v>427</v>
      </c>
      <c r="F511" s="309" t="s">
        <v>434</v>
      </c>
      <c r="G511" s="313" t="s">
        <v>435</v>
      </c>
      <c r="H511" s="309">
        <v>1</v>
      </c>
      <c r="I511" s="312">
        <v>0.75149999999999995</v>
      </c>
    </row>
    <row r="512" spans="1:9" x14ac:dyDescent="0.35">
      <c r="A512" s="309" t="str">
        <f t="shared" si="7"/>
        <v>TK04Z#1</v>
      </c>
      <c r="B512" s="309">
        <f>Inek2018A1a2a[[#This Row],[Klasse2]]</f>
        <v>1</v>
      </c>
      <c r="C512" s="312">
        <f>Inek2018A1a2a[[#This Row],[BwJeTag2]]</f>
        <v>1.1731</v>
      </c>
      <c r="D512" s="309" t="s">
        <v>426</v>
      </c>
      <c r="E512" s="309" t="s">
        <v>436</v>
      </c>
      <c r="F512" s="309" t="s">
        <v>437</v>
      </c>
      <c r="G512" s="309" t="s">
        <v>438</v>
      </c>
      <c r="H512" s="309">
        <v>1</v>
      </c>
      <c r="I512" s="312">
        <v>1.1731</v>
      </c>
    </row>
    <row r="513" spans="1:9" x14ac:dyDescent="0.35">
      <c r="A513" s="309" t="str">
        <f t="shared" si="7"/>
        <v>TK14Z#1</v>
      </c>
      <c r="B513" s="309">
        <f>Inek2018A1a2a[[#This Row],[Klasse2]]</f>
        <v>1</v>
      </c>
      <c r="C513" s="312">
        <f>Inek2018A1a2a[[#This Row],[BwJeTag2]]</f>
        <v>1.2443</v>
      </c>
      <c r="D513" s="309" t="s">
        <v>426</v>
      </c>
      <c r="E513" s="309" t="s">
        <v>436</v>
      </c>
      <c r="F513" s="309" t="s">
        <v>439</v>
      </c>
      <c r="G513" s="309" t="s">
        <v>440</v>
      </c>
      <c r="H513" s="309">
        <v>1</v>
      </c>
      <c r="I513" s="312">
        <v>1.2443</v>
      </c>
    </row>
    <row r="514" spans="1:9" x14ac:dyDescent="0.35">
      <c r="A514" s="309" t="str">
        <f t="shared" si="7"/>
        <v>TP20Z#1</v>
      </c>
      <c r="B514" s="309">
        <f>Inek2018A1a2a[[#This Row],[Klasse2]]</f>
        <v>1</v>
      </c>
      <c r="C514" s="312">
        <f>Inek2018A1a2a[[#This Row],[BwJeTag2]]</f>
        <v>0.75149999999999995</v>
      </c>
      <c r="D514" s="309" t="s">
        <v>426</v>
      </c>
      <c r="E514" s="309" t="s">
        <v>441</v>
      </c>
      <c r="F514" s="309" t="s">
        <v>442</v>
      </c>
      <c r="G514" s="309" t="s">
        <v>443</v>
      </c>
      <c r="H514" s="309">
        <v>1</v>
      </c>
      <c r="I514" s="312">
        <v>0.75149999999999995</v>
      </c>
    </row>
  </sheetData>
  <pageMargins left="0.7" right="0.7" top="0.78740157499999996" bottom="0.78740157499999996" header="0.3" footer="0.3"/>
  <pageSetup paperSize="9" orientation="portrait" r:id="rId1"/>
  <tableParts count="1">
    <tablePart r:id="rId2"/>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18"/>
  <sheetViews>
    <sheetView zoomScaleNormal="100" workbookViewId="0"/>
  </sheetViews>
  <sheetFormatPr baseColWidth="10" defaultRowHeight="14.5" x14ac:dyDescent="0.35"/>
  <cols>
    <col min="1" max="1" width="9.5" style="309" customWidth="1"/>
    <col min="2" max="2" width="7.33203125" style="309" bestFit="1" customWidth="1"/>
    <col min="3" max="3" width="11.4140625" style="312" bestFit="1" customWidth="1"/>
    <col min="4" max="4" width="4.6640625" style="312" bestFit="1" customWidth="1"/>
    <col min="5" max="5" width="64.4140625" style="309" customWidth="1"/>
    <col min="6" max="6" width="8.1640625" style="309" customWidth="1"/>
    <col min="7" max="7" width="10.6640625" style="309"/>
    <col min="8" max="8" width="36.58203125" style="309" customWidth="1"/>
    <col min="9" max="9" width="9.5" style="309" customWidth="1"/>
    <col min="10" max="16384" width="10.6640625" style="309"/>
  </cols>
  <sheetData>
    <row r="1" spans="1:9" ht="18.5" x14ac:dyDescent="0.45">
      <c r="A1" s="308" t="s">
        <v>447</v>
      </c>
      <c r="B1" s="308"/>
      <c r="D1" s="308"/>
      <c r="E1" s="308"/>
      <c r="F1" s="308"/>
      <c r="G1" s="308"/>
    </row>
    <row r="3" spans="1:9" x14ac:dyDescent="0.35">
      <c r="A3" s="309" t="s">
        <v>448</v>
      </c>
      <c r="B3" s="530" t="s">
        <v>451</v>
      </c>
      <c r="C3" s="312" t="s">
        <v>444</v>
      </c>
      <c r="D3" s="312" t="s">
        <v>449</v>
      </c>
      <c r="E3" s="309" t="s">
        <v>338</v>
      </c>
      <c r="F3" s="309" t="s">
        <v>450</v>
      </c>
      <c r="G3" s="309" t="s">
        <v>3988</v>
      </c>
      <c r="H3" s="309" t="s">
        <v>452</v>
      </c>
      <c r="I3" s="309" t="s">
        <v>453</v>
      </c>
    </row>
    <row r="4" spans="1:9" x14ac:dyDescent="0.35">
      <c r="B4" s="309" t="str">
        <f>Inek2018A5[[#This Row],[OPS2]]</f>
        <v>9-640.0</v>
      </c>
      <c r="D4" s="312" t="s">
        <v>454</v>
      </c>
      <c r="E4" s="309" t="s">
        <v>455</v>
      </c>
      <c r="G4" s="309" t="s">
        <v>456</v>
      </c>
      <c r="H4" s="309" t="s">
        <v>457</v>
      </c>
    </row>
    <row r="5" spans="1:9" x14ac:dyDescent="0.35">
      <c r="A5" s="309" t="str">
        <f>Inek2018A5[[#This Row],[ETD2]]</f>
        <v>ET01.04</v>
      </c>
      <c r="B5" s="309" t="str">
        <f>Inek2018A5[[#This Row],[OPS2]]</f>
        <v>9-640.06</v>
      </c>
      <c r="C5" s="312">
        <f>Inek2018A5[[#This Row],[BewProTag2]]</f>
        <v>1.2833000000000001</v>
      </c>
      <c r="D5" s="312" t="s">
        <v>454</v>
      </c>
      <c r="E5" s="309" t="s">
        <v>455</v>
      </c>
      <c r="F5" s="309" t="s">
        <v>458</v>
      </c>
      <c r="G5" s="309" t="s">
        <v>459</v>
      </c>
      <c r="H5" s="309" t="s">
        <v>460</v>
      </c>
      <c r="I5" s="309">
        <v>1.2833000000000001</v>
      </c>
    </row>
    <row r="6" spans="1:9" x14ac:dyDescent="0.35">
      <c r="A6" s="309" t="str">
        <f>Inek2018A5[[#This Row],[ETD2]]</f>
        <v>ET01.05</v>
      </c>
      <c r="B6" s="309" t="str">
        <f>Inek2018A5[[#This Row],[OPS2]]</f>
        <v>9-640.07</v>
      </c>
      <c r="C6" s="312">
        <f>Inek2018A5[[#This Row],[BewProTag2]]</f>
        <v>2.0716999999999999</v>
      </c>
      <c r="D6" s="312" t="s">
        <v>454</v>
      </c>
      <c r="E6" s="309" t="s">
        <v>455</v>
      </c>
      <c r="F6" s="309" t="s">
        <v>461</v>
      </c>
      <c r="G6" s="309" t="s">
        <v>462</v>
      </c>
      <c r="H6" s="309" t="s">
        <v>463</v>
      </c>
      <c r="I6" s="309">
        <v>2.0716999999999999</v>
      </c>
    </row>
    <row r="7" spans="1:9" x14ac:dyDescent="0.35">
      <c r="A7" s="309" t="str">
        <f>Inek2018A5[[#This Row],[ETD2]]</f>
        <v>ET01.06</v>
      </c>
      <c r="B7" s="309" t="str">
        <f>Inek2018A5[[#This Row],[OPS2]]</f>
        <v>9-640.08</v>
      </c>
      <c r="C7" s="312">
        <f>Inek2018A5[[#This Row],[BewProTag2]]</f>
        <v>3.1236999999999999</v>
      </c>
      <c r="D7" s="312" t="s">
        <v>454</v>
      </c>
      <c r="E7" s="309" t="s">
        <v>455</v>
      </c>
      <c r="F7" s="309" t="s">
        <v>464</v>
      </c>
      <c r="G7" s="309" t="s">
        <v>465</v>
      </c>
      <c r="H7" s="309" t="s">
        <v>466</v>
      </c>
      <c r="I7" s="309">
        <v>3.1236999999999999</v>
      </c>
    </row>
    <row r="8" spans="1:9" x14ac:dyDescent="0.35">
      <c r="A8" s="309" t="str">
        <f>Inek2018A5[[#This Row],[ETD2]]</f>
        <v>ET02.03</v>
      </c>
      <c r="B8" s="309" t="str">
        <f>Inek2018A5[[#This Row],[OPS2]]</f>
        <v>9-619</v>
      </c>
      <c r="C8" s="312">
        <f>Inek2018A5[[#This Row],[BewProTag2]]</f>
        <v>0.16669999999999999</v>
      </c>
      <c r="D8" s="312" t="s">
        <v>467</v>
      </c>
      <c r="E8" s="309" t="s">
        <v>468</v>
      </c>
      <c r="F8" s="309" t="s">
        <v>469</v>
      </c>
      <c r="G8" s="309" t="s">
        <v>470</v>
      </c>
      <c r="H8" s="309" t="s">
        <v>471</v>
      </c>
      <c r="I8" s="309">
        <v>0.16669999999999999</v>
      </c>
    </row>
    <row r="9" spans="1:9" x14ac:dyDescent="0.35">
      <c r="A9" s="309" t="str">
        <f>Inek2018A5[[#This Row],[ETD2]]</f>
        <v>ET02.04</v>
      </c>
      <c r="B9" s="309" t="str">
        <f>Inek2018A5[[#This Row],[OPS2]]</f>
        <v>9-61a</v>
      </c>
      <c r="C9" s="312">
        <f>Inek2018A5[[#This Row],[BewProTag2]]</f>
        <v>0.20649999999999999</v>
      </c>
      <c r="D9" s="312" t="s">
        <v>467</v>
      </c>
      <c r="E9" s="309" t="s">
        <v>468</v>
      </c>
      <c r="F9" s="309" t="s">
        <v>472</v>
      </c>
      <c r="G9" s="309" t="s">
        <v>473</v>
      </c>
      <c r="H9" s="309" t="s">
        <v>474</v>
      </c>
      <c r="I9" s="309">
        <v>0.20649999999999999</v>
      </c>
    </row>
    <row r="10" spans="1:9" x14ac:dyDescent="0.35">
      <c r="A10" s="309" t="str">
        <f>Inek2018A5[[#This Row],[ETD2]]</f>
        <v>ET02.05</v>
      </c>
      <c r="B10" s="309" t="str">
        <f>Inek2018A5[[#This Row],[OPS2]]</f>
        <v>9-61b</v>
      </c>
      <c r="C10" s="312">
        <f>Inek2018A5[[#This Row],[BewProTag2]]</f>
        <v>0.25169999999999998</v>
      </c>
      <c r="D10" s="312" t="s">
        <v>467</v>
      </c>
      <c r="E10" s="309" t="s">
        <v>468</v>
      </c>
      <c r="F10" s="309" t="s">
        <v>475</v>
      </c>
      <c r="G10" s="309" t="s">
        <v>476</v>
      </c>
      <c r="H10" s="309" t="s">
        <v>477</v>
      </c>
      <c r="I10" s="309">
        <v>0.25169999999999998</v>
      </c>
    </row>
    <row r="11" spans="1:9" x14ac:dyDescent="0.35">
      <c r="B11" s="309" t="str">
        <f>Inek2018A5[[#This Row],[OPS2]]</f>
        <v>9-693.0</v>
      </c>
      <c r="D11" s="312" t="s">
        <v>478</v>
      </c>
      <c r="E11" s="309" t="s">
        <v>479</v>
      </c>
      <c r="G11" s="309" t="s">
        <v>480</v>
      </c>
      <c r="H11" s="309" t="s">
        <v>479</v>
      </c>
    </row>
    <row r="12" spans="1:9" x14ac:dyDescent="0.35">
      <c r="A12" s="309" t="str">
        <f>Inek2018A5[[#This Row],[ETD2]]</f>
        <v>ET04.01</v>
      </c>
      <c r="B12" s="309" t="str">
        <f>Inek2018A5[[#This Row],[OPS2]]</f>
        <v>9-693.03</v>
      </c>
      <c r="C12" s="312">
        <f>Inek2018A5[[#This Row],[BewProTag2]]</f>
        <v>0.46750000000000003</v>
      </c>
      <c r="D12" s="312" t="s">
        <v>478</v>
      </c>
      <c r="E12" s="309" t="s">
        <v>479</v>
      </c>
      <c r="F12" s="309" t="s">
        <v>481</v>
      </c>
      <c r="G12" s="309" t="s">
        <v>482</v>
      </c>
      <c r="H12" s="309" t="s">
        <v>483</v>
      </c>
      <c r="I12" s="309">
        <v>0.46750000000000003</v>
      </c>
    </row>
    <row r="13" spans="1:9" x14ac:dyDescent="0.35">
      <c r="A13" s="309" t="str">
        <f>Inek2018A5[[#This Row],[ETD2]]</f>
        <v>ET04.02</v>
      </c>
      <c r="B13" s="309" t="str">
        <f>Inek2018A5[[#This Row],[OPS2]]</f>
        <v>9-693.04</v>
      </c>
      <c r="C13" s="312">
        <f>Inek2018A5[[#This Row],[BewProTag2]]</f>
        <v>0.81399999999999995</v>
      </c>
      <c r="D13" s="312" t="s">
        <v>478</v>
      </c>
      <c r="E13" s="309" t="s">
        <v>479</v>
      </c>
      <c r="F13" s="309" t="s">
        <v>484</v>
      </c>
      <c r="G13" s="309" t="s">
        <v>485</v>
      </c>
      <c r="H13" s="309" t="s">
        <v>486</v>
      </c>
      <c r="I13" s="309">
        <v>0.81399999999999995</v>
      </c>
    </row>
    <row r="14" spans="1:9" x14ac:dyDescent="0.35">
      <c r="A14" s="309" t="str">
        <f>Inek2018A5[[#This Row],[ETD2]]</f>
        <v>ET04.03</v>
      </c>
      <c r="B14" s="309" t="str">
        <f>Inek2018A5[[#This Row],[OPS2]]</f>
        <v>9-693.05</v>
      </c>
      <c r="C14" s="312">
        <f>Inek2018A5[[#This Row],[BewProTag2]]</f>
        <v>1.1726000000000001</v>
      </c>
      <c r="D14" s="312" t="s">
        <v>478</v>
      </c>
      <c r="E14" s="309" t="s">
        <v>479</v>
      </c>
      <c r="F14" s="309" t="s">
        <v>487</v>
      </c>
      <c r="G14" s="309" t="s">
        <v>488</v>
      </c>
      <c r="H14" s="309" t="s">
        <v>489</v>
      </c>
      <c r="I14" s="309">
        <v>1.1726000000000001</v>
      </c>
    </row>
    <row r="15" spans="1:9" x14ac:dyDescent="0.35">
      <c r="B15" s="309" t="str">
        <f>Inek2018A5[[#This Row],[OPS2]]</f>
        <v>9-693.1</v>
      </c>
      <c r="D15" s="312" t="s">
        <v>490</v>
      </c>
      <c r="E15" s="309" t="s">
        <v>491</v>
      </c>
      <c r="G15" s="309" t="s">
        <v>492</v>
      </c>
      <c r="H15" s="309" t="s">
        <v>491</v>
      </c>
    </row>
    <row r="16" spans="1:9" x14ac:dyDescent="0.35">
      <c r="A16" s="309" t="str">
        <f>Inek2018A5[[#This Row],[ETD2]]</f>
        <v>ET05.01</v>
      </c>
      <c r="B16" s="309" t="str">
        <f>Inek2018A5[[#This Row],[OPS2]]</f>
        <v>9-693.13</v>
      </c>
      <c r="C16" s="312">
        <f>Inek2018A5[[#This Row],[BewProTag2]]</f>
        <v>1.4424999999999999</v>
      </c>
      <c r="D16" s="312" t="s">
        <v>490</v>
      </c>
      <c r="E16" s="309" t="s">
        <v>491</v>
      </c>
      <c r="F16" s="309" t="s">
        <v>493</v>
      </c>
      <c r="G16" s="309" t="s">
        <v>494</v>
      </c>
      <c r="H16" s="309" t="s">
        <v>483</v>
      </c>
      <c r="I16" s="309">
        <v>1.4424999999999999</v>
      </c>
    </row>
    <row r="17" spans="1:9" x14ac:dyDescent="0.35">
      <c r="A17" s="309" t="str">
        <f>Inek2018A5[[#This Row],[ETD2]]</f>
        <v>ET05.02</v>
      </c>
      <c r="B17" s="309" t="str">
        <f>Inek2018A5[[#This Row],[OPS2]]</f>
        <v>9-693.14</v>
      </c>
      <c r="C17" s="312">
        <f>Inek2018A5[[#This Row],[BewProTag2]]</f>
        <v>2.0011999999999999</v>
      </c>
      <c r="D17" s="312" t="s">
        <v>490</v>
      </c>
      <c r="E17" s="309" t="s">
        <v>491</v>
      </c>
      <c r="F17" s="309" t="s">
        <v>495</v>
      </c>
      <c r="G17" s="309" t="s">
        <v>496</v>
      </c>
      <c r="H17" s="309" t="s">
        <v>486</v>
      </c>
      <c r="I17" s="309">
        <v>2.0011999999999999</v>
      </c>
    </row>
    <row r="18" spans="1:9" x14ac:dyDescent="0.35">
      <c r="A18" s="309" t="str">
        <f>Inek2018A5[[#This Row],[ETD2]]</f>
        <v>ET05.03</v>
      </c>
      <c r="B18" s="309" t="str">
        <f>Inek2018A5[[#This Row],[OPS2]]</f>
        <v>9-693.15</v>
      </c>
      <c r="C18" s="312">
        <f>Inek2018A5[[#This Row],[BewProTag2]]</f>
        <v>3.1073</v>
      </c>
      <c r="D18" s="312" t="s">
        <v>490</v>
      </c>
      <c r="E18" s="309" t="s">
        <v>491</v>
      </c>
      <c r="F18" s="309" t="s">
        <v>497</v>
      </c>
      <c r="G18" s="309" t="s">
        <v>498</v>
      </c>
      <c r="H18" s="309" t="s">
        <v>489</v>
      </c>
      <c r="I18" s="309">
        <v>3.1073</v>
      </c>
    </row>
  </sheetData>
  <pageMargins left="0.7" right="0.7" top="0.78740157499999996" bottom="0.78740157499999996"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9"/>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324" customWidth="1"/>
    <col min="5" max="5" width="31.58203125" style="65" customWidth="1"/>
    <col min="6" max="16384" width="10" style="65"/>
  </cols>
  <sheetData>
    <row r="1" spans="1:11" s="1" customFormat="1" ht="20.25" customHeight="1" x14ac:dyDescent="0.3">
      <c r="A1" s="1" t="s">
        <v>160</v>
      </c>
      <c r="C1" s="314"/>
      <c r="D1" s="314"/>
    </row>
    <row r="2" spans="1:11" s="1" customFormat="1" ht="20.25" customHeight="1" x14ac:dyDescent="0.3">
      <c r="A2" s="160" t="s">
        <v>81</v>
      </c>
      <c r="B2" s="218">
        <f>'A1'!B2</f>
        <v>2021</v>
      </c>
      <c r="C2" s="315"/>
      <c r="D2" s="315"/>
      <c r="E2" s="179"/>
      <c r="F2" s="179"/>
    </row>
    <row r="3" spans="1:11" s="1" customFormat="1" ht="20.25" customHeight="1" x14ac:dyDescent="0.3">
      <c r="A3" s="160" t="s">
        <v>13</v>
      </c>
      <c r="B3" s="436">
        <f>'A1'!B3</f>
        <v>44287</v>
      </c>
      <c r="C3" s="315"/>
      <c r="D3" s="315"/>
      <c r="E3" s="179"/>
      <c r="F3" s="179"/>
    </row>
    <row r="4" spans="1:11" s="1" customFormat="1" ht="20.25" customHeight="1" x14ac:dyDescent="0.3">
      <c r="A4" s="160" t="s">
        <v>0</v>
      </c>
      <c r="B4" s="278" t="str">
        <f>Krankenhaus</f>
        <v>DIE BEZEICHNUNG IHRER KLINIK</v>
      </c>
      <c r="C4" s="316"/>
      <c r="D4" s="316"/>
      <c r="E4" s="278"/>
      <c r="F4" s="190"/>
    </row>
    <row r="5" spans="1:11" s="1" customFormat="1" ht="20.25" customHeight="1" x14ac:dyDescent="0.3">
      <c r="A5" s="160" t="s">
        <v>159</v>
      </c>
      <c r="B5" s="218" t="s">
        <v>209</v>
      </c>
      <c r="C5" s="317"/>
      <c r="D5" s="317"/>
      <c r="E5"/>
      <c r="F5"/>
    </row>
    <row r="6" spans="1:11" s="1" customFormat="1" ht="20.25" customHeight="1" x14ac:dyDescent="0.3">
      <c r="C6" s="314"/>
      <c r="D6" s="314"/>
    </row>
    <row r="7" spans="1:11" ht="20.25" customHeight="1" x14ac:dyDescent="0.3">
      <c r="A7" s="105" t="s">
        <v>164</v>
      </c>
      <c r="B7" s="40"/>
      <c r="C7" s="342"/>
      <c r="D7" s="342"/>
      <c r="E7" s="40"/>
    </row>
    <row r="8" spans="1:11" ht="20.25" customHeight="1" x14ac:dyDescent="0.35">
      <c r="A8" s="105" t="s">
        <v>165</v>
      </c>
      <c r="B8" s="41"/>
      <c r="C8" s="342"/>
      <c r="D8" s="342"/>
      <c r="E8" s="40"/>
    </row>
    <row r="9" spans="1:11" s="19" customFormat="1" ht="20.25" customHeight="1" x14ac:dyDescent="0.3">
      <c r="A9" s="290" t="s">
        <v>195</v>
      </c>
      <c r="B9" s="291" t="s">
        <v>334</v>
      </c>
      <c r="C9" s="343"/>
      <c r="D9" s="343"/>
      <c r="E9" s="291"/>
      <c r="F9" s="291"/>
      <c r="G9" s="291"/>
      <c r="H9" s="291"/>
      <c r="I9" s="291"/>
      <c r="J9" s="291"/>
      <c r="K9" s="291"/>
    </row>
    <row r="10" spans="1:11" ht="20.25" customHeight="1" x14ac:dyDescent="0.3"/>
    <row r="11" spans="1:11" ht="81" customHeight="1" x14ac:dyDescent="0.3">
      <c r="A11" s="329" t="s">
        <v>45</v>
      </c>
      <c r="B11" s="328" t="s">
        <v>120</v>
      </c>
      <c r="C11" s="344" t="s">
        <v>42</v>
      </c>
      <c r="D11" s="345" t="s">
        <v>146</v>
      </c>
      <c r="E11" s="136"/>
    </row>
    <row r="12" spans="1:11" x14ac:dyDescent="0.3">
      <c r="A12" s="43">
        <v>1</v>
      </c>
      <c r="B12" s="42">
        <v>2</v>
      </c>
      <c r="C12" s="347">
        <v>3</v>
      </c>
      <c r="D12" s="348">
        <v>4</v>
      </c>
      <c r="E12" s="46"/>
    </row>
    <row r="13" spans="1:11" s="1" customFormat="1" ht="20.149999999999999" customHeight="1" x14ac:dyDescent="0.3">
      <c r="A13" s="108" t="s">
        <v>44</v>
      </c>
      <c r="B13" s="277"/>
      <c r="C13" s="319"/>
      <c r="D13" s="314"/>
    </row>
    <row r="14" spans="1:11" ht="25" customHeight="1" x14ac:dyDescent="0.3">
      <c r="A14" s="155" t="s">
        <v>144</v>
      </c>
      <c r="B14" s="221">
        <f>SUM($B$16:B1000)</f>
        <v>11</v>
      </c>
      <c r="C14" s="322" t="s">
        <v>144</v>
      </c>
      <c r="D14" s="235">
        <f>SUM($D$16:D1000)</f>
        <v>32.356299999999997</v>
      </c>
      <c r="E14" s="39"/>
    </row>
    <row r="15" spans="1:11" s="1" customFormat="1" ht="20.149999999999999" customHeight="1" x14ac:dyDescent="0.3">
      <c r="A15" s="226" t="s">
        <v>91</v>
      </c>
      <c r="B15" s="227"/>
      <c r="C15" s="346"/>
      <c r="D15" s="257"/>
    </row>
    <row r="16" spans="1:11" ht="18.5" customHeight="1" x14ac:dyDescent="0.3">
      <c r="A16" s="233" t="s">
        <v>458</v>
      </c>
      <c r="B16" s="202">
        <v>1</v>
      </c>
      <c r="C16" s="306">
        <f>VLOOKUP(A16,Inek2018A5[],3,FALSE)</f>
        <v>1.2833000000000001</v>
      </c>
      <c r="D16" s="232">
        <f>B16*C16</f>
        <v>1.2833000000000001</v>
      </c>
      <c r="E16" s="46"/>
    </row>
    <row r="17" spans="1:4" ht="18.5" customHeight="1" x14ac:dyDescent="0.3">
      <c r="A17" s="349" t="s">
        <v>497</v>
      </c>
      <c r="B17" s="350">
        <v>10</v>
      </c>
      <c r="C17" s="351">
        <f>VLOOKUP(A17,Inek2018A5[],3,FALSE)</f>
        <v>3.1073</v>
      </c>
      <c r="D17" s="352">
        <f>B17*C17</f>
        <v>31.073</v>
      </c>
    </row>
    <row r="18" spans="1:4" x14ac:dyDescent="0.3">
      <c r="A18" s="36"/>
      <c r="B18" s="27"/>
    </row>
    <row r="19" spans="1:4" x14ac:dyDescent="0.3">
      <c r="A19" s="27"/>
      <c r="B19" s="27"/>
    </row>
    <row r="20" spans="1:4" x14ac:dyDescent="0.3">
      <c r="A20" s="27"/>
      <c r="B20" s="27"/>
    </row>
    <row r="21" spans="1:4" x14ac:dyDescent="0.3">
      <c r="A21" s="27"/>
      <c r="B21" s="27"/>
    </row>
    <row r="22" spans="1:4" x14ac:dyDescent="0.3">
      <c r="A22" s="27"/>
      <c r="B22" s="27"/>
    </row>
    <row r="23" spans="1:4" x14ac:dyDescent="0.3">
      <c r="A23" s="27"/>
      <c r="B23" s="27"/>
    </row>
    <row r="24" spans="1:4" x14ac:dyDescent="0.3">
      <c r="A24" s="27"/>
      <c r="B24" s="27"/>
    </row>
    <row r="25" spans="1:4" x14ac:dyDescent="0.3">
      <c r="A25" s="27"/>
      <c r="B25" s="27"/>
    </row>
    <row r="26" spans="1:4" x14ac:dyDescent="0.3">
      <c r="A26" s="27"/>
      <c r="B26" s="27"/>
    </row>
    <row r="27" spans="1:4" x14ac:dyDescent="0.3">
      <c r="A27" s="27"/>
      <c r="B27" s="27"/>
    </row>
    <row r="28" spans="1:4" x14ac:dyDescent="0.3">
      <c r="A28" s="27"/>
      <c r="B28" s="27"/>
    </row>
    <row r="29" spans="1:4" x14ac:dyDescent="0.3">
      <c r="A29" s="27"/>
      <c r="B29" s="27"/>
    </row>
    <row r="30" spans="1:4" x14ac:dyDescent="0.3">
      <c r="A30" s="27"/>
      <c r="B30" s="27"/>
    </row>
    <row r="31" spans="1:4" x14ac:dyDescent="0.3">
      <c r="A31" s="27"/>
      <c r="B31" s="27"/>
    </row>
    <row r="32" spans="1:4" x14ac:dyDescent="0.3">
      <c r="A32" s="27"/>
      <c r="B32" s="27"/>
    </row>
    <row r="33" spans="1:2" x14ac:dyDescent="0.3">
      <c r="A33" s="27"/>
      <c r="B33" s="27"/>
    </row>
    <row r="34" spans="1:2" x14ac:dyDescent="0.3">
      <c r="A34" s="27"/>
      <c r="B34" s="27"/>
    </row>
    <row r="35" spans="1:2" x14ac:dyDescent="0.3">
      <c r="A35" s="27"/>
      <c r="B35" s="27"/>
    </row>
    <row r="36" spans="1:2" x14ac:dyDescent="0.3">
      <c r="A36" s="27"/>
      <c r="B36" s="27"/>
    </row>
    <row r="37" spans="1:2" x14ac:dyDescent="0.3">
      <c r="A37" s="27"/>
      <c r="B37" s="27"/>
    </row>
    <row r="38" spans="1:2" x14ac:dyDescent="0.3">
      <c r="A38" s="27"/>
      <c r="B38" s="27"/>
    </row>
    <row r="39" spans="1:2" x14ac:dyDescent="0.3">
      <c r="A39" s="27"/>
      <c r="B39"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1035"/>
  <sheetViews>
    <sheetView workbookViewId="0"/>
  </sheetViews>
  <sheetFormatPr baseColWidth="10" defaultRowHeight="14.5" x14ac:dyDescent="0.35"/>
  <cols>
    <col min="1" max="2" width="10.6640625" style="309"/>
    <col min="3" max="3" width="18.75" style="309" customWidth="1"/>
    <col min="4" max="4" width="6.25" style="309" bestFit="1" customWidth="1"/>
    <col min="5" max="5" width="35" style="309" customWidth="1"/>
    <col min="6" max="6" width="8.1640625" style="309" bestFit="1" customWidth="1"/>
    <col min="7" max="7" width="9.4140625" style="309" customWidth="1"/>
    <col min="8" max="8" width="45.6640625" style="309" customWidth="1"/>
    <col min="9" max="9" width="10.33203125" style="309" bestFit="1" customWidth="1"/>
    <col min="10" max="16384" width="10.6640625" style="309"/>
  </cols>
  <sheetData>
    <row r="1" spans="1:9" ht="18.5" x14ac:dyDescent="0.45">
      <c r="A1" s="308" t="s">
        <v>499</v>
      </c>
      <c r="B1" s="308"/>
      <c r="C1" s="308"/>
      <c r="D1" s="308"/>
      <c r="E1" s="308"/>
      <c r="F1" s="308"/>
    </row>
    <row r="3" spans="1:9" x14ac:dyDescent="0.35">
      <c r="A3" s="309" t="s">
        <v>500</v>
      </c>
      <c r="B3" s="530" t="s">
        <v>451</v>
      </c>
      <c r="C3" s="309" t="s">
        <v>501</v>
      </c>
      <c r="D3" s="309" t="s">
        <v>502</v>
      </c>
      <c r="E3" s="309" t="s">
        <v>338</v>
      </c>
      <c r="F3" s="309" t="s">
        <v>503</v>
      </c>
      <c r="G3" s="309" t="s">
        <v>504</v>
      </c>
      <c r="H3" s="309" t="s">
        <v>452</v>
      </c>
      <c r="I3" s="309" t="s">
        <v>505</v>
      </c>
    </row>
    <row r="4" spans="1:9" x14ac:dyDescent="0.35">
      <c r="C4" s="326"/>
      <c r="D4" s="309" t="s">
        <v>506</v>
      </c>
      <c r="E4" s="309" t="s">
        <v>507</v>
      </c>
      <c r="H4" s="309" t="s">
        <v>508</v>
      </c>
    </row>
    <row r="5" spans="1:9" x14ac:dyDescent="0.35">
      <c r="A5" s="309" t="str">
        <f>Inek2018A3[[#This Row],[ZPD2]]</f>
        <v>ZP01.10</v>
      </c>
      <c r="B5" s="309" t="str">
        <f>Inek2018A3[[#This Row],[OPSKode]]</f>
        <v>6-001.19</v>
      </c>
      <c r="C5" s="326">
        <f>Inek2018A3[[#This Row],[Betrag2]]</f>
        <v>215.1</v>
      </c>
      <c r="D5" s="309" t="s">
        <v>506</v>
      </c>
      <c r="E5" s="309" t="s">
        <v>507</v>
      </c>
      <c r="F5" s="309" t="s">
        <v>509</v>
      </c>
      <c r="G5" s="309" t="s">
        <v>510</v>
      </c>
      <c r="H5" s="309" t="s">
        <v>511</v>
      </c>
      <c r="I5" s="327">
        <v>215.1</v>
      </c>
    </row>
    <row r="6" spans="1:9" x14ac:dyDescent="0.35">
      <c r="A6" s="309" t="str">
        <f>Inek2018A3[[#This Row],[ZPD2]]</f>
        <v>ZP01.11</v>
      </c>
      <c r="B6" s="309" t="str">
        <f>Inek2018A3[[#This Row],[OPSKode]]</f>
        <v>6-001.1a</v>
      </c>
      <c r="C6" s="326">
        <f>Inek2018A3[[#This Row],[Betrag2]]</f>
        <v>247.37</v>
      </c>
      <c r="D6" s="309" t="s">
        <v>506</v>
      </c>
      <c r="E6" s="309" t="s">
        <v>507</v>
      </c>
      <c r="F6" s="309" t="s">
        <v>512</v>
      </c>
      <c r="G6" s="309" t="s">
        <v>513</v>
      </c>
      <c r="H6" s="309" t="s">
        <v>514</v>
      </c>
      <c r="I6" s="327">
        <v>247.37</v>
      </c>
    </row>
    <row r="7" spans="1:9" x14ac:dyDescent="0.35">
      <c r="A7" s="309" t="str">
        <f>Inek2018A3[[#This Row],[ZPD2]]</f>
        <v>ZP01.12</v>
      </c>
      <c r="B7" s="309" t="str">
        <f>Inek2018A3[[#This Row],[OPSKode]]</f>
        <v>6-001.1b</v>
      </c>
      <c r="C7" s="326">
        <f>Inek2018A3[[#This Row],[Betrag2]]</f>
        <v>279.63</v>
      </c>
      <c r="D7" s="309" t="s">
        <v>506</v>
      </c>
      <c r="E7" s="309" t="s">
        <v>507</v>
      </c>
      <c r="F7" s="309" t="s">
        <v>515</v>
      </c>
      <c r="G7" s="309" t="s">
        <v>516</v>
      </c>
      <c r="H7" s="309" t="s">
        <v>517</v>
      </c>
      <c r="I7" s="327">
        <v>279.63</v>
      </c>
    </row>
    <row r="8" spans="1:9" x14ac:dyDescent="0.35">
      <c r="A8" s="309" t="str">
        <f>Inek2018A3[[#This Row],[ZPD2]]</f>
        <v>ZP01.13</v>
      </c>
      <c r="B8" s="309" t="str">
        <f>Inek2018A3[[#This Row],[OPSKode]]</f>
        <v>6-001.1c</v>
      </c>
      <c r="C8" s="326">
        <f>Inek2018A3[[#This Row],[Betrag2]]</f>
        <v>311.89999999999998</v>
      </c>
      <c r="D8" s="309" t="s">
        <v>506</v>
      </c>
      <c r="E8" s="309" t="s">
        <v>507</v>
      </c>
      <c r="F8" s="309" t="s">
        <v>518</v>
      </c>
      <c r="G8" s="309" t="s">
        <v>519</v>
      </c>
      <c r="H8" s="309" t="s">
        <v>520</v>
      </c>
      <c r="I8" s="327">
        <v>311.89999999999998</v>
      </c>
    </row>
    <row r="9" spans="1:9" x14ac:dyDescent="0.35">
      <c r="A9" s="309" t="str">
        <f>Inek2018A3[[#This Row],[ZPD2]]</f>
        <v>ZP01.14</v>
      </c>
      <c r="B9" s="309" t="str">
        <f>Inek2018A3[[#This Row],[OPSKode]]</f>
        <v>6-001.1d</v>
      </c>
      <c r="C9" s="326">
        <f>Inek2018A3[[#This Row],[Betrag2]]</f>
        <v>344.16</v>
      </c>
      <c r="D9" s="309" t="s">
        <v>506</v>
      </c>
      <c r="E9" s="309" t="s">
        <v>507</v>
      </c>
      <c r="F9" s="309" t="s">
        <v>521</v>
      </c>
      <c r="G9" s="309" t="s">
        <v>522</v>
      </c>
      <c r="H9" s="309" t="s">
        <v>523</v>
      </c>
      <c r="I9" s="327">
        <v>344.16</v>
      </c>
    </row>
    <row r="10" spans="1:9" x14ac:dyDescent="0.35">
      <c r="A10" s="309" t="str">
        <f>Inek2018A3[[#This Row],[ZPD2]]</f>
        <v>ZP01.15</v>
      </c>
      <c r="B10" s="309" t="str">
        <f>Inek2018A3[[#This Row],[OPSKode]]</f>
        <v>6-001.1e</v>
      </c>
      <c r="C10" s="326">
        <f>Inek2018A3[[#This Row],[Betrag2]]</f>
        <v>376.43</v>
      </c>
      <c r="D10" s="309" t="s">
        <v>506</v>
      </c>
      <c r="E10" s="309" t="s">
        <v>507</v>
      </c>
      <c r="F10" s="309" t="s">
        <v>524</v>
      </c>
      <c r="G10" s="309" t="s">
        <v>525</v>
      </c>
      <c r="H10" s="309" t="s">
        <v>526</v>
      </c>
      <c r="I10" s="327">
        <v>376.43</v>
      </c>
    </row>
    <row r="11" spans="1:9" x14ac:dyDescent="0.35">
      <c r="C11" s="326"/>
      <c r="D11" s="309" t="s">
        <v>527</v>
      </c>
      <c r="E11" s="309" t="s">
        <v>528</v>
      </c>
      <c r="H11" s="309" t="s">
        <v>529</v>
      </c>
    </row>
    <row r="12" spans="1:9" x14ac:dyDescent="0.35">
      <c r="A12" s="309" t="str">
        <f>Inek2018A3[[#This Row],[ZPD2]]</f>
        <v>ZP02.14</v>
      </c>
      <c r="B12" s="309" t="str">
        <f>Inek2018A3[[#This Row],[OPSKode]]</f>
        <v>6-001.3d</v>
      </c>
      <c r="C12" s="326">
        <f>Inek2018A3[[#This Row],[Betrag2]]</f>
        <v>169.67</v>
      </c>
      <c r="D12" s="309" t="s">
        <v>527</v>
      </c>
      <c r="E12" s="309" t="s">
        <v>528</v>
      </c>
      <c r="F12" s="309" t="s">
        <v>530</v>
      </c>
      <c r="G12" s="309" t="s">
        <v>531</v>
      </c>
      <c r="H12" s="309" t="s">
        <v>532</v>
      </c>
      <c r="I12" s="327">
        <v>169.67</v>
      </c>
    </row>
    <row r="13" spans="1:9" x14ac:dyDescent="0.35">
      <c r="A13" s="309" t="str">
        <f>Inek2018A3[[#This Row],[ZPD2]]</f>
        <v>ZP02.15</v>
      </c>
      <c r="B13" s="309" t="str">
        <f>Inek2018A3[[#This Row],[OPSKode]]</f>
        <v>6-001.3e</v>
      </c>
      <c r="C13" s="326">
        <f>Inek2018A3[[#This Row],[Betrag2]]</f>
        <v>186.09</v>
      </c>
      <c r="D13" s="309" t="s">
        <v>527</v>
      </c>
      <c r="E13" s="309" t="s">
        <v>528</v>
      </c>
      <c r="F13" s="309" t="s">
        <v>533</v>
      </c>
      <c r="G13" s="309" t="s">
        <v>534</v>
      </c>
      <c r="H13" s="309" t="s">
        <v>535</v>
      </c>
      <c r="I13" s="327">
        <v>186.09</v>
      </c>
    </row>
    <row r="14" spans="1:9" x14ac:dyDescent="0.35">
      <c r="A14" s="309" t="str">
        <f>Inek2018A3[[#This Row],[ZPD2]]</f>
        <v>ZP02.16</v>
      </c>
      <c r="B14" s="309" t="str">
        <f>Inek2018A3[[#This Row],[OPSKode]]</f>
        <v>6-001.3f</v>
      </c>
      <c r="C14" s="326">
        <f>Inek2018A3[[#This Row],[Betrag2]]</f>
        <v>202.51</v>
      </c>
      <c r="D14" s="309" t="s">
        <v>527</v>
      </c>
      <c r="E14" s="309" t="s">
        <v>528</v>
      </c>
      <c r="F14" s="309" t="s">
        <v>536</v>
      </c>
      <c r="G14" s="309" t="s">
        <v>537</v>
      </c>
      <c r="H14" s="309" t="s">
        <v>538</v>
      </c>
      <c r="I14" s="327">
        <v>202.51</v>
      </c>
    </row>
    <row r="15" spans="1:9" x14ac:dyDescent="0.35">
      <c r="A15" s="309" t="str">
        <f>Inek2018A3[[#This Row],[ZPD2]]</f>
        <v>ZP02.17</v>
      </c>
      <c r="B15" s="309" t="str">
        <f>Inek2018A3[[#This Row],[OPSKode]]</f>
        <v>6-001.3g</v>
      </c>
      <c r="C15" s="326">
        <f>Inek2018A3[[#This Row],[Betrag2]]</f>
        <v>218.93</v>
      </c>
      <c r="D15" s="309" t="s">
        <v>527</v>
      </c>
      <c r="E15" s="309" t="s">
        <v>528</v>
      </c>
      <c r="F15" s="309" t="s">
        <v>539</v>
      </c>
      <c r="G15" s="309" t="s">
        <v>540</v>
      </c>
      <c r="H15" s="309" t="s">
        <v>541</v>
      </c>
      <c r="I15" s="327">
        <v>218.93</v>
      </c>
    </row>
    <row r="16" spans="1:9" x14ac:dyDescent="0.35">
      <c r="A16" s="309" t="str">
        <f>Inek2018A3[[#This Row],[ZPD2]]</f>
        <v>ZP02.18</v>
      </c>
      <c r="B16" s="309" t="str">
        <f>Inek2018A3[[#This Row],[OPSKode]]</f>
        <v>6-001.3h</v>
      </c>
      <c r="C16" s="326">
        <f>Inek2018A3[[#This Row],[Betrag2]]</f>
        <v>235.35</v>
      </c>
      <c r="D16" s="309" t="s">
        <v>527</v>
      </c>
      <c r="E16" s="309" t="s">
        <v>528</v>
      </c>
      <c r="F16" s="309" t="s">
        <v>542</v>
      </c>
      <c r="G16" s="309" t="s">
        <v>543</v>
      </c>
      <c r="H16" s="309" t="s">
        <v>544</v>
      </c>
      <c r="I16" s="327">
        <v>235.35</v>
      </c>
    </row>
    <row r="17" spans="1:9" x14ac:dyDescent="0.35">
      <c r="A17" s="309" t="str">
        <f>Inek2018A3[[#This Row],[ZPD2]]</f>
        <v>ZP02.19</v>
      </c>
      <c r="B17" s="309" t="str">
        <f>Inek2018A3[[#This Row],[OPSKode]]</f>
        <v>6-001.3j</v>
      </c>
      <c r="C17" s="326">
        <f>Inek2018A3[[#This Row],[Betrag2]]</f>
        <v>251.77</v>
      </c>
      <c r="D17" s="309" t="s">
        <v>527</v>
      </c>
      <c r="E17" s="309" t="s">
        <v>528</v>
      </c>
      <c r="F17" s="309" t="s">
        <v>545</v>
      </c>
      <c r="G17" s="309" t="s">
        <v>546</v>
      </c>
      <c r="H17" s="309" t="s">
        <v>547</v>
      </c>
      <c r="I17" s="327">
        <v>251.77</v>
      </c>
    </row>
    <row r="18" spans="1:9" x14ac:dyDescent="0.35">
      <c r="C18" s="326"/>
      <c r="D18" s="309" t="s">
        <v>548</v>
      </c>
      <c r="E18" s="309" t="s">
        <v>549</v>
      </c>
      <c r="H18" s="309" t="s">
        <v>550</v>
      </c>
    </row>
    <row r="19" spans="1:9" x14ac:dyDescent="0.35">
      <c r="A19" s="309" t="str">
        <f>Inek2018A3[[#This Row],[ZPD2]]</f>
        <v>ZP04.02</v>
      </c>
      <c r="B19" s="309" t="str">
        <f>Inek2018A3[[#This Row],[OPSKode]]</f>
        <v>8-812.53</v>
      </c>
      <c r="C19" s="326">
        <f>Inek2018A3[[#This Row],[Betrag2]]</f>
        <v>856.64</v>
      </c>
      <c r="D19" s="309" t="s">
        <v>548</v>
      </c>
      <c r="E19" s="309" t="s">
        <v>549</v>
      </c>
      <c r="F19" s="309" t="s">
        <v>551</v>
      </c>
      <c r="G19" s="309" t="s">
        <v>552</v>
      </c>
      <c r="H19" s="309" t="s">
        <v>553</v>
      </c>
      <c r="I19" s="327">
        <v>856.64</v>
      </c>
    </row>
    <row r="20" spans="1:9" x14ac:dyDescent="0.35">
      <c r="A20" s="309" t="str">
        <f>Inek2018A3[[#This Row],[ZPD2]]</f>
        <v>ZP04.03</v>
      </c>
      <c r="B20" s="309" t="str">
        <f>Inek2018A3[[#This Row],[OPSKode]]</f>
        <v>8-812.54</v>
      </c>
      <c r="C20" s="326">
        <f>Inek2018A3[[#This Row],[Betrag2]]</f>
        <v>1080.73</v>
      </c>
      <c r="D20" s="309" t="s">
        <v>548</v>
      </c>
      <c r="E20" s="309" t="s">
        <v>549</v>
      </c>
      <c r="F20" s="309" t="s">
        <v>554</v>
      </c>
      <c r="G20" s="309" t="s">
        <v>555</v>
      </c>
      <c r="H20" s="309" t="s">
        <v>556</v>
      </c>
      <c r="I20" s="327">
        <v>1080.73</v>
      </c>
    </row>
    <row r="21" spans="1:9" x14ac:dyDescent="0.35">
      <c r="A21" s="309" t="str">
        <f>Inek2018A3[[#This Row],[ZPD2]]</f>
        <v>ZP04.04</v>
      </c>
      <c r="B21" s="309" t="str">
        <f>Inek2018A3[[#This Row],[OPSKode]]</f>
        <v>8-812.55</v>
      </c>
      <c r="C21" s="326">
        <f>Inek2018A3[[#This Row],[Betrag2]]</f>
        <v>1304.33</v>
      </c>
      <c r="D21" s="309" t="s">
        <v>548</v>
      </c>
      <c r="E21" s="309" t="s">
        <v>549</v>
      </c>
      <c r="F21" s="309" t="s">
        <v>557</v>
      </c>
      <c r="G21" s="309" t="s">
        <v>558</v>
      </c>
      <c r="H21" s="309" t="s">
        <v>559</v>
      </c>
      <c r="I21" s="327">
        <v>1304.33</v>
      </c>
    </row>
    <row r="22" spans="1:9" x14ac:dyDescent="0.35">
      <c r="A22" s="309" t="str">
        <f>Inek2018A3[[#This Row],[ZPD2]]</f>
        <v>ZP04.05</v>
      </c>
      <c r="B22" s="309" t="str">
        <f>Inek2018A3[[#This Row],[OPSKode]]</f>
        <v>8-812.56</v>
      </c>
      <c r="C22" s="326">
        <f>Inek2018A3[[#This Row],[Betrag2]]</f>
        <v>1527.93</v>
      </c>
      <c r="D22" s="309" t="s">
        <v>548</v>
      </c>
      <c r="E22" s="309" t="s">
        <v>549</v>
      </c>
      <c r="F22" s="309" t="s">
        <v>560</v>
      </c>
      <c r="G22" s="309" t="s">
        <v>561</v>
      </c>
      <c r="H22" s="309" t="s">
        <v>562</v>
      </c>
      <c r="I22" s="327">
        <v>1527.93</v>
      </c>
    </row>
    <row r="23" spans="1:9" x14ac:dyDescent="0.35">
      <c r="A23" s="309" t="str">
        <f>Inek2018A3[[#This Row],[ZPD2]]</f>
        <v>ZP04.06</v>
      </c>
      <c r="B23" s="309" t="str">
        <f>Inek2018A3[[#This Row],[OPSKode]]</f>
        <v>8-812.57</v>
      </c>
      <c r="C23" s="326">
        <f>Inek2018A3[[#This Row],[Betrag2]]</f>
        <v>1751.53</v>
      </c>
      <c r="D23" s="309" t="s">
        <v>548</v>
      </c>
      <c r="E23" s="309" t="s">
        <v>549</v>
      </c>
      <c r="F23" s="309" t="s">
        <v>563</v>
      </c>
      <c r="G23" s="309" t="s">
        <v>564</v>
      </c>
      <c r="H23" s="309" t="s">
        <v>565</v>
      </c>
      <c r="I23" s="327">
        <v>1751.53</v>
      </c>
    </row>
    <row r="24" spans="1:9" x14ac:dyDescent="0.35">
      <c r="A24" s="309" t="str">
        <f>Inek2018A3[[#This Row],[ZPD2]]</f>
        <v>ZP04.07</v>
      </c>
      <c r="B24" s="309" t="str">
        <f>Inek2018A3[[#This Row],[OPSKode]]</f>
        <v>8-812.58</v>
      </c>
      <c r="C24" s="326">
        <f>Inek2018A3[[#This Row],[Betrag2]]</f>
        <v>1975.13</v>
      </c>
      <c r="D24" s="309" t="s">
        <v>548</v>
      </c>
      <c r="E24" s="309" t="s">
        <v>549</v>
      </c>
      <c r="F24" s="309" t="s">
        <v>566</v>
      </c>
      <c r="G24" s="309" t="s">
        <v>567</v>
      </c>
      <c r="H24" s="309" t="s">
        <v>568</v>
      </c>
      <c r="I24" s="327">
        <v>1975.13</v>
      </c>
    </row>
    <row r="25" spans="1:9" x14ac:dyDescent="0.35">
      <c r="A25" s="309" t="str">
        <f>Inek2018A3[[#This Row],[ZPD2]]</f>
        <v>ZP04.08</v>
      </c>
      <c r="B25" s="309" t="str">
        <f>Inek2018A3[[#This Row],[OPSKode]]</f>
        <v>8-812.59</v>
      </c>
      <c r="C25" s="326">
        <f>Inek2018A3[[#This Row],[Betrag2]]</f>
        <v>2198.73</v>
      </c>
      <c r="D25" s="309" t="s">
        <v>548</v>
      </c>
      <c r="E25" s="309" t="s">
        <v>549</v>
      </c>
      <c r="F25" s="309" t="s">
        <v>569</v>
      </c>
      <c r="G25" s="309" t="s">
        <v>570</v>
      </c>
      <c r="H25" s="309" t="s">
        <v>571</v>
      </c>
      <c r="I25" s="327">
        <v>2198.73</v>
      </c>
    </row>
    <row r="26" spans="1:9" x14ac:dyDescent="0.35">
      <c r="A26" s="309" t="str">
        <f>Inek2018A3[[#This Row],[ZPD2]]</f>
        <v>ZP04.09</v>
      </c>
      <c r="B26" s="309" t="str">
        <f>Inek2018A3[[#This Row],[OPSKode]]</f>
        <v>8-812.5a</v>
      </c>
      <c r="C26" s="326">
        <f>Inek2018A3[[#This Row],[Betrag2]]</f>
        <v>2720.47</v>
      </c>
      <c r="D26" s="309" t="s">
        <v>548</v>
      </c>
      <c r="E26" s="309" t="s">
        <v>549</v>
      </c>
      <c r="F26" s="309" t="s">
        <v>572</v>
      </c>
      <c r="G26" s="309" t="s">
        <v>573</v>
      </c>
      <c r="H26" s="309" t="s">
        <v>574</v>
      </c>
      <c r="I26" s="327">
        <v>2720.47</v>
      </c>
    </row>
    <row r="27" spans="1:9" x14ac:dyDescent="0.35">
      <c r="A27" s="309" t="str">
        <f>Inek2018A3[[#This Row],[ZPD2]]</f>
        <v>ZP04.10</v>
      </c>
      <c r="B27" s="309" t="str">
        <f>Inek2018A3[[#This Row],[OPSKode]]</f>
        <v>8-812.5b</v>
      </c>
      <c r="C27" s="326">
        <f>Inek2018A3[[#This Row],[Betrag2]]</f>
        <v>3838.47</v>
      </c>
      <c r="D27" s="309" t="s">
        <v>548</v>
      </c>
      <c r="E27" s="309" t="s">
        <v>549</v>
      </c>
      <c r="F27" s="309" t="s">
        <v>575</v>
      </c>
      <c r="G27" s="309" t="s">
        <v>576</v>
      </c>
      <c r="H27" s="309" t="s">
        <v>577</v>
      </c>
      <c r="I27" s="327">
        <v>3838.47</v>
      </c>
    </row>
    <row r="28" spans="1:9" x14ac:dyDescent="0.35">
      <c r="A28" s="309" t="str">
        <f>Inek2018A3[[#This Row],[ZPD2]]</f>
        <v>ZP04.11</v>
      </c>
      <c r="B28" s="309" t="str">
        <f>Inek2018A3[[#This Row],[OPSKode]]</f>
        <v>8-812.5c</v>
      </c>
      <c r="C28" s="326">
        <f>Inek2018A3[[#This Row],[Betrag2]]</f>
        <v>4956.47</v>
      </c>
      <c r="D28" s="309" t="s">
        <v>548</v>
      </c>
      <c r="E28" s="309" t="s">
        <v>549</v>
      </c>
      <c r="F28" s="309" t="s">
        <v>578</v>
      </c>
      <c r="G28" s="309" t="s">
        <v>579</v>
      </c>
      <c r="H28" s="309" t="s">
        <v>580</v>
      </c>
      <c r="I28" s="327">
        <v>4956.47</v>
      </c>
    </row>
    <row r="29" spans="1:9" x14ac:dyDescent="0.35">
      <c r="A29" s="309" t="str">
        <f>Inek2018A3[[#This Row],[ZPD2]]</f>
        <v>ZP04.12</v>
      </c>
      <c r="B29" s="309" t="str">
        <f>Inek2018A3[[#This Row],[OPSKode]]</f>
        <v>8-812.5d</v>
      </c>
      <c r="C29" s="326">
        <f>Inek2018A3[[#This Row],[Betrag2]]</f>
        <v>6074.47</v>
      </c>
      <c r="D29" s="309" t="s">
        <v>548</v>
      </c>
      <c r="E29" s="309" t="s">
        <v>549</v>
      </c>
      <c r="F29" s="309" t="s">
        <v>581</v>
      </c>
      <c r="G29" s="309" t="s">
        <v>582</v>
      </c>
      <c r="H29" s="309" t="s">
        <v>583</v>
      </c>
      <c r="I29" s="327">
        <v>6074.47</v>
      </c>
    </row>
    <row r="30" spans="1:9" x14ac:dyDescent="0.35">
      <c r="A30" s="309" t="str">
        <f>Inek2018A3[[#This Row],[ZPD2]]</f>
        <v>ZP04.13</v>
      </c>
      <c r="C30" s="501" t="s">
        <v>3965</v>
      </c>
      <c r="D30" s="309" t="s">
        <v>548</v>
      </c>
      <c r="E30" s="309" t="s">
        <v>549</v>
      </c>
      <c r="F30" s="309" t="s">
        <v>584</v>
      </c>
      <c r="H30" s="309" t="s">
        <v>585</v>
      </c>
    </row>
    <row r="31" spans="1:9" x14ac:dyDescent="0.35">
      <c r="A31" s="309" t="str">
        <f>Inek2018A3[[#This Row],[ZPD2]]</f>
        <v>ZP04.14</v>
      </c>
      <c r="B31" s="309" t="str">
        <f>Inek2018A3[[#This Row],[OPSKode]]</f>
        <v>8-812.5f</v>
      </c>
      <c r="C31" s="326">
        <f>Inek2018A3[[#This Row],[Betrag2]]</f>
        <v>7378.8</v>
      </c>
      <c r="D31" s="309" t="s">
        <v>548</v>
      </c>
      <c r="E31" s="309" t="s">
        <v>549</v>
      </c>
      <c r="F31" s="309" t="s">
        <v>586</v>
      </c>
      <c r="G31" s="309" t="s">
        <v>587</v>
      </c>
      <c r="H31" s="309" t="s">
        <v>588</v>
      </c>
      <c r="I31" s="327">
        <v>7378.8</v>
      </c>
    </row>
    <row r="32" spans="1:9" x14ac:dyDescent="0.35">
      <c r="A32" s="309" t="str">
        <f>Inek2018A3[[#This Row],[ZPD2]]</f>
        <v>ZP04.15</v>
      </c>
      <c r="B32" s="309" t="str">
        <f>Inek2018A3[[#This Row],[OPSKode]]</f>
        <v>8-812.5g</v>
      </c>
      <c r="C32" s="326">
        <f>Inek2018A3[[#This Row],[Betrag2]]</f>
        <v>9614.7999999999993</v>
      </c>
      <c r="D32" s="309" t="s">
        <v>548</v>
      </c>
      <c r="E32" s="309" t="s">
        <v>549</v>
      </c>
      <c r="F32" s="309" t="s">
        <v>589</v>
      </c>
      <c r="G32" s="309" t="s">
        <v>590</v>
      </c>
      <c r="H32" s="309" t="s">
        <v>591</v>
      </c>
      <c r="I32" s="327">
        <v>9614.7999999999993</v>
      </c>
    </row>
    <row r="33" spans="1:9" x14ac:dyDescent="0.35">
      <c r="A33" s="309" t="str">
        <f>Inek2018A3[[#This Row],[ZPD2]]</f>
        <v>ZP04.16</v>
      </c>
      <c r="B33" s="309" t="str">
        <f>Inek2018A3[[#This Row],[OPSKode]]</f>
        <v>8-812.5h</v>
      </c>
      <c r="C33" s="326">
        <f>Inek2018A3[[#This Row],[Betrag2]]</f>
        <v>11850.8</v>
      </c>
      <c r="D33" s="309" t="s">
        <v>548</v>
      </c>
      <c r="E33" s="309" t="s">
        <v>549</v>
      </c>
      <c r="F33" s="309" t="s">
        <v>592</v>
      </c>
      <c r="G33" s="309" t="s">
        <v>593</v>
      </c>
      <c r="H33" s="309" t="s">
        <v>594</v>
      </c>
      <c r="I33" s="327">
        <v>11850.8</v>
      </c>
    </row>
    <row r="34" spans="1:9" x14ac:dyDescent="0.35">
      <c r="A34" s="309" t="str">
        <f>Inek2018A3[[#This Row],[ZPD2]]</f>
        <v>ZP04.17</v>
      </c>
      <c r="B34" s="309" t="str">
        <f>Inek2018A3[[#This Row],[OPSKode]]</f>
        <v>8-812.5j</v>
      </c>
      <c r="C34" s="326">
        <f>Inek2018A3[[#This Row],[Betrag2]]</f>
        <v>14645.8</v>
      </c>
      <c r="D34" s="309" t="s">
        <v>548</v>
      </c>
      <c r="E34" s="309" t="s">
        <v>549</v>
      </c>
      <c r="F34" s="309" t="s">
        <v>595</v>
      </c>
      <c r="G34" s="309" t="s">
        <v>596</v>
      </c>
      <c r="H34" s="309" t="s">
        <v>597</v>
      </c>
      <c r="I34" s="327">
        <v>14645.8</v>
      </c>
    </row>
    <row r="35" spans="1:9" x14ac:dyDescent="0.35">
      <c r="A35" s="309" t="str">
        <f>Inek2018A3[[#This Row],[ZPD2]]</f>
        <v>ZP04.18</v>
      </c>
      <c r="B35" s="309" t="str">
        <f>Inek2018A3[[#This Row],[OPSKode]]</f>
        <v>8-812.5k</v>
      </c>
      <c r="C35" s="326">
        <f>Inek2018A3[[#This Row],[Betrag2]]</f>
        <v>19117.8</v>
      </c>
      <c r="D35" s="309" t="s">
        <v>548</v>
      </c>
      <c r="E35" s="309" t="s">
        <v>549</v>
      </c>
      <c r="F35" s="309" t="s">
        <v>598</v>
      </c>
      <c r="G35" s="309" t="s">
        <v>599</v>
      </c>
      <c r="H35" s="309" t="s">
        <v>600</v>
      </c>
      <c r="I35" s="327">
        <v>19117.8</v>
      </c>
    </row>
    <row r="36" spans="1:9" x14ac:dyDescent="0.35">
      <c r="A36" s="309" t="str">
        <f>Inek2018A3[[#This Row],[ZPD2]]</f>
        <v>ZP04.19</v>
      </c>
      <c r="B36" s="309" t="str">
        <f>Inek2018A3[[#This Row],[OPSKode]]</f>
        <v>8-812.5m</v>
      </c>
      <c r="C36" s="326">
        <f>Inek2018A3[[#This Row],[Betrag2]]</f>
        <v>23589.8</v>
      </c>
      <c r="D36" s="309" t="s">
        <v>548</v>
      </c>
      <c r="E36" s="309" t="s">
        <v>549</v>
      </c>
      <c r="F36" s="309" t="s">
        <v>601</v>
      </c>
      <c r="G36" s="309" t="s">
        <v>602</v>
      </c>
      <c r="H36" s="309" t="s">
        <v>603</v>
      </c>
      <c r="I36" s="327">
        <v>23589.8</v>
      </c>
    </row>
    <row r="37" spans="1:9" x14ac:dyDescent="0.35">
      <c r="A37" s="309" t="str">
        <f>Inek2018A3[[#This Row],[ZPD2]]</f>
        <v>ZP04.20</v>
      </c>
      <c r="B37" s="309" t="str">
        <f>Inek2018A3[[#This Row],[OPSKode]]</f>
        <v>8-812.5n</v>
      </c>
      <c r="C37" s="326">
        <f>Inek2018A3[[#This Row],[Betrag2]]</f>
        <v>28061.8</v>
      </c>
      <c r="D37" s="309" t="s">
        <v>548</v>
      </c>
      <c r="E37" s="309" t="s">
        <v>549</v>
      </c>
      <c r="F37" s="309" t="s">
        <v>604</v>
      </c>
      <c r="G37" s="309" t="s">
        <v>605</v>
      </c>
      <c r="H37" s="309" t="s">
        <v>606</v>
      </c>
      <c r="I37" s="327">
        <v>28061.8</v>
      </c>
    </row>
    <row r="38" spans="1:9" x14ac:dyDescent="0.35">
      <c r="A38" s="309" t="str">
        <f>Inek2018A3[[#This Row],[ZPD2]]</f>
        <v>ZP04.21</v>
      </c>
      <c r="B38" s="309" t="str">
        <f>Inek2018A3[[#This Row],[OPSKode]]</f>
        <v>8-812.5p</v>
      </c>
      <c r="C38" s="326">
        <f>Inek2018A3[[#This Row],[Betrag2]]</f>
        <v>32533.8</v>
      </c>
      <c r="D38" s="309" t="s">
        <v>548</v>
      </c>
      <c r="E38" s="309" t="s">
        <v>549</v>
      </c>
      <c r="F38" s="309" t="s">
        <v>607</v>
      </c>
      <c r="G38" s="309" t="s">
        <v>608</v>
      </c>
      <c r="H38" s="309" t="s">
        <v>609</v>
      </c>
      <c r="I38" s="327">
        <v>32533.8</v>
      </c>
    </row>
    <row r="39" spans="1:9" x14ac:dyDescent="0.35">
      <c r="A39" s="309" t="str">
        <f>Inek2018A3[[#This Row],[ZPD2]]</f>
        <v>ZP04.22</v>
      </c>
      <c r="B39" s="309" t="str">
        <f>Inek2018A3[[#This Row],[OPSKode]]</f>
        <v>8-812.5q</v>
      </c>
      <c r="C39" s="326">
        <f>Inek2018A3[[#This Row],[Betrag2]]</f>
        <v>38123.800000000003</v>
      </c>
      <c r="D39" s="309" t="s">
        <v>548</v>
      </c>
      <c r="E39" s="309" t="s">
        <v>549</v>
      </c>
      <c r="F39" s="309" t="s">
        <v>610</v>
      </c>
      <c r="G39" s="309" t="s">
        <v>611</v>
      </c>
      <c r="H39" s="309" t="s">
        <v>612</v>
      </c>
      <c r="I39" s="327">
        <v>38123.800000000003</v>
      </c>
    </row>
    <row r="40" spans="1:9" x14ac:dyDescent="0.35">
      <c r="A40" s="309" t="str">
        <f>Inek2018A3[[#This Row],[ZPD2]]</f>
        <v>ZP04.23</v>
      </c>
      <c r="B40" s="309" t="str">
        <f>Inek2018A3[[#This Row],[OPSKode]]</f>
        <v>8-812.5r</v>
      </c>
      <c r="C40" s="326">
        <f>Inek2018A3[[#This Row],[Betrag2]]</f>
        <v>47067.8</v>
      </c>
      <c r="D40" s="309" t="s">
        <v>548</v>
      </c>
      <c r="E40" s="309" t="s">
        <v>549</v>
      </c>
      <c r="F40" s="309" t="s">
        <v>613</v>
      </c>
      <c r="G40" s="309" t="s">
        <v>614</v>
      </c>
      <c r="H40" s="309" t="s">
        <v>615</v>
      </c>
      <c r="I40" s="327">
        <v>47067.8</v>
      </c>
    </row>
    <row r="41" spans="1:9" x14ac:dyDescent="0.35">
      <c r="C41" s="326"/>
      <c r="D41" s="309" t="s">
        <v>616</v>
      </c>
      <c r="E41" s="309" t="s">
        <v>617</v>
      </c>
      <c r="H41" s="309" t="s">
        <v>618</v>
      </c>
    </row>
    <row r="42" spans="1:9" x14ac:dyDescent="0.35">
      <c r="A42" s="309" t="str">
        <f>Inek2018A3[[#This Row],[ZPD2]]</f>
        <v>ZP05.01</v>
      </c>
      <c r="B42" s="309" t="str">
        <f>Inek2018A3[[#This Row],[OPSKode]]</f>
        <v>6-002.10</v>
      </c>
      <c r="C42" s="326">
        <f>Inek2018A3[[#This Row],[Betrag2]]</f>
        <v>24.26</v>
      </c>
      <c r="D42" s="309" t="s">
        <v>616</v>
      </c>
      <c r="E42" s="309" t="s">
        <v>617</v>
      </c>
      <c r="F42" s="309" t="s">
        <v>619</v>
      </c>
      <c r="G42" s="309" t="s">
        <v>620</v>
      </c>
      <c r="H42" s="309" t="s">
        <v>621</v>
      </c>
      <c r="I42" s="327">
        <v>24.26</v>
      </c>
    </row>
    <row r="43" spans="1:9" x14ac:dyDescent="0.35">
      <c r="A43" s="309" t="str">
        <f>Inek2018A3[[#This Row],[ZPD2]]</f>
        <v>ZP05.02</v>
      </c>
      <c r="B43" s="309" t="str">
        <f>Inek2018A3[[#This Row],[OPSKode]]</f>
        <v>6-002.11</v>
      </c>
      <c r="C43" s="326">
        <f>Inek2018A3[[#This Row],[Betrag2]]</f>
        <v>40.44</v>
      </c>
      <c r="D43" s="309" t="s">
        <v>616</v>
      </c>
      <c r="E43" s="309" t="s">
        <v>617</v>
      </c>
      <c r="F43" s="309" t="s">
        <v>622</v>
      </c>
      <c r="G43" s="309" t="s">
        <v>623</v>
      </c>
      <c r="H43" s="309" t="s">
        <v>624</v>
      </c>
      <c r="I43" s="327">
        <v>40.44</v>
      </c>
    </row>
    <row r="44" spans="1:9" x14ac:dyDescent="0.35">
      <c r="A44" s="309" t="str">
        <f>Inek2018A3[[#This Row],[ZPD2]]</f>
        <v>ZP05.03</v>
      </c>
      <c r="B44" s="309" t="str">
        <f>Inek2018A3[[#This Row],[OPSKode]]</f>
        <v>6-002.12</v>
      </c>
      <c r="C44" s="326">
        <f>Inek2018A3[[#This Row],[Betrag2]]</f>
        <v>56.62</v>
      </c>
      <c r="D44" s="309" t="s">
        <v>616</v>
      </c>
      <c r="E44" s="309" t="s">
        <v>617</v>
      </c>
      <c r="F44" s="309" t="s">
        <v>625</v>
      </c>
      <c r="G44" s="309" t="s">
        <v>626</v>
      </c>
      <c r="H44" s="309" t="s">
        <v>627</v>
      </c>
      <c r="I44" s="327">
        <v>56.62</v>
      </c>
    </row>
    <row r="45" spans="1:9" x14ac:dyDescent="0.35">
      <c r="A45" s="309" t="str">
        <f>Inek2018A3[[#This Row],[ZPD2]]</f>
        <v>ZP05.04</v>
      </c>
      <c r="B45" s="309" t="str">
        <f>Inek2018A3[[#This Row],[OPSKode]]</f>
        <v>6-002.13</v>
      </c>
      <c r="C45" s="326">
        <f>Inek2018A3[[#This Row],[Betrag2]]</f>
        <v>76.39</v>
      </c>
      <c r="D45" s="309" t="s">
        <v>616</v>
      </c>
      <c r="E45" s="309" t="s">
        <v>617</v>
      </c>
      <c r="F45" s="309" t="s">
        <v>628</v>
      </c>
      <c r="G45" s="309" t="s">
        <v>629</v>
      </c>
      <c r="H45" s="309" t="s">
        <v>630</v>
      </c>
      <c r="I45" s="327">
        <v>76.39</v>
      </c>
    </row>
    <row r="46" spans="1:9" x14ac:dyDescent="0.35">
      <c r="A46" s="309" t="str">
        <f>Inek2018A3[[#This Row],[ZPD2]]</f>
        <v>ZP05.05</v>
      </c>
      <c r="B46" s="309" t="str">
        <f>Inek2018A3[[#This Row],[OPSKode]]</f>
        <v>6-002.14</v>
      </c>
      <c r="C46" s="326">
        <f>Inek2018A3[[#This Row],[Betrag2]]</f>
        <v>103.35</v>
      </c>
      <c r="D46" s="309" t="s">
        <v>616</v>
      </c>
      <c r="E46" s="309" t="s">
        <v>617</v>
      </c>
      <c r="F46" s="309" t="s">
        <v>631</v>
      </c>
      <c r="G46" s="309" t="s">
        <v>632</v>
      </c>
      <c r="H46" s="309" t="s">
        <v>633</v>
      </c>
      <c r="I46" s="327">
        <v>103.35</v>
      </c>
    </row>
    <row r="47" spans="1:9" x14ac:dyDescent="0.35">
      <c r="A47" s="309" t="str">
        <f>Inek2018A3[[#This Row],[ZPD2]]</f>
        <v>ZP05.06</v>
      </c>
      <c r="B47" s="309" t="str">
        <f>Inek2018A3[[#This Row],[OPSKode]]</f>
        <v>6-002.15</v>
      </c>
      <c r="C47" s="326">
        <f>Inek2018A3[[#This Row],[Betrag2]]</f>
        <v>130.31</v>
      </c>
      <c r="D47" s="309" t="s">
        <v>616</v>
      </c>
      <c r="E47" s="309" t="s">
        <v>617</v>
      </c>
      <c r="F47" s="309" t="s">
        <v>634</v>
      </c>
      <c r="G47" s="309" t="s">
        <v>635</v>
      </c>
      <c r="H47" s="309" t="s">
        <v>636</v>
      </c>
      <c r="I47" s="327">
        <v>130.31</v>
      </c>
    </row>
    <row r="48" spans="1:9" x14ac:dyDescent="0.35">
      <c r="A48" s="309" t="str">
        <f>Inek2018A3[[#This Row],[ZPD2]]</f>
        <v>ZP05.07</v>
      </c>
      <c r="B48" s="309" t="str">
        <f>Inek2018A3[[#This Row],[OPSKode]]</f>
        <v>6-002.16</v>
      </c>
      <c r="C48" s="326">
        <f>Inek2018A3[[#This Row],[Betrag2]]</f>
        <v>157.27000000000001</v>
      </c>
      <c r="D48" s="309" t="s">
        <v>616</v>
      </c>
      <c r="E48" s="309" t="s">
        <v>617</v>
      </c>
      <c r="F48" s="309" t="s">
        <v>637</v>
      </c>
      <c r="G48" s="309" t="s">
        <v>638</v>
      </c>
      <c r="H48" s="309" t="s">
        <v>639</v>
      </c>
      <c r="I48" s="327">
        <v>157.27000000000001</v>
      </c>
    </row>
    <row r="49" spans="1:9" x14ac:dyDescent="0.35">
      <c r="A49" s="309" t="str">
        <f>Inek2018A3[[#This Row],[ZPD2]]</f>
        <v>ZP05.08</v>
      </c>
      <c r="B49" s="309" t="str">
        <f>Inek2018A3[[#This Row],[OPSKode]]</f>
        <v>6-002.17</v>
      </c>
      <c r="C49" s="326">
        <f>Inek2018A3[[#This Row],[Betrag2]]</f>
        <v>184.23</v>
      </c>
      <c r="D49" s="309" t="s">
        <v>616</v>
      </c>
      <c r="E49" s="309" t="s">
        <v>617</v>
      </c>
      <c r="F49" s="309" t="s">
        <v>640</v>
      </c>
      <c r="G49" s="309" t="s">
        <v>641</v>
      </c>
      <c r="H49" s="309" t="s">
        <v>642</v>
      </c>
      <c r="I49" s="327">
        <v>184.23</v>
      </c>
    </row>
    <row r="50" spans="1:9" x14ac:dyDescent="0.35">
      <c r="A50" s="309" t="str">
        <f>Inek2018A3[[#This Row],[ZPD2]]</f>
        <v>ZP05.09</v>
      </c>
      <c r="B50" s="309" t="str">
        <f>Inek2018A3[[#This Row],[OPSKode]]</f>
        <v>6-002.18</v>
      </c>
      <c r="C50" s="326">
        <f>Inek2018A3[[#This Row],[Betrag2]]</f>
        <v>211.19</v>
      </c>
      <c r="D50" s="309" t="s">
        <v>616</v>
      </c>
      <c r="E50" s="309" t="s">
        <v>617</v>
      </c>
      <c r="F50" s="309" t="s">
        <v>643</v>
      </c>
      <c r="G50" s="309" t="s">
        <v>644</v>
      </c>
      <c r="H50" s="309" t="s">
        <v>645</v>
      </c>
      <c r="I50" s="327">
        <v>211.19</v>
      </c>
    </row>
    <row r="51" spans="1:9" x14ac:dyDescent="0.35">
      <c r="A51" s="309" t="str">
        <f>Inek2018A3[[#This Row],[ZPD2]]</f>
        <v>ZP05.10</v>
      </c>
      <c r="B51" s="309" t="str">
        <f>Inek2018A3[[#This Row],[OPSKode]]</f>
        <v>6-002.19</v>
      </c>
      <c r="C51" s="326">
        <f>Inek2018A3[[#This Row],[Betrag2]]</f>
        <v>238.15</v>
      </c>
      <c r="D51" s="309" t="s">
        <v>616</v>
      </c>
      <c r="E51" s="309" t="s">
        <v>617</v>
      </c>
      <c r="F51" s="309" t="s">
        <v>646</v>
      </c>
      <c r="G51" s="309" t="s">
        <v>647</v>
      </c>
      <c r="H51" s="309" t="s">
        <v>648</v>
      </c>
      <c r="I51" s="327">
        <v>238.15</v>
      </c>
    </row>
    <row r="52" spans="1:9" x14ac:dyDescent="0.35">
      <c r="A52" s="309" t="str">
        <f>Inek2018A3[[#This Row],[ZPD2]]</f>
        <v>ZP05.11</v>
      </c>
      <c r="B52" s="309" t="str">
        <f>Inek2018A3[[#This Row],[OPSKode]]</f>
        <v>6-002.1a</v>
      </c>
      <c r="C52" s="326">
        <f>Inek2018A3[[#This Row],[Betrag2]]</f>
        <v>265.11</v>
      </c>
      <c r="D52" s="309" t="s">
        <v>616</v>
      </c>
      <c r="E52" s="309" t="s">
        <v>617</v>
      </c>
      <c r="F52" s="309" t="s">
        <v>649</v>
      </c>
      <c r="G52" s="309" t="s">
        <v>650</v>
      </c>
      <c r="H52" s="309" t="s">
        <v>651</v>
      </c>
      <c r="I52" s="327">
        <v>265.11</v>
      </c>
    </row>
    <row r="53" spans="1:9" x14ac:dyDescent="0.35">
      <c r="A53" s="309" t="str">
        <f>Inek2018A3[[#This Row],[ZPD2]]</f>
        <v>ZP05.12</v>
      </c>
      <c r="B53" s="309" t="str">
        <f>Inek2018A3[[#This Row],[OPSKode]]</f>
        <v>6-002.1b</v>
      </c>
      <c r="C53" s="326">
        <f>Inek2018A3[[#This Row],[Betrag2]]</f>
        <v>301.05</v>
      </c>
      <c r="D53" s="309" t="s">
        <v>616</v>
      </c>
      <c r="E53" s="309" t="s">
        <v>617</v>
      </c>
      <c r="F53" s="309" t="s">
        <v>652</v>
      </c>
      <c r="G53" s="309" t="s">
        <v>653</v>
      </c>
      <c r="H53" s="309" t="s">
        <v>654</v>
      </c>
      <c r="I53" s="327">
        <v>301.05</v>
      </c>
    </row>
    <row r="54" spans="1:9" x14ac:dyDescent="0.35">
      <c r="A54" s="309" t="str">
        <f>Inek2018A3[[#This Row],[ZPD2]]</f>
        <v>ZP05.13</v>
      </c>
      <c r="B54" s="309" t="str">
        <f>Inek2018A3[[#This Row],[OPSKode]]</f>
        <v>6-002.1c</v>
      </c>
      <c r="C54" s="326">
        <f>Inek2018A3[[#This Row],[Betrag2]]</f>
        <v>354.97</v>
      </c>
      <c r="D54" s="309" t="s">
        <v>616</v>
      </c>
      <c r="E54" s="309" t="s">
        <v>617</v>
      </c>
      <c r="F54" s="309" t="s">
        <v>655</v>
      </c>
      <c r="G54" s="309" t="s">
        <v>656</v>
      </c>
      <c r="H54" s="309" t="s">
        <v>657</v>
      </c>
      <c r="I54" s="327">
        <v>354.97</v>
      </c>
    </row>
    <row r="55" spans="1:9" x14ac:dyDescent="0.35">
      <c r="A55" s="309" t="str">
        <f>Inek2018A3[[#This Row],[ZPD2]]</f>
        <v>ZP05.14</v>
      </c>
      <c r="B55" s="309" t="str">
        <f>Inek2018A3[[#This Row],[OPSKode]]</f>
        <v>6-002.1d</v>
      </c>
      <c r="C55" s="326">
        <f>Inek2018A3[[#This Row],[Betrag2]]</f>
        <v>408.89</v>
      </c>
      <c r="D55" s="309" t="s">
        <v>616</v>
      </c>
      <c r="E55" s="309" t="s">
        <v>617</v>
      </c>
      <c r="F55" s="309" t="s">
        <v>658</v>
      </c>
      <c r="G55" s="309" t="s">
        <v>659</v>
      </c>
      <c r="H55" s="309" t="s">
        <v>660</v>
      </c>
      <c r="I55" s="327">
        <v>408.89</v>
      </c>
    </row>
    <row r="56" spans="1:9" x14ac:dyDescent="0.35">
      <c r="A56" s="309" t="str">
        <f>Inek2018A3[[#This Row],[ZPD2]]</f>
        <v>ZP05.15</v>
      </c>
      <c r="B56" s="309" t="str">
        <f>Inek2018A3[[#This Row],[OPSKode]]</f>
        <v>6-002.1e</v>
      </c>
      <c r="C56" s="326">
        <f>Inek2018A3[[#This Row],[Betrag2]]</f>
        <v>462.81</v>
      </c>
      <c r="D56" s="309" t="s">
        <v>616</v>
      </c>
      <c r="E56" s="309" t="s">
        <v>617</v>
      </c>
      <c r="F56" s="309" t="s">
        <v>661</v>
      </c>
      <c r="G56" s="309" t="s">
        <v>662</v>
      </c>
      <c r="H56" s="309" t="s">
        <v>663</v>
      </c>
      <c r="I56" s="327">
        <v>462.81</v>
      </c>
    </row>
    <row r="57" spans="1:9" x14ac:dyDescent="0.35">
      <c r="A57" s="309" t="str">
        <f>Inek2018A3[[#This Row],[ZPD2]]</f>
        <v>ZP05.16</v>
      </c>
      <c r="B57" s="309" t="str">
        <f>Inek2018A3[[#This Row],[OPSKode]]</f>
        <v>6-002.1f</v>
      </c>
      <c r="C57" s="326">
        <f>Inek2018A3[[#This Row],[Betrag2]]</f>
        <v>516.73</v>
      </c>
      <c r="D57" s="309" t="s">
        <v>616</v>
      </c>
      <c r="E57" s="309" t="s">
        <v>617</v>
      </c>
      <c r="F57" s="309" t="s">
        <v>664</v>
      </c>
      <c r="G57" s="309" t="s">
        <v>665</v>
      </c>
      <c r="H57" s="309" t="s">
        <v>666</v>
      </c>
      <c r="I57" s="327">
        <v>516.73</v>
      </c>
    </row>
    <row r="58" spans="1:9" x14ac:dyDescent="0.35">
      <c r="A58" s="309" t="str">
        <f>Inek2018A3[[#This Row],[ZPD2]]</f>
        <v>ZP05.17</v>
      </c>
      <c r="B58" s="309" t="str">
        <f>Inek2018A3[[#This Row],[OPSKode]]</f>
        <v>6-002.1g</v>
      </c>
      <c r="C58" s="326">
        <f>Inek2018A3[[#This Row],[Betrag2]]</f>
        <v>570.65</v>
      </c>
      <c r="D58" s="309" t="s">
        <v>616</v>
      </c>
      <c r="E58" s="309" t="s">
        <v>617</v>
      </c>
      <c r="F58" s="309" t="s">
        <v>667</v>
      </c>
      <c r="G58" s="309" t="s">
        <v>668</v>
      </c>
      <c r="H58" s="309" t="s">
        <v>669</v>
      </c>
      <c r="I58" s="327">
        <v>570.65</v>
      </c>
    </row>
    <row r="59" spans="1:9" x14ac:dyDescent="0.35">
      <c r="A59" s="309" t="str">
        <f>Inek2018A3[[#This Row],[ZPD2]]</f>
        <v>ZP05.18</v>
      </c>
      <c r="B59" s="309" t="str">
        <f>Inek2018A3[[#This Row],[OPSKode]]</f>
        <v>6-002.1h</v>
      </c>
      <c r="C59" s="326">
        <f>Inek2018A3[[#This Row],[Betrag2]]</f>
        <v>624.57000000000005</v>
      </c>
      <c r="D59" s="309" t="s">
        <v>616</v>
      </c>
      <c r="E59" s="309" t="s">
        <v>617</v>
      </c>
      <c r="F59" s="309" t="s">
        <v>670</v>
      </c>
      <c r="G59" s="309" t="s">
        <v>671</v>
      </c>
      <c r="H59" s="309" t="s">
        <v>672</v>
      </c>
      <c r="I59" s="327">
        <v>624.57000000000005</v>
      </c>
    </row>
    <row r="60" spans="1:9" x14ac:dyDescent="0.35">
      <c r="A60" s="309" t="str">
        <f>Inek2018A3[[#This Row],[ZPD2]]</f>
        <v>ZP05.19</v>
      </c>
      <c r="B60" s="309" t="str">
        <f>Inek2018A3[[#This Row],[OPSKode]]</f>
        <v>6-002.1j</v>
      </c>
      <c r="C60" s="326">
        <f>Inek2018A3[[#This Row],[Betrag2]]</f>
        <v>678.49</v>
      </c>
      <c r="D60" s="309" t="s">
        <v>616</v>
      </c>
      <c r="E60" s="309" t="s">
        <v>617</v>
      </c>
      <c r="F60" s="309" t="s">
        <v>673</v>
      </c>
      <c r="G60" s="309" t="s">
        <v>674</v>
      </c>
      <c r="H60" s="309" t="s">
        <v>675</v>
      </c>
      <c r="I60" s="327">
        <v>678.49</v>
      </c>
    </row>
    <row r="61" spans="1:9" x14ac:dyDescent="0.35">
      <c r="C61" s="326"/>
      <c r="D61" s="309" t="s">
        <v>676</v>
      </c>
      <c r="E61" s="309" t="s">
        <v>677</v>
      </c>
      <c r="H61" s="309" t="s">
        <v>678</v>
      </c>
    </row>
    <row r="62" spans="1:9" x14ac:dyDescent="0.35">
      <c r="A62" s="309" t="str">
        <f>Inek2018A3[[#This Row],[ZPD2]]</f>
        <v>ZP06.01</v>
      </c>
      <c r="B62" s="309" t="str">
        <f>Inek2018A3[[#This Row],[OPSKode]]</f>
        <v>6-002.20</v>
      </c>
      <c r="C62" s="326">
        <f>Inek2018A3[[#This Row],[Betrag2]]</f>
        <v>54.4</v>
      </c>
      <c r="D62" s="309" t="s">
        <v>676</v>
      </c>
      <c r="E62" s="309" t="s">
        <v>677</v>
      </c>
      <c r="F62" s="309" t="s">
        <v>679</v>
      </c>
      <c r="G62" s="309" t="s">
        <v>680</v>
      </c>
      <c r="H62" s="309" t="s">
        <v>681</v>
      </c>
      <c r="I62" s="327">
        <v>54.4</v>
      </c>
    </row>
    <row r="63" spans="1:9" x14ac:dyDescent="0.35">
      <c r="A63" s="309" t="str">
        <f>Inek2018A3[[#This Row],[ZPD2]]</f>
        <v>ZP06.02</v>
      </c>
      <c r="B63" s="309" t="str">
        <f>Inek2018A3[[#This Row],[OPSKode]]</f>
        <v>6-002.21</v>
      </c>
      <c r="C63" s="326">
        <f>Inek2018A3[[#This Row],[Betrag2]]</f>
        <v>95.2</v>
      </c>
      <c r="D63" s="309" t="s">
        <v>676</v>
      </c>
      <c r="E63" s="309" t="s">
        <v>677</v>
      </c>
      <c r="F63" s="309" t="s">
        <v>682</v>
      </c>
      <c r="G63" s="309" t="s">
        <v>683</v>
      </c>
      <c r="H63" s="309" t="s">
        <v>684</v>
      </c>
      <c r="I63" s="327">
        <v>95.2</v>
      </c>
    </row>
    <row r="64" spans="1:9" x14ac:dyDescent="0.35">
      <c r="A64" s="309" t="str">
        <f>Inek2018A3[[#This Row],[ZPD2]]</f>
        <v>ZP06.03</v>
      </c>
      <c r="B64" s="309" t="str">
        <f>Inek2018A3[[#This Row],[OPSKode]]</f>
        <v>6-002.22</v>
      </c>
      <c r="C64" s="326">
        <f>Inek2018A3[[#This Row],[Betrag2]]</f>
        <v>136</v>
      </c>
      <c r="D64" s="309" t="s">
        <v>676</v>
      </c>
      <c r="E64" s="309" t="s">
        <v>677</v>
      </c>
      <c r="F64" s="309" t="s">
        <v>685</v>
      </c>
      <c r="G64" s="309" t="s">
        <v>686</v>
      </c>
      <c r="H64" s="309" t="s">
        <v>687</v>
      </c>
      <c r="I64" s="327">
        <v>136</v>
      </c>
    </row>
    <row r="65" spans="1:9" x14ac:dyDescent="0.35">
      <c r="A65" s="309" t="str">
        <f>Inek2018A3[[#This Row],[ZPD2]]</f>
        <v>ZP06.04</v>
      </c>
      <c r="B65" s="309" t="str">
        <f>Inek2018A3[[#This Row],[OPSKode]]</f>
        <v>6-002.23</v>
      </c>
      <c r="C65" s="326">
        <f>Inek2018A3[[#This Row],[Betrag2]]</f>
        <v>181.33</v>
      </c>
      <c r="D65" s="309" t="s">
        <v>676</v>
      </c>
      <c r="E65" s="309" t="s">
        <v>677</v>
      </c>
      <c r="F65" s="309" t="s">
        <v>688</v>
      </c>
      <c r="G65" s="309" t="s">
        <v>689</v>
      </c>
      <c r="H65" s="309" t="s">
        <v>690</v>
      </c>
      <c r="I65" s="327">
        <v>181.33</v>
      </c>
    </row>
    <row r="66" spans="1:9" x14ac:dyDescent="0.35">
      <c r="A66" s="309" t="str">
        <f>Inek2018A3[[#This Row],[ZPD2]]</f>
        <v>ZP06.05</v>
      </c>
      <c r="B66" s="309" t="str">
        <f>Inek2018A3[[#This Row],[OPSKode]]</f>
        <v>6-002.24</v>
      </c>
      <c r="C66" s="326">
        <f>Inek2018A3[[#This Row],[Betrag2]]</f>
        <v>235.73</v>
      </c>
      <c r="D66" s="309" t="s">
        <v>676</v>
      </c>
      <c r="E66" s="309" t="s">
        <v>677</v>
      </c>
      <c r="F66" s="309" t="s">
        <v>691</v>
      </c>
      <c r="G66" s="309" t="s">
        <v>692</v>
      </c>
      <c r="H66" s="309" t="s">
        <v>693</v>
      </c>
      <c r="I66" s="327">
        <v>235.73</v>
      </c>
    </row>
    <row r="67" spans="1:9" x14ac:dyDescent="0.35">
      <c r="A67" s="309" t="str">
        <f>Inek2018A3[[#This Row],[ZPD2]]</f>
        <v>ZP06.06</v>
      </c>
      <c r="B67" s="309" t="str">
        <f>Inek2018A3[[#This Row],[OPSKode]]</f>
        <v>6-002.25</v>
      </c>
      <c r="C67" s="326">
        <f>Inek2018A3[[#This Row],[Betrag2]]</f>
        <v>290.13</v>
      </c>
      <c r="D67" s="309" t="s">
        <v>676</v>
      </c>
      <c r="E67" s="309" t="s">
        <v>677</v>
      </c>
      <c r="F67" s="309" t="s">
        <v>694</v>
      </c>
      <c r="G67" s="309" t="s">
        <v>695</v>
      </c>
      <c r="H67" s="309" t="s">
        <v>696</v>
      </c>
      <c r="I67" s="327">
        <v>290.13</v>
      </c>
    </row>
    <row r="68" spans="1:9" x14ac:dyDescent="0.35">
      <c r="A68" s="309" t="str">
        <f>Inek2018A3[[#This Row],[ZPD2]]</f>
        <v>ZP06.07</v>
      </c>
      <c r="B68" s="309" t="str">
        <f>Inek2018A3[[#This Row],[OPSKode]]</f>
        <v>6-002.26</v>
      </c>
      <c r="C68" s="326">
        <f>Inek2018A3[[#This Row],[Betrag2]]</f>
        <v>362.67</v>
      </c>
      <c r="D68" s="309" t="s">
        <v>676</v>
      </c>
      <c r="E68" s="309" t="s">
        <v>677</v>
      </c>
      <c r="F68" s="309" t="s">
        <v>697</v>
      </c>
      <c r="G68" s="309" t="s">
        <v>698</v>
      </c>
      <c r="H68" s="309" t="s">
        <v>699</v>
      </c>
      <c r="I68" s="327">
        <v>362.67</v>
      </c>
    </row>
    <row r="69" spans="1:9" x14ac:dyDescent="0.35">
      <c r="A69" s="309" t="str">
        <f>Inek2018A3[[#This Row],[ZPD2]]</f>
        <v>ZP06.08</v>
      </c>
      <c r="B69" s="309" t="str">
        <f>Inek2018A3[[#This Row],[OPSKode]]</f>
        <v>6-002.27</v>
      </c>
      <c r="C69" s="326">
        <f>Inek2018A3[[#This Row],[Betrag2]]</f>
        <v>471.47</v>
      </c>
      <c r="D69" s="309" t="s">
        <v>676</v>
      </c>
      <c r="E69" s="309" t="s">
        <v>677</v>
      </c>
      <c r="F69" s="309" t="s">
        <v>700</v>
      </c>
      <c r="G69" s="309" t="s">
        <v>701</v>
      </c>
      <c r="H69" s="309" t="s">
        <v>702</v>
      </c>
      <c r="I69" s="327">
        <v>471.47</v>
      </c>
    </row>
    <row r="70" spans="1:9" x14ac:dyDescent="0.35">
      <c r="A70" s="309" t="str">
        <f>Inek2018A3[[#This Row],[ZPD2]]</f>
        <v>ZP06.09</v>
      </c>
      <c r="B70" s="309" t="str">
        <f>Inek2018A3[[#This Row],[OPSKode]]</f>
        <v>6-002.28</v>
      </c>
      <c r="C70" s="326">
        <f>Inek2018A3[[#This Row],[Betrag2]]</f>
        <v>580.27</v>
      </c>
      <c r="D70" s="309" t="s">
        <v>676</v>
      </c>
      <c r="E70" s="309" t="s">
        <v>677</v>
      </c>
      <c r="F70" s="309" t="s">
        <v>703</v>
      </c>
      <c r="G70" s="309" t="s">
        <v>704</v>
      </c>
      <c r="H70" s="309" t="s">
        <v>705</v>
      </c>
      <c r="I70" s="327">
        <v>580.27</v>
      </c>
    </row>
    <row r="71" spans="1:9" x14ac:dyDescent="0.35">
      <c r="A71" s="309" t="str">
        <f>Inek2018A3[[#This Row],[ZPD2]]</f>
        <v>ZP06.10</v>
      </c>
      <c r="B71" s="309" t="str">
        <f>Inek2018A3[[#This Row],[OPSKode]]</f>
        <v>6-002.29</v>
      </c>
      <c r="C71" s="326">
        <f>Inek2018A3[[#This Row],[Betrag2]]</f>
        <v>689.07</v>
      </c>
      <c r="D71" s="309" t="s">
        <v>676</v>
      </c>
      <c r="E71" s="309" t="s">
        <v>677</v>
      </c>
      <c r="F71" s="309" t="s">
        <v>706</v>
      </c>
      <c r="G71" s="309" t="s">
        <v>707</v>
      </c>
      <c r="H71" s="309" t="s">
        <v>708</v>
      </c>
      <c r="I71" s="327">
        <v>689.07</v>
      </c>
    </row>
    <row r="72" spans="1:9" x14ac:dyDescent="0.35">
      <c r="A72" s="309" t="str">
        <f>Inek2018A3[[#This Row],[ZPD2]]</f>
        <v>ZP06.11</v>
      </c>
      <c r="B72" s="309" t="str">
        <f>Inek2018A3[[#This Row],[OPSKode]]</f>
        <v>6-002.2a</v>
      </c>
      <c r="C72" s="326">
        <f>Inek2018A3[[#This Row],[Betrag2]]</f>
        <v>797.87</v>
      </c>
      <c r="D72" s="309" t="s">
        <v>676</v>
      </c>
      <c r="E72" s="309" t="s">
        <v>677</v>
      </c>
      <c r="F72" s="309" t="s">
        <v>709</v>
      </c>
      <c r="G72" s="309" t="s">
        <v>710</v>
      </c>
      <c r="H72" s="309" t="s">
        <v>711</v>
      </c>
      <c r="I72" s="327">
        <v>797.87</v>
      </c>
    </row>
    <row r="73" spans="1:9" x14ac:dyDescent="0.35">
      <c r="A73" s="309" t="str">
        <f>Inek2018A3[[#This Row],[ZPD2]]</f>
        <v>ZP06.12</v>
      </c>
      <c r="B73" s="309" t="str">
        <f>Inek2018A3[[#This Row],[OPSKode]]</f>
        <v>6-002.2b</v>
      </c>
      <c r="C73" s="326">
        <f>Inek2018A3[[#This Row],[Betrag2]]</f>
        <v>906.67</v>
      </c>
      <c r="D73" s="309" t="s">
        <v>676</v>
      </c>
      <c r="E73" s="309" t="s">
        <v>677</v>
      </c>
      <c r="F73" s="309" t="s">
        <v>712</v>
      </c>
      <c r="G73" s="309" t="s">
        <v>713</v>
      </c>
      <c r="H73" s="309" t="s">
        <v>714</v>
      </c>
      <c r="I73" s="327">
        <v>906.67</v>
      </c>
    </row>
    <row r="74" spans="1:9" x14ac:dyDescent="0.35">
      <c r="A74" s="309" t="str">
        <f>Inek2018A3[[#This Row],[ZPD2]]</f>
        <v>ZP06.13</v>
      </c>
      <c r="B74" s="309" t="str">
        <f>Inek2018A3[[#This Row],[OPSKode]]</f>
        <v>6-002.2c</v>
      </c>
      <c r="C74" s="326">
        <f>Inek2018A3[[#This Row],[Betrag2]]</f>
        <v>1015.47</v>
      </c>
      <c r="D74" s="309" t="s">
        <v>676</v>
      </c>
      <c r="E74" s="309" t="s">
        <v>677</v>
      </c>
      <c r="F74" s="309" t="s">
        <v>715</v>
      </c>
      <c r="G74" s="309" t="s">
        <v>716</v>
      </c>
      <c r="H74" s="309" t="s">
        <v>717</v>
      </c>
      <c r="I74" s="327">
        <v>1015.47</v>
      </c>
    </row>
    <row r="75" spans="1:9" x14ac:dyDescent="0.35">
      <c r="A75" s="309" t="str">
        <f>Inek2018A3[[#This Row],[ZPD2]]</f>
        <v>ZP06.14</v>
      </c>
      <c r="B75" s="309" t="str">
        <f>Inek2018A3[[#This Row],[OPSKode]]</f>
        <v>6-002.2d</v>
      </c>
      <c r="C75" s="326">
        <f>Inek2018A3[[#This Row],[Betrag2]]</f>
        <v>1124.27</v>
      </c>
      <c r="D75" s="309" t="s">
        <v>676</v>
      </c>
      <c r="E75" s="309" t="s">
        <v>677</v>
      </c>
      <c r="F75" s="309" t="s">
        <v>718</v>
      </c>
      <c r="G75" s="309" t="s">
        <v>719</v>
      </c>
      <c r="H75" s="309" t="s">
        <v>720</v>
      </c>
      <c r="I75" s="327">
        <v>1124.27</v>
      </c>
    </row>
    <row r="76" spans="1:9" x14ac:dyDescent="0.35">
      <c r="A76" s="309" t="str">
        <f>Inek2018A3[[#This Row],[ZPD2]]</f>
        <v>ZP06.15</v>
      </c>
      <c r="B76" s="309" t="str">
        <f>Inek2018A3[[#This Row],[OPSKode]]</f>
        <v>6-002.2e</v>
      </c>
      <c r="C76" s="326">
        <f>Inek2018A3[[#This Row],[Betrag2]]</f>
        <v>1233.07</v>
      </c>
      <c r="D76" s="309" t="s">
        <v>676</v>
      </c>
      <c r="E76" s="309" t="s">
        <v>677</v>
      </c>
      <c r="F76" s="309" t="s">
        <v>721</v>
      </c>
      <c r="G76" s="309" t="s">
        <v>722</v>
      </c>
      <c r="H76" s="309" t="s">
        <v>723</v>
      </c>
      <c r="I76" s="327">
        <v>1233.07</v>
      </c>
    </row>
    <row r="77" spans="1:9" x14ac:dyDescent="0.35">
      <c r="A77" s="309" t="str">
        <f>Inek2018A3[[#This Row],[ZPD2]]</f>
        <v>ZP06.16</v>
      </c>
      <c r="B77" s="309" t="str">
        <f>Inek2018A3[[#This Row],[OPSKode]]</f>
        <v>6-002.2f</v>
      </c>
      <c r="C77" s="326">
        <f>Inek2018A3[[#This Row],[Betrag2]]</f>
        <v>1341.87</v>
      </c>
      <c r="D77" s="309" t="s">
        <v>676</v>
      </c>
      <c r="E77" s="309" t="s">
        <v>677</v>
      </c>
      <c r="F77" s="309" t="s">
        <v>724</v>
      </c>
      <c r="G77" s="309" t="s">
        <v>725</v>
      </c>
      <c r="H77" s="309" t="s">
        <v>726</v>
      </c>
      <c r="I77" s="327">
        <v>1341.87</v>
      </c>
    </row>
    <row r="78" spans="1:9" x14ac:dyDescent="0.35">
      <c r="A78" s="309" t="str">
        <f>Inek2018A3[[#This Row],[ZPD2]]</f>
        <v>ZP06.17</v>
      </c>
      <c r="B78" s="309" t="str">
        <f>Inek2018A3[[#This Row],[OPSKode]]</f>
        <v>6-002.2g</v>
      </c>
      <c r="C78" s="326">
        <f>Inek2018A3[[#This Row],[Betrag2]]</f>
        <v>1450.67</v>
      </c>
      <c r="D78" s="309" t="s">
        <v>676</v>
      </c>
      <c r="E78" s="309" t="s">
        <v>677</v>
      </c>
      <c r="F78" s="309" t="s">
        <v>727</v>
      </c>
      <c r="G78" s="309" t="s">
        <v>728</v>
      </c>
      <c r="H78" s="309" t="s">
        <v>729</v>
      </c>
      <c r="I78" s="327">
        <v>1450.67</v>
      </c>
    </row>
    <row r="79" spans="1:9" x14ac:dyDescent="0.35">
      <c r="A79" s="309" t="str">
        <f>Inek2018A3[[#This Row],[ZPD2]]</f>
        <v>ZP06.18</v>
      </c>
      <c r="B79" s="309" t="str">
        <f>Inek2018A3[[#This Row],[OPSKode]]</f>
        <v>6-002.2h</v>
      </c>
      <c r="C79" s="326">
        <f>Inek2018A3[[#This Row],[Betrag2]]</f>
        <v>1559.47</v>
      </c>
      <c r="D79" s="309" t="s">
        <v>676</v>
      </c>
      <c r="E79" s="309" t="s">
        <v>677</v>
      </c>
      <c r="F79" s="309" t="s">
        <v>730</v>
      </c>
      <c r="G79" s="309" t="s">
        <v>731</v>
      </c>
      <c r="H79" s="309" t="s">
        <v>732</v>
      </c>
      <c r="I79" s="327">
        <v>1559.47</v>
      </c>
    </row>
    <row r="80" spans="1:9" x14ac:dyDescent="0.35">
      <c r="A80" s="309" t="str">
        <f>Inek2018A3[[#This Row],[ZPD2]]</f>
        <v>ZP06.19</v>
      </c>
      <c r="B80" s="309" t="str">
        <f>Inek2018A3[[#This Row],[OPSKode]]</f>
        <v>6-002.2j</v>
      </c>
      <c r="C80" s="326">
        <f>Inek2018A3[[#This Row],[Betrag2]]</f>
        <v>1668.27</v>
      </c>
      <c r="D80" s="309" t="s">
        <v>676</v>
      </c>
      <c r="E80" s="309" t="s">
        <v>677</v>
      </c>
      <c r="F80" s="309" t="s">
        <v>733</v>
      </c>
      <c r="G80" s="309" t="s">
        <v>734</v>
      </c>
      <c r="H80" s="309" t="s">
        <v>735</v>
      </c>
      <c r="I80" s="327">
        <v>1668.27</v>
      </c>
    </row>
    <row r="81" spans="1:9" x14ac:dyDescent="0.35">
      <c r="C81" s="326"/>
      <c r="D81" s="309" t="s">
        <v>736</v>
      </c>
      <c r="E81" s="309" t="s">
        <v>737</v>
      </c>
      <c r="H81" s="309" t="s">
        <v>738</v>
      </c>
    </row>
    <row r="82" spans="1:9" x14ac:dyDescent="0.35">
      <c r="A82" s="309" t="str">
        <f>Inek2018A3[[#This Row],[ZPD2]]</f>
        <v>ZP07.01</v>
      </c>
      <c r="B82" s="309" t="str">
        <f>Inek2018A3[[#This Row],[OPSKode]]</f>
        <v>8-810.g1</v>
      </c>
      <c r="C82" s="326">
        <f>Inek2018A3[[#This Row],[Betrag2]]</f>
        <v>148.5</v>
      </c>
      <c r="D82" s="309" t="s">
        <v>736</v>
      </c>
      <c r="E82" s="309" t="s">
        <v>737</v>
      </c>
      <c r="F82" s="309" t="s">
        <v>739</v>
      </c>
      <c r="G82" s="309" t="s">
        <v>740</v>
      </c>
      <c r="H82" s="309" t="s">
        <v>741</v>
      </c>
      <c r="I82" s="327">
        <v>148.5</v>
      </c>
    </row>
    <row r="83" spans="1:9" x14ac:dyDescent="0.35">
      <c r="A83" s="309" t="str">
        <f>Inek2018A3[[#This Row],[ZPD2]]</f>
        <v>ZP07.02</v>
      </c>
      <c r="B83" s="309" t="str">
        <f>Inek2018A3[[#This Row],[OPSKode]]</f>
        <v>8-810.g2</v>
      </c>
      <c r="C83" s="326">
        <f>Inek2018A3[[#This Row],[Betrag2]]</f>
        <v>237.6</v>
      </c>
      <c r="D83" s="309" t="s">
        <v>736</v>
      </c>
      <c r="E83" s="309" t="s">
        <v>737</v>
      </c>
      <c r="F83" s="309" t="s">
        <v>742</v>
      </c>
      <c r="G83" s="309" t="s">
        <v>743</v>
      </c>
      <c r="H83" s="309" t="s">
        <v>744</v>
      </c>
      <c r="I83" s="327">
        <v>237.6</v>
      </c>
    </row>
    <row r="84" spans="1:9" x14ac:dyDescent="0.35">
      <c r="A84" s="309" t="str">
        <f>Inek2018A3[[#This Row],[ZPD2]]</f>
        <v>ZP07.03</v>
      </c>
      <c r="B84" s="309" t="str">
        <f>Inek2018A3[[#This Row],[OPSKode]]</f>
        <v>8-810.g3</v>
      </c>
      <c r="C84" s="326">
        <f>Inek2018A3[[#This Row],[Betrag2]]</f>
        <v>336.6</v>
      </c>
      <c r="D84" s="309" t="s">
        <v>736</v>
      </c>
      <c r="E84" s="309" t="s">
        <v>737</v>
      </c>
      <c r="F84" s="309" t="s">
        <v>745</v>
      </c>
      <c r="G84" s="309" t="s">
        <v>746</v>
      </c>
      <c r="H84" s="309" t="s">
        <v>747</v>
      </c>
      <c r="I84" s="327">
        <v>336.6</v>
      </c>
    </row>
    <row r="85" spans="1:9" x14ac:dyDescent="0.35">
      <c r="A85" s="309" t="str">
        <f>Inek2018A3[[#This Row],[ZPD2]]</f>
        <v>ZP07.04</v>
      </c>
      <c r="B85" s="309" t="str">
        <f>Inek2018A3[[#This Row],[OPSKode]]</f>
        <v>8-810.g4</v>
      </c>
      <c r="C85" s="326">
        <f>Inek2018A3[[#This Row],[Betrag2]]</f>
        <v>475.2</v>
      </c>
      <c r="D85" s="309" t="s">
        <v>736</v>
      </c>
      <c r="E85" s="309" t="s">
        <v>737</v>
      </c>
      <c r="F85" s="309" t="s">
        <v>748</v>
      </c>
      <c r="G85" s="309" t="s">
        <v>749</v>
      </c>
      <c r="H85" s="309" t="s">
        <v>750</v>
      </c>
      <c r="I85" s="327">
        <v>475.2</v>
      </c>
    </row>
    <row r="86" spans="1:9" x14ac:dyDescent="0.35">
      <c r="A86" s="309" t="str">
        <f>Inek2018A3[[#This Row],[ZPD2]]</f>
        <v>ZP07.05</v>
      </c>
      <c r="B86" s="309" t="str">
        <f>Inek2018A3[[#This Row],[OPSKode]]</f>
        <v>8-810.g5</v>
      </c>
      <c r="C86" s="326">
        <f>Inek2018A3[[#This Row],[Betrag2]]</f>
        <v>693</v>
      </c>
      <c r="D86" s="309" t="s">
        <v>736</v>
      </c>
      <c r="E86" s="309" t="s">
        <v>737</v>
      </c>
      <c r="F86" s="309" t="s">
        <v>751</v>
      </c>
      <c r="G86" s="309" t="s">
        <v>752</v>
      </c>
      <c r="H86" s="309" t="s">
        <v>753</v>
      </c>
      <c r="I86" s="327">
        <v>693</v>
      </c>
    </row>
    <row r="87" spans="1:9" x14ac:dyDescent="0.35">
      <c r="A87" s="309" t="str">
        <f>Inek2018A3[[#This Row],[ZPD2]]</f>
        <v>ZP07.06</v>
      </c>
      <c r="B87" s="309" t="str">
        <f>Inek2018A3[[#This Row],[OPSKode]]</f>
        <v>8-810.g6</v>
      </c>
      <c r="C87" s="326">
        <f>Inek2018A3[[#This Row],[Betrag2]]</f>
        <v>990</v>
      </c>
      <c r="D87" s="309" t="s">
        <v>736</v>
      </c>
      <c r="E87" s="309" t="s">
        <v>737</v>
      </c>
      <c r="F87" s="309" t="s">
        <v>754</v>
      </c>
      <c r="G87" s="309" t="s">
        <v>755</v>
      </c>
      <c r="H87" s="309" t="s">
        <v>756</v>
      </c>
      <c r="I87" s="327">
        <v>990</v>
      </c>
    </row>
    <row r="88" spans="1:9" x14ac:dyDescent="0.35">
      <c r="A88" s="309" t="str">
        <f>Inek2018A3[[#This Row],[ZPD2]]</f>
        <v>ZP07.07</v>
      </c>
      <c r="B88" s="309" t="str">
        <f>Inek2018A3[[#This Row],[OPSKode]]</f>
        <v>8-810.g7</v>
      </c>
      <c r="C88" s="326">
        <f>Inek2018A3[[#This Row],[Betrag2]]</f>
        <v>1287</v>
      </c>
      <c r="D88" s="309" t="s">
        <v>736</v>
      </c>
      <c r="E88" s="309" t="s">
        <v>737</v>
      </c>
      <c r="F88" s="309" t="s">
        <v>757</v>
      </c>
      <c r="G88" s="309" t="s">
        <v>758</v>
      </c>
      <c r="H88" s="309" t="s">
        <v>759</v>
      </c>
      <c r="I88" s="327">
        <v>1287</v>
      </c>
    </row>
    <row r="89" spans="1:9" x14ac:dyDescent="0.35">
      <c r="A89" s="309" t="str">
        <f>Inek2018A3[[#This Row],[ZPD2]]</f>
        <v>ZP07.08</v>
      </c>
      <c r="B89" s="309" t="str">
        <f>Inek2018A3[[#This Row],[OPSKode]]</f>
        <v>8-810.g8</v>
      </c>
      <c r="C89" s="326">
        <f>Inek2018A3[[#This Row],[Betrag2]]</f>
        <v>1584</v>
      </c>
      <c r="D89" s="309" t="s">
        <v>736</v>
      </c>
      <c r="E89" s="309" t="s">
        <v>737</v>
      </c>
      <c r="F89" s="309" t="s">
        <v>760</v>
      </c>
      <c r="G89" s="309" t="s">
        <v>761</v>
      </c>
      <c r="H89" s="309" t="s">
        <v>762</v>
      </c>
      <c r="I89" s="327">
        <v>1584</v>
      </c>
    </row>
    <row r="90" spans="1:9" x14ac:dyDescent="0.35">
      <c r="A90" s="309" t="str">
        <f>Inek2018A3[[#This Row],[ZPD2]]</f>
        <v>ZP07.09</v>
      </c>
      <c r="B90" s="309" t="str">
        <f>Inek2018A3[[#This Row],[OPSKode]]</f>
        <v>8-810.ga</v>
      </c>
      <c r="C90" s="326">
        <f>Inek2018A3[[#This Row],[Betrag2]]</f>
        <v>1980</v>
      </c>
      <c r="D90" s="309" t="s">
        <v>736</v>
      </c>
      <c r="E90" s="309" t="s">
        <v>737</v>
      </c>
      <c r="F90" s="309" t="s">
        <v>763</v>
      </c>
      <c r="G90" s="309" t="s">
        <v>764</v>
      </c>
      <c r="H90" s="309" t="s">
        <v>765</v>
      </c>
      <c r="I90" s="327">
        <v>1980</v>
      </c>
    </row>
    <row r="91" spans="1:9" x14ac:dyDescent="0.35">
      <c r="A91" s="309" t="str">
        <f>Inek2018A3[[#This Row],[ZPD2]]</f>
        <v>ZP07.10</v>
      </c>
      <c r="B91" s="309" t="str">
        <f>Inek2018A3[[#This Row],[OPSKode]]</f>
        <v>8-810.gb</v>
      </c>
      <c r="C91" s="326">
        <f>Inek2018A3[[#This Row],[Betrag2]]</f>
        <v>2574</v>
      </c>
      <c r="D91" s="309" t="s">
        <v>736</v>
      </c>
      <c r="E91" s="309" t="s">
        <v>737</v>
      </c>
      <c r="F91" s="309" t="s">
        <v>766</v>
      </c>
      <c r="G91" s="309" t="s">
        <v>767</v>
      </c>
      <c r="H91" s="309" t="s">
        <v>768</v>
      </c>
      <c r="I91" s="327">
        <v>2574</v>
      </c>
    </row>
    <row r="92" spans="1:9" x14ac:dyDescent="0.35">
      <c r="A92" s="309" t="str">
        <f>Inek2018A3[[#This Row],[ZPD2]]</f>
        <v>ZP07.11</v>
      </c>
      <c r="B92" s="309" t="str">
        <f>Inek2018A3[[#This Row],[OPSKode]]</f>
        <v>8-810.gc</v>
      </c>
      <c r="C92" s="326">
        <f>Inek2018A3[[#This Row],[Betrag2]]</f>
        <v>3168</v>
      </c>
      <c r="D92" s="309" t="s">
        <v>736</v>
      </c>
      <c r="E92" s="309" t="s">
        <v>737</v>
      </c>
      <c r="F92" s="309" t="s">
        <v>769</v>
      </c>
      <c r="G92" s="309" t="s">
        <v>770</v>
      </c>
      <c r="H92" s="309" t="s">
        <v>771</v>
      </c>
      <c r="I92" s="327">
        <v>3168</v>
      </c>
    </row>
    <row r="93" spans="1:9" x14ac:dyDescent="0.35">
      <c r="A93" s="309" t="str">
        <f>Inek2018A3[[#This Row],[ZPD2]]</f>
        <v>ZP07.12</v>
      </c>
      <c r="B93" s="309" t="str">
        <f>Inek2018A3[[#This Row],[OPSKode]]</f>
        <v>8-810.gd</v>
      </c>
      <c r="C93" s="326">
        <f>Inek2018A3[[#This Row],[Betrag2]]</f>
        <v>3762</v>
      </c>
      <c r="D93" s="309" t="s">
        <v>736</v>
      </c>
      <c r="E93" s="309" t="s">
        <v>737</v>
      </c>
      <c r="F93" s="309" t="s">
        <v>772</v>
      </c>
      <c r="G93" s="309" t="s">
        <v>773</v>
      </c>
      <c r="H93" s="309" t="s">
        <v>774</v>
      </c>
      <c r="I93" s="327">
        <v>3762</v>
      </c>
    </row>
    <row r="94" spans="1:9" x14ac:dyDescent="0.35">
      <c r="A94" s="309" t="str">
        <f>Inek2018A3[[#This Row],[ZPD2]]</f>
        <v>ZP07.13</v>
      </c>
      <c r="B94" s="309" t="str">
        <f>Inek2018A3[[#This Row],[OPSKode]]</f>
        <v>8-810.ge</v>
      </c>
      <c r="C94" s="326">
        <f>Inek2018A3[[#This Row],[Betrag2]]</f>
        <v>4554</v>
      </c>
      <c r="D94" s="309" t="s">
        <v>736</v>
      </c>
      <c r="E94" s="309" t="s">
        <v>737</v>
      </c>
      <c r="F94" s="309" t="s">
        <v>775</v>
      </c>
      <c r="G94" s="309" t="s">
        <v>776</v>
      </c>
      <c r="H94" s="309" t="s">
        <v>777</v>
      </c>
      <c r="I94" s="327">
        <v>4554</v>
      </c>
    </row>
    <row r="95" spans="1:9" x14ac:dyDescent="0.35">
      <c r="A95" s="309" t="str">
        <f>Inek2018A3[[#This Row],[ZPD2]]</f>
        <v>ZP07.14</v>
      </c>
      <c r="B95" s="309" t="str">
        <f>Inek2018A3[[#This Row],[OPSKode]]</f>
        <v>8-810.gf</v>
      </c>
      <c r="C95" s="326">
        <f>Inek2018A3[[#This Row],[Betrag2]]</f>
        <v>5742</v>
      </c>
      <c r="D95" s="309" t="s">
        <v>736</v>
      </c>
      <c r="E95" s="309" t="s">
        <v>737</v>
      </c>
      <c r="F95" s="309" t="s">
        <v>778</v>
      </c>
      <c r="G95" s="309" t="s">
        <v>779</v>
      </c>
      <c r="H95" s="309" t="s">
        <v>780</v>
      </c>
      <c r="I95" s="327">
        <v>5742</v>
      </c>
    </row>
    <row r="96" spans="1:9" x14ac:dyDescent="0.35">
      <c r="A96" s="309" t="str">
        <f>Inek2018A3[[#This Row],[ZPD2]]</f>
        <v>ZP07.15</v>
      </c>
      <c r="B96" s="309" t="str">
        <f>Inek2018A3[[#This Row],[OPSKode]]</f>
        <v>8-810.gg</v>
      </c>
      <c r="C96" s="326">
        <f>Inek2018A3[[#This Row],[Betrag2]]</f>
        <v>6930</v>
      </c>
      <c r="D96" s="309" t="s">
        <v>736</v>
      </c>
      <c r="E96" s="309" t="s">
        <v>737</v>
      </c>
      <c r="F96" s="309" t="s">
        <v>781</v>
      </c>
      <c r="G96" s="309" t="s">
        <v>782</v>
      </c>
      <c r="H96" s="309" t="s">
        <v>783</v>
      </c>
      <c r="I96" s="327">
        <v>6930</v>
      </c>
    </row>
    <row r="97" spans="1:9" x14ac:dyDescent="0.35">
      <c r="A97" s="309" t="str">
        <f>Inek2018A3[[#This Row],[ZPD2]]</f>
        <v>ZP07.16</v>
      </c>
      <c r="B97" s="309" t="str">
        <f>Inek2018A3[[#This Row],[OPSKode]]</f>
        <v>8-810.gh</v>
      </c>
      <c r="C97" s="326">
        <f>Inek2018A3[[#This Row],[Betrag2]]</f>
        <v>8118</v>
      </c>
      <c r="D97" s="309" t="s">
        <v>736</v>
      </c>
      <c r="E97" s="309" t="s">
        <v>737</v>
      </c>
      <c r="F97" s="309" t="s">
        <v>784</v>
      </c>
      <c r="G97" s="309" t="s">
        <v>785</v>
      </c>
      <c r="H97" s="309" t="s">
        <v>786</v>
      </c>
      <c r="I97" s="327">
        <v>8118</v>
      </c>
    </row>
    <row r="98" spans="1:9" x14ac:dyDescent="0.35">
      <c r="A98" s="309" t="str">
        <f>Inek2018A3[[#This Row],[ZPD2]]</f>
        <v>ZP07.17</v>
      </c>
      <c r="B98" s="309" t="str">
        <f>Inek2018A3[[#This Row],[OPSKode]]</f>
        <v>8-810.gj</v>
      </c>
      <c r="C98" s="326">
        <f>Inek2018A3[[#This Row],[Betrag2]]</f>
        <v>9306</v>
      </c>
      <c r="D98" s="309" t="s">
        <v>736</v>
      </c>
      <c r="E98" s="309" t="s">
        <v>737</v>
      </c>
      <c r="F98" s="309" t="s">
        <v>787</v>
      </c>
      <c r="G98" s="309" t="s">
        <v>788</v>
      </c>
      <c r="H98" s="309" t="s">
        <v>789</v>
      </c>
      <c r="I98" s="327">
        <v>9306</v>
      </c>
    </row>
    <row r="99" spans="1:9" x14ac:dyDescent="0.35">
      <c r="C99" s="326"/>
      <c r="D99" s="309" t="s">
        <v>790</v>
      </c>
      <c r="E99" s="309" t="s">
        <v>791</v>
      </c>
      <c r="H99" s="309" t="s">
        <v>792</v>
      </c>
    </row>
    <row r="100" spans="1:9" x14ac:dyDescent="0.35">
      <c r="A100" s="309" t="str">
        <f>Inek2018A3[[#This Row],[ZPD2]]</f>
        <v>ZP08.01</v>
      </c>
      <c r="B100" s="309" t="str">
        <f>Inek2018A3[[#This Row],[OPSKode]]</f>
        <v>6-001.80</v>
      </c>
      <c r="C100" s="326">
        <f>Inek2018A3[[#This Row],[Betrag2]]</f>
        <v>1076.3</v>
      </c>
      <c r="D100" s="309" t="s">
        <v>790</v>
      </c>
      <c r="E100" s="309" t="s">
        <v>791</v>
      </c>
      <c r="F100" s="309" t="s">
        <v>793</v>
      </c>
      <c r="G100" s="309" t="s">
        <v>794</v>
      </c>
      <c r="H100" s="309" t="s">
        <v>795</v>
      </c>
      <c r="I100" s="327">
        <v>1076.3</v>
      </c>
    </row>
    <row r="101" spans="1:9" x14ac:dyDescent="0.35">
      <c r="A101" s="309" t="str">
        <f>Inek2018A3[[#This Row],[ZPD2]]</f>
        <v>ZP08.02</v>
      </c>
      <c r="B101" s="309" t="str">
        <f>Inek2018A3[[#This Row],[OPSKode]]</f>
        <v>6-001.81</v>
      </c>
      <c r="C101" s="326">
        <f>Inek2018A3[[#This Row],[Betrag2]]</f>
        <v>1492.94</v>
      </c>
      <c r="D101" s="309" t="s">
        <v>790</v>
      </c>
      <c r="E101" s="309" t="s">
        <v>791</v>
      </c>
      <c r="F101" s="309" t="s">
        <v>796</v>
      </c>
      <c r="G101" s="309" t="s">
        <v>797</v>
      </c>
      <c r="H101" s="309" t="s">
        <v>798</v>
      </c>
      <c r="I101" s="327">
        <v>1492.94</v>
      </c>
    </row>
    <row r="102" spans="1:9" x14ac:dyDescent="0.35">
      <c r="A102" s="309" t="str">
        <f>Inek2018A3[[#This Row],[ZPD2]]</f>
        <v>ZP08.03</v>
      </c>
      <c r="B102" s="309" t="str">
        <f>Inek2018A3[[#This Row],[OPSKode]]</f>
        <v>6-001.82</v>
      </c>
      <c r="C102" s="326">
        <f>Inek2018A3[[#This Row],[Betrag2]]</f>
        <v>1909.57</v>
      </c>
      <c r="D102" s="309" t="s">
        <v>790</v>
      </c>
      <c r="E102" s="309" t="s">
        <v>791</v>
      </c>
      <c r="F102" s="309" t="s">
        <v>799</v>
      </c>
      <c r="G102" s="309" t="s">
        <v>800</v>
      </c>
      <c r="H102" s="309" t="s">
        <v>801</v>
      </c>
      <c r="I102" s="327">
        <v>1909.57</v>
      </c>
    </row>
    <row r="103" spans="1:9" x14ac:dyDescent="0.35">
      <c r="A103" s="309" t="str">
        <f>Inek2018A3[[#This Row],[ZPD2]]</f>
        <v>ZP08.04</v>
      </c>
      <c r="B103" s="309" t="str">
        <f>Inek2018A3[[#This Row],[OPSKode]]</f>
        <v>6-001.83</v>
      </c>
      <c r="C103" s="326">
        <f>Inek2018A3[[#This Row],[Betrag2]]</f>
        <v>2326.21</v>
      </c>
      <c r="D103" s="309" t="s">
        <v>790</v>
      </c>
      <c r="E103" s="309" t="s">
        <v>791</v>
      </c>
      <c r="F103" s="309" t="s">
        <v>802</v>
      </c>
      <c r="G103" s="309" t="s">
        <v>803</v>
      </c>
      <c r="H103" s="309" t="s">
        <v>804</v>
      </c>
      <c r="I103" s="327">
        <v>2326.21</v>
      </c>
    </row>
    <row r="104" spans="1:9" x14ac:dyDescent="0.35">
      <c r="A104" s="309" t="str">
        <f>Inek2018A3[[#This Row],[ZPD2]]</f>
        <v>ZP08.05</v>
      </c>
      <c r="B104" s="309" t="str">
        <f>Inek2018A3[[#This Row],[OPSKode]]</f>
        <v>6-001.84</v>
      </c>
      <c r="C104" s="326">
        <f>Inek2018A3[[#This Row],[Betrag2]]</f>
        <v>2742.84</v>
      </c>
      <c r="D104" s="309" t="s">
        <v>790</v>
      </c>
      <c r="E104" s="309" t="s">
        <v>791</v>
      </c>
      <c r="F104" s="309" t="s">
        <v>805</v>
      </c>
      <c r="G104" s="309" t="s">
        <v>806</v>
      </c>
      <c r="H104" s="309" t="s">
        <v>807</v>
      </c>
      <c r="I104" s="327">
        <v>2742.84</v>
      </c>
    </row>
    <row r="105" spans="1:9" x14ac:dyDescent="0.35">
      <c r="A105" s="309" t="str">
        <f>Inek2018A3[[#This Row],[ZPD2]]</f>
        <v>ZP08.06</v>
      </c>
      <c r="B105" s="309" t="str">
        <f>Inek2018A3[[#This Row],[OPSKode]]</f>
        <v>6-001.85</v>
      </c>
      <c r="C105" s="326">
        <f>Inek2018A3[[#This Row],[Betrag2]]</f>
        <v>3159.47</v>
      </c>
      <c r="D105" s="309" t="s">
        <v>790</v>
      </c>
      <c r="E105" s="309" t="s">
        <v>791</v>
      </c>
      <c r="F105" s="309" t="s">
        <v>808</v>
      </c>
      <c r="G105" s="309" t="s">
        <v>809</v>
      </c>
      <c r="H105" s="309" t="s">
        <v>810</v>
      </c>
      <c r="I105" s="327">
        <v>3159.47</v>
      </c>
    </row>
    <row r="106" spans="1:9" x14ac:dyDescent="0.35">
      <c r="A106" s="309" t="str">
        <f>Inek2018A3[[#This Row],[ZPD2]]</f>
        <v>ZP08.07</v>
      </c>
      <c r="B106" s="309" t="str">
        <f>Inek2018A3[[#This Row],[OPSKode]]</f>
        <v>6-001.86</v>
      </c>
      <c r="C106" s="326">
        <f>Inek2018A3[[#This Row],[Betrag2]]</f>
        <v>3576.11</v>
      </c>
      <c r="D106" s="309" t="s">
        <v>790</v>
      </c>
      <c r="E106" s="309" t="s">
        <v>791</v>
      </c>
      <c r="F106" s="309" t="s">
        <v>811</v>
      </c>
      <c r="G106" s="309" t="s">
        <v>812</v>
      </c>
      <c r="H106" s="309" t="s">
        <v>813</v>
      </c>
      <c r="I106" s="327">
        <v>3576.11</v>
      </c>
    </row>
    <row r="107" spans="1:9" x14ac:dyDescent="0.35">
      <c r="A107" s="309" t="str">
        <f>Inek2018A3[[#This Row],[ZPD2]]</f>
        <v>ZP08.08</v>
      </c>
      <c r="B107" s="309" t="str">
        <f>Inek2018A3[[#This Row],[OPSKode]]</f>
        <v>6-001.87</v>
      </c>
      <c r="C107" s="326">
        <f>Inek2018A3[[#This Row],[Betrag2]]</f>
        <v>3992.74</v>
      </c>
      <c r="D107" s="309" t="s">
        <v>790</v>
      </c>
      <c r="E107" s="309" t="s">
        <v>791</v>
      </c>
      <c r="F107" s="309" t="s">
        <v>814</v>
      </c>
      <c r="G107" s="309" t="s">
        <v>815</v>
      </c>
      <c r="H107" s="309" t="s">
        <v>816</v>
      </c>
      <c r="I107" s="327">
        <v>3992.74</v>
      </c>
    </row>
    <row r="108" spans="1:9" x14ac:dyDescent="0.35">
      <c r="A108" s="309" t="str">
        <f>Inek2018A3[[#This Row],[ZPD2]]</f>
        <v>ZP08.09</v>
      </c>
      <c r="B108" s="309" t="str">
        <f>Inek2018A3[[#This Row],[OPSKode]]</f>
        <v>6-001.88</v>
      </c>
      <c r="C108" s="326">
        <f>Inek2018A3[[#This Row],[Betrag2]]</f>
        <v>4548.25</v>
      </c>
      <c r="D108" s="309" t="s">
        <v>790</v>
      </c>
      <c r="E108" s="309" t="s">
        <v>791</v>
      </c>
      <c r="F108" s="309" t="s">
        <v>817</v>
      </c>
      <c r="G108" s="309" t="s">
        <v>818</v>
      </c>
      <c r="H108" s="309" t="s">
        <v>819</v>
      </c>
      <c r="I108" s="327">
        <v>4548.25</v>
      </c>
    </row>
    <row r="109" spans="1:9" x14ac:dyDescent="0.35">
      <c r="A109" s="309" t="str">
        <f>Inek2018A3[[#This Row],[ZPD2]]</f>
        <v>ZP08.10</v>
      </c>
      <c r="B109" s="309" t="str">
        <f>Inek2018A3[[#This Row],[OPSKode]]</f>
        <v>6-001.89</v>
      </c>
      <c r="C109" s="326">
        <f>Inek2018A3[[#This Row],[Betrag2]]</f>
        <v>5381.52</v>
      </c>
      <c r="D109" s="309" t="s">
        <v>790</v>
      </c>
      <c r="E109" s="309" t="s">
        <v>791</v>
      </c>
      <c r="F109" s="309" t="s">
        <v>820</v>
      </c>
      <c r="G109" s="309" t="s">
        <v>821</v>
      </c>
      <c r="H109" s="309" t="s">
        <v>822</v>
      </c>
      <c r="I109" s="327">
        <v>5381.52</v>
      </c>
    </row>
    <row r="110" spans="1:9" x14ac:dyDescent="0.35">
      <c r="A110" s="309" t="str">
        <f>Inek2018A3[[#This Row],[ZPD2]]</f>
        <v>ZP08.11</v>
      </c>
      <c r="B110" s="309" t="str">
        <f>Inek2018A3[[#This Row],[OPSKode]]</f>
        <v>6-001.8a</v>
      </c>
      <c r="C110" s="326">
        <f>Inek2018A3[[#This Row],[Betrag2]]</f>
        <v>6214.79</v>
      </c>
      <c r="D110" s="309" t="s">
        <v>790</v>
      </c>
      <c r="E110" s="309" t="s">
        <v>791</v>
      </c>
      <c r="F110" s="309" t="s">
        <v>823</v>
      </c>
      <c r="G110" s="309" t="s">
        <v>824</v>
      </c>
      <c r="H110" s="309" t="s">
        <v>825</v>
      </c>
      <c r="I110" s="327">
        <v>6214.79</v>
      </c>
    </row>
    <row r="111" spans="1:9" x14ac:dyDescent="0.35">
      <c r="A111" s="309" t="str">
        <f>Inek2018A3[[#This Row],[ZPD2]]</f>
        <v>ZP08.12</v>
      </c>
      <c r="B111" s="309" t="str">
        <f>Inek2018A3[[#This Row],[OPSKode]]</f>
        <v>6-001.8b</v>
      </c>
      <c r="C111" s="326">
        <f>Inek2018A3[[#This Row],[Betrag2]]</f>
        <v>7048.06</v>
      </c>
      <c r="D111" s="309" t="s">
        <v>790</v>
      </c>
      <c r="E111" s="309" t="s">
        <v>791</v>
      </c>
      <c r="F111" s="309" t="s">
        <v>826</v>
      </c>
      <c r="G111" s="309" t="s">
        <v>827</v>
      </c>
      <c r="H111" s="309" t="s">
        <v>828</v>
      </c>
      <c r="I111" s="327">
        <v>7048.06</v>
      </c>
    </row>
    <row r="112" spans="1:9" x14ac:dyDescent="0.35">
      <c r="A112" s="309" t="str">
        <f>Inek2018A3[[#This Row],[ZPD2]]</f>
        <v>ZP08.13</v>
      </c>
      <c r="B112" s="309" t="str">
        <f>Inek2018A3[[#This Row],[OPSKode]]</f>
        <v>6-001.8c</v>
      </c>
      <c r="C112" s="326">
        <f>Inek2018A3[[#This Row],[Betrag2]]</f>
        <v>7881.33</v>
      </c>
      <c r="D112" s="309" t="s">
        <v>790</v>
      </c>
      <c r="E112" s="309" t="s">
        <v>791</v>
      </c>
      <c r="F112" s="309" t="s">
        <v>829</v>
      </c>
      <c r="G112" s="309" t="s">
        <v>830</v>
      </c>
      <c r="H112" s="309" t="s">
        <v>831</v>
      </c>
      <c r="I112" s="327">
        <v>7881.33</v>
      </c>
    </row>
    <row r="113" spans="1:9" x14ac:dyDescent="0.35">
      <c r="A113" s="309" t="str">
        <f>Inek2018A3[[#This Row],[ZPD2]]</f>
        <v>ZP08.14</v>
      </c>
      <c r="B113" s="309" t="str">
        <f>Inek2018A3[[#This Row],[OPSKode]]</f>
        <v>6-001.8d</v>
      </c>
      <c r="C113" s="326">
        <f>Inek2018A3[[#This Row],[Betrag2]]</f>
        <v>8714.59</v>
      </c>
      <c r="D113" s="309" t="s">
        <v>790</v>
      </c>
      <c r="E113" s="309" t="s">
        <v>791</v>
      </c>
      <c r="F113" s="309" t="s">
        <v>832</v>
      </c>
      <c r="G113" s="309" t="s">
        <v>833</v>
      </c>
      <c r="H113" s="309" t="s">
        <v>834</v>
      </c>
      <c r="I113" s="327">
        <v>8714.59</v>
      </c>
    </row>
    <row r="114" spans="1:9" x14ac:dyDescent="0.35">
      <c r="A114" s="309" t="str">
        <f>Inek2018A3[[#This Row],[ZPD2]]</f>
        <v>ZP08.15</v>
      </c>
      <c r="B114" s="309" t="str">
        <f>Inek2018A3[[#This Row],[OPSKode]]</f>
        <v>6-001.8e</v>
      </c>
      <c r="C114" s="326">
        <f>Inek2018A3[[#This Row],[Betrag2]]</f>
        <v>9547.86</v>
      </c>
      <c r="D114" s="309" t="s">
        <v>790</v>
      </c>
      <c r="E114" s="309" t="s">
        <v>791</v>
      </c>
      <c r="F114" s="309" t="s">
        <v>835</v>
      </c>
      <c r="G114" s="309" t="s">
        <v>836</v>
      </c>
      <c r="H114" s="309" t="s">
        <v>837</v>
      </c>
      <c r="I114" s="327">
        <v>9547.86</v>
      </c>
    </row>
    <row r="115" spans="1:9" x14ac:dyDescent="0.35">
      <c r="A115" s="309" t="str">
        <f>Inek2018A3[[#This Row],[ZPD2]]</f>
        <v>ZP08.16</v>
      </c>
      <c r="B115" s="309" t="str">
        <f>Inek2018A3[[#This Row],[OPSKode]]</f>
        <v>6-001.8f</v>
      </c>
      <c r="C115" s="326">
        <f>Inek2018A3[[#This Row],[Betrag2]]</f>
        <v>10381.129999999999</v>
      </c>
      <c r="D115" s="309" t="s">
        <v>790</v>
      </c>
      <c r="E115" s="309" t="s">
        <v>791</v>
      </c>
      <c r="F115" s="309" t="s">
        <v>838</v>
      </c>
      <c r="G115" s="309" t="s">
        <v>839</v>
      </c>
      <c r="H115" s="309" t="s">
        <v>840</v>
      </c>
      <c r="I115" s="327">
        <v>10381.129999999999</v>
      </c>
    </row>
    <row r="116" spans="1:9" x14ac:dyDescent="0.35">
      <c r="A116" s="309" t="str">
        <f>Inek2018A3[[#This Row],[ZPD2]]</f>
        <v>ZP08.17</v>
      </c>
      <c r="B116" s="309" t="str">
        <f>Inek2018A3[[#This Row],[OPSKode]]</f>
        <v>6-001.8g</v>
      </c>
      <c r="C116" s="326">
        <f>Inek2018A3[[#This Row],[Betrag2]]</f>
        <v>11214.4</v>
      </c>
      <c r="D116" s="309" t="s">
        <v>790</v>
      </c>
      <c r="E116" s="309" t="s">
        <v>791</v>
      </c>
      <c r="F116" s="309" t="s">
        <v>841</v>
      </c>
      <c r="G116" s="309" t="s">
        <v>842</v>
      </c>
      <c r="H116" s="309" t="s">
        <v>843</v>
      </c>
      <c r="I116" s="327">
        <v>11214.4</v>
      </c>
    </row>
    <row r="117" spans="1:9" x14ac:dyDescent="0.35">
      <c r="A117" s="309" t="str">
        <f>Inek2018A3[[#This Row],[ZPD2]]</f>
        <v>ZP08.18</v>
      </c>
      <c r="B117" s="309" t="str">
        <f>Inek2018A3[[#This Row],[OPSKode]]</f>
        <v>6-001.8h</v>
      </c>
      <c r="C117" s="326">
        <f>Inek2018A3[[#This Row],[Betrag2]]</f>
        <v>12186.54</v>
      </c>
      <c r="D117" s="309" t="s">
        <v>790</v>
      </c>
      <c r="E117" s="309" t="s">
        <v>791</v>
      </c>
      <c r="F117" s="309" t="s">
        <v>844</v>
      </c>
      <c r="G117" s="309" t="s">
        <v>845</v>
      </c>
      <c r="H117" s="309" t="s">
        <v>846</v>
      </c>
      <c r="I117" s="327">
        <v>12186.54</v>
      </c>
    </row>
    <row r="118" spans="1:9" x14ac:dyDescent="0.35">
      <c r="A118" s="309" t="str">
        <f>Inek2018A3[[#This Row],[ZPD2]]</f>
        <v>ZP08.19</v>
      </c>
      <c r="B118" s="309" t="str">
        <f>Inek2018A3[[#This Row],[OPSKode]]</f>
        <v>6-001.8j</v>
      </c>
      <c r="C118" s="326">
        <f>Inek2018A3[[#This Row],[Betrag2]]</f>
        <v>13436.45</v>
      </c>
      <c r="D118" s="309" t="s">
        <v>790</v>
      </c>
      <c r="E118" s="309" t="s">
        <v>791</v>
      </c>
      <c r="F118" s="309" t="s">
        <v>847</v>
      </c>
      <c r="G118" s="309" t="s">
        <v>848</v>
      </c>
      <c r="H118" s="309" t="s">
        <v>849</v>
      </c>
      <c r="I118" s="327">
        <v>13436.45</v>
      </c>
    </row>
    <row r="119" spans="1:9" x14ac:dyDescent="0.35">
      <c r="A119" s="309" t="str">
        <f>Inek2018A3[[#This Row],[ZPD2]]</f>
        <v>ZP08.20</v>
      </c>
      <c r="B119" s="309" t="str">
        <f>Inek2018A3[[#This Row],[OPSKode]]</f>
        <v>6-001.8k</v>
      </c>
      <c r="C119" s="326">
        <f>Inek2018A3[[#This Row],[Betrag2]]</f>
        <v>14686.35</v>
      </c>
      <c r="D119" s="309" t="s">
        <v>790</v>
      </c>
      <c r="E119" s="309" t="s">
        <v>791</v>
      </c>
      <c r="F119" s="309" t="s">
        <v>850</v>
      </c>
      <c r="G119" s="309" t="s">
        <v>851</v>
      </c>
      <c r="H119" s="309" t="s">
        <v>852</v>
      </c>
      <c r="I119" s="327">
        <v>14686.35</v>
      </c>
    </row>
    <row r="120" spans="1:9" x14ac:dyDescent="0.35">
      <c r="A120" s="309" t="str">
        <f>Inek2018A3[[#This Row],[ZPD2]]</f>
        <v>ZP08.21</v>
      </c>
      <c r="B120" s="309" t="str">
        <f>Inek2018A3[[#This Row],[OPSKode]]</f>
        <v>6-001.8m</v>
      </c>
      <c r="C120" s="326">
        <f>Inek2018A3[[#This Row],[Betrag2]]</f>
        <v>15936.25</v>
      </c>
      <c r="D120" s="309" t="s">
        <v>790</v>
      </c>
      <c r="E120" s="309" t="s">
        <v>791</v>
      </c>
      <c r="F120" s="309" t="s">
        <v>853</v>
      </c>
      <c r="G120" s="309" t="s">
        <v>854</v>
      </c>
      <c r="H120" s="309" t="s">
        <v>855</v>
      </c>
      <c r="I120" s="327">
        <v>15936.25</v>
      </c>
    </row>
    <row r="121" spans="1:9" x14ac:dyDescent="0.35">
      <c r="A121" s="309" t="str">
        <f>Inek2018A3[[#This Row],[ZPD2]]</f>
        <v>ZP08.22</v>
      </c>
      <c r="B121" s="309" t="str">
        <f>Inek2018A3[[#This Row],[OPSKode]]</f>
        <v>6-001.8n</v>
      </c>
      <c r="C121" s="326">
        <f>Inek2018A3[[#This Row],[Betrag2]]</f>
        <v>17186.150000000001</v>
      </c>
      <c r="D121" s="309" t="s">
        <v>790</v>
      </c>
      <c r="E121" s="309" t="s">
        <v>791</v>
      </c>
      <c r="F121" s="309" t="s">
        <v>856</v>
      </c>
      <c r="G121" s="309" t="s">
        <v>857</v>
      </c>
      <c r="H121" s="309" t="s">
        <v>858</v>
      </c>
      <c r="I121" s="327">
        <v>17186.150000000001</v>
      </c>
    </row>
    <row r="122" spans="1:9" x14ac:dyDescent="0.35">
      <c r="C122" s="326"/>
      <c r="D122" s="309" t="s">
        <v>859</v>
      </c>
      <c r="E122" s="309" t="s">
        <v>860</v>
      </c>
      <c r="H122" s="309" t="s">
        <v>861</v>
      </c>
    </row>
    <row r="123" spans="1:9" x14ac:dyDescent="0.35">
      <c r="A123" s="309" t="str">
        <f>Inek2018A3[[#This Row],[ZPD2]]</f>
        <v>ZP10.01</v>
      </c>
      <c r="B123" s="309" t="str">
        <f>Inek2018A3[[#This Row],[OPSKode]]</f>
        <v>6-001.a0</v>
      </c>
      <c r="C123" s="326">
        <f>Inek2018A3[[#This Row],[Betrag2]]</f>
        <v>715.47</v>
      </c>
      <c r="D123" s="309" t="s">
        <v>859</v>
      </c>
      <c r="E123" s="309" t="s">
        <v>860</v>
      </c>
      <c r="F123" s="309" t="s">
        <v>862</v>
      </c>
      <c r="G123" s="309" t="s">
        <v>863</v>
      </c>
      <c r="H123" s="309" t="s">
        <v>864</v>
      </c>
      <c r="I123" s="327">
        <v>715.47</v>
      </c>
    </row>
    <row r="124" spans="1:9" x14ac:dyDescent="0.35">
      <c r="A124" s="309" t="str">
        <f>Inek2018A3[[#This Row],[ZPD2]]</f>
        <v>ZP10.02</v>
      </c>
      <c r="B124" s="309" t="str">
        <f>Inek2018A3[[#This Row],[OPSKode]]</f>
        <v>6-001.a1</v>
      </c>
      <c r="C124" s="326">
        <f>Inek2018A3[[#This Row],[Betrag2]]</f>
        <v>967.99</v>
      </c>
      <c r="D124" s="309" t="s">
        <v>859</v>
      </c>
      <c r="E124" s="309" t="s">
        <v>860</v>
      </c>
      <c r="F124" s="309" t="s">
        <v>865</v>
      </c>
      <c r="G124" s="309" t="s">
        <v>866</v>
      </c>
      <c r="H124" s="309" t="s">
        <v>867</v>
      </c>
      <c r="I124" s="327">
        <v>967.99</v>
      </c>
    </row>
    <row r="125" spans="1:9" x14ac:dyDescent="0.35">
      <c r="A125" s="309" t="str">
        <f>Inek2018A3[[#This Row],[ZPD2]]</f>
        <v>ZP10.03</v>
      </c>
      <c r="B125" s="309" t="str">
        <f>Inek2018A3[[#This Row],[OPSKode]]</f>
        <v>6-001.a2</v>
      </c>
      <c r="C125" s="326">
        <f>Inek2018A3[[#This Row],[Betrag2]]</f>
        <v>1220.51</v>
      </c>
      <c r="D125" s="309" t="s">
        <v>859</v>
      </c>
      <c r="E125" s="309" t="s">
        <v>860</v>
      </c>
      <c r="F125" s="309" t="s">
        <v>868</v>
      </c>
      <c r="G125" s="309" t="s">
        <v>869</v>
      </c>
      <c r="H125" s="309" t="s">
        <v>870</v>
      </c>
      <c r="I125" s="327">
        <v>1220.51</v>
      </c>
    </row>
    <row r="126" spans="1:9" x14ac:dyDescent="0.35">
      <c r="A126" s="309" t="str">
        <f>Inek2018A3[[#This Row],[ZPD2]]</f>
        <v>ZP10.04</v>
      </c>
      <c r="B126" s="309" t="str">
        <f>Inek2018A3[[#This Row],[OPSKode]]</f>
        <v>6-001.a3</v>
      </c>
      <c r="C126" s="326">
        <f>Inek2018A3[[#This Row],[Betrag2]]</f>
        <v>1473.03</v>
      </c>
      <c r="D126" s="309" t="s">
        <v>859</v>
      </c>
      <c r="E126" s="309" t="s">
        <v>860</v>
      </c>
      <c r="F126" s="309" t="s">
        <v>871</v>
      </c>
      <c r="G126" s="309" t="s">
        <v>872</v>
      </c>
      <c r="H126" s="309" t="s">
        <v>873</v>
      </c>
      <c r="I126" s="327">
        <v>1473.03</v>
      </c>
    </row>
    <row r="127" spans="1:9" x14ac:dyDescent="0.35">
      <c r="A127" s="309" t="str">
        <f>Inek2018A3[[#This Row],[ZPD2]]</f>
        <v>ZP10.05</v>
      </c>
      <c r="B127" s="309" t="str">
        <f>Inek2018A3[[#This Row],[OPSKode]]</f>
        <v>6-001.a4</v>
      </c>
      <c r="C127" s="326">
        <f>Inek2018A3[[#This Row],[Betrag2]]</f>
        <v>1725.55</v>
      </c>
      <c r="D127" s="309" t="s">
        <v>859</v>
      </c>
      <c r="E127" s="309" t="s">
        <v>860</v>
      </c>
      <c r="F127" s="309" t="s">
        <v>874</v>
      </c>
      <c r="G127" s="309" t="s">
        <v>875</v>
      </c>
      <c r="H127" s="309" t="s">
        <v>876</v>
      </c>
      <c r="I127" s="327">
        <v>1725.55</v>
      </c>
    </row>
    <row r="128" spans="1:9" x14ac:dyDescent="0.35">
      <c r="A128" s="309" t="str">
        <f>Inek2018A3[[#This Row],[ZPD2]]</f>
        <v>ZP10.06</v>
      </c>
      <c r="B128" s="309" t="str">
        <f>Inek2018A3[[#This Row],[OPSKode]]</f>
        <v>6-001.a5</v>
      </c>
      <c r="C128" s="326">
        <f>Inek2018A3[[#This Row],[Betrag2]]</f>
        <v>1978.07</v>
      </c>
      <c r="D128" s="309" t="s">
        <v>859</v>
      </c>
      <c r="E128" s="309" t="s">
        <v>860</v>
      </c>
      <c r="F128" s="309" t="s">
        <v>877</v>
      </c>
      <c r="G128" s="309" t="s">
        <v>878</v>
      </c>
      <c r="H128" s="309" t="s">
        <v>879</v>
      </c>
      <c r="I128" s="327">
        <v>1978.07</v>
      </c>
    </row>
    <row r="129" spans="1:9" x14ac:dyDescent="0.35">
      <c r="A129" s="309" t="str">
        <f>Inek2018A3[[#This Row],[ZPD2]]</f>
        <v>ZP10.07</v>
      </c>
      <c r="B129" s="309" t="str">
        <f>Inek2018A3[[#This Row],[OPSKode]]</f>
        <v>6-001.a6</v>
      </c>
      <c r="C129" s="326">
        <f>Inek2018A3[[#This Row],[Betrag2]]</f>
        <v>2314.77</v>
      </c>
      <c r="D129" s="309" t="s">
        <v>859</v>
      </c>
      <c r="E129" s="309" t="s">
        <v>860</v>
      </c>
      <c r="F129" s="309" t="s">
        <v>880</v>
      </c>
      <c r="G129" s="309" t="s">
        <v>881</v>
      </c>
      <c r="H129" s="309" t="s">
        <v>882</v>
      </c>
      <c r="I129" s="327">
        <v>2314.77</v>
      </c>
    </row>
    <row r="130" spans="1:9" x14ac:dyDescent="0.35">
      <c r="A130" s="309" t="str">
        <f>Inek2018A3[[#This Row],[ZPD2]]</f>
        <v>ZP10.08</v>
      </c>
      <c r="B130" s="309" t="str">
        <f>Inek2018A3[[#This Row],[OPSKode]]</f>
        <v>6-001.a7</v>
      </c>
      <c r="C130" s="326">
        <f>Inek2018A3[[#This Row],[Betrag2]]</f>
        <v>2808.4</v>
      </c>
      <c r="D130" s="309" t="s">
        <v>859</v>
      </c>
      <c r="E130" s="309" t="s">
        <v>860</v>
      </c>
      <c r="F130" s="309" t="s">
        <v>883</v>
      </c>
      <c r="G130" s="309" t="s">
        <v>884</v>
      </c>
      <c r="H130" s="309" t="s">
        <v>885</v>
      </c>
      <c r="I130" s="327">
        <v>2808.4</v>
      </c>
    </row>
    <row r="131" spans="1:9" x14ac:dyDescent="0.35">
      <c r="A131" s="309" t="str">
        <f>Inek2018A3[[#This Row],[ZPD2]]</f>
        <v>ZP10.09</v>
      </c>
      <c r="B131" s="309" t="str">
        <f>Inek2018A3[[#This Row],[OPSKode]]</f>
        <v>6-001.a8</v>
      </c>
      <c r="C131" s="326">
        <f>Inek2018A3[[#This Row],[Betrag2]]</f>
        <v>3324.85</v>
      </c>
      <c r="D131" s="309" t="s">
        <v>859</v>
      </c>
      <c r="E131" s="309" t="s">
        <v>860</v>
      </c>
      <c r="F131" s="309" t="s">
        <v>886</v>
      </c>
      <c r="G131" s="309" t="s">
        <v>887</v>
      </c>
      <c r="H131" s="309" t="s">
        <v>888</v>
      </c>
      <c r="I131" s="327">
        <v>3324.85</v>
      </c>
    </row>
    <row r="132" spans="1:9" x14ac:dyDescent="0.35">
      <c r="A132" s="309" t="str">
        <f>Inek2018A3[[#This Row],[ZPD2]]</f>
        <v>ZP10.10</v>
      </c>
      <c r="B132" s="309" t="str">
        <f>Inek2018A3[[#This Row],[OPSKode]]</f>
        <v>6-001.a9</v>
      </c>
      <c r="C132" s="326">
        <f>Inek2018A3[[#This Row],[Betrag2]]</f>
        <v>3829.89</v>
      </c>
      <c r="D132" s="309" t="s">
        <v>859</v>
      </c>
      <c r="E132" s="309" t="s">
        <v>860</v>
      </c>
      <c r="F132" s="309" t="s">
        <v>889</v>
      </c>
      <c r="G132" s="309" t="s">
        <v>890</v>
      </c>
      <c r="H132" s="309" t="s">
        <v>891</v>
      </c>
      <c r="I132" s="327">
        <v>3829.89</v>
      </c>
    </row>
    <row r="133" spans="1:9" x14ac:dyDescent="0.35">
      <c r="A133" s="309" t="str">
        <f>Inek2018A3[[#This Row],[ZPD2]]</f>
        <v>ZP10.11</v>
      </c>
      <c r="B133" s="309" t="str">
        <f>Inek2018A3[[#This Row],[OPSKode]]</f>
        <v>6-001.aa</v>
      </c>
      <c r="C133" s="326">
        <f>Inek2018A3[[#This Row],[Betrag2]]</f>
        <v>4334.93</v>
      </c>
      <c r="D133" s="309" t="s">
        <v>859</v>
      </c>
      <c r="E133" s="309" t="s">
        <v>860</v>
      </c>
      <c r="F133" s="309" t="s">
        <v>892</v>
      </c>
      <c r="G133" s="309" t="s">
        <v>893</v>
      </c>
      <c r="H133" s="309" t="s">
        <v>894</v>
      </c>
      <c r="I133" s="327">
        <v>4334.93</v>
      </c>
    </row>
    <row r="134" spans="1:9" x14ac:dyDescent="0.35">
      <c r="A134" s="309" t="str">
        <f>Inek2018A3[[#This Row],[ZPD2]]</f>
        <v>ZP10.12</v>
      </c>
      <c r="B134" s="309" t="str">
        <f>Inek2018A3[[#This Row],[OPSKode]]</f>
        <v>6-001.ab</v>
      </c>
      <c r="C134" s="326">
        <f>Inek2018A3[[#This Row],[Betrag2]]</f>
        <v>4916.92</v>
      </c>
      <c r="D134" s="309" t="s">
        <v>859</v>
      </c>
      <c r="E134" s="309" t="s">
        <v>860</v>
      </c>
      <c r="F134" s="309" t="s">
        <v>895</v>
      </c>
      <c r="G134" s="309" t="s">
        <v>896</v>
      </c>
      <c r="H134" s="309" t="s">
        <v>897</v>
      </c>
      <c r="I134" s="327">
        <v>4916.92</v>
      </c>
    </row>
    <row r="135" spans="1:9" x14ac:dyDescent="0.35">
      <c r="A135" s="309" t="str">
        <f>Inek2018A3[[#This Row],[ZPD2]]</f>
        <v>ZP10.13</v>
      </c>
      <c r="B135" s="309" t="str">
        <f>Inek2018A3[[#This Row],[OPSKode]]</f>
        <v>6-001.ac</v>
      </c>
      <c r="C135" s="326">
        <f>Inek2018A3[[#This Row],[Betrag2]]</f>
        <v>5681.7</v>
      </c>
      <c r="D135" s="309" t="s">
        <v>859</v>
      </c>
      <c r="E135" s="309" t="s">
        <v>860</v>
      </c>
      <c r="F135" s="309" t="s">
        <v>898</v>
      </c>
      <c r="G135" s="309" t="s">
        <v>899</v>
      </c>
      <c r="H135" s="309" t="s">
        <v>900</v>
      </c>
      <c r="I135" s="327">
        <v>5681.7</v>
      </c>
    </row>
    <row r="136" spans="1:9" x14ac:dyDescent="0.35">
      <c r="A136" s="309" t="str">
        <f>Inek2018A3[[#This Row],[ZPD2]]</f>
        <v>ZP10.14</v>
      </c>
      <c r="B136" s="309" t="str">
        <f>Inek2018A3[[#This Row],[OPSKode]]</f>
        <v>6-001.ad</v>
      </c>
      <c r="C136" s="326">
        <f>Inek2018A3[[#This Row],[Betrag2]]</f>
        <v>6439.26</v>
      </c>
      <c r="D136" s="309" t="s">
        <v>859</v>
      </c>
      <c r="E136" s="309" t="s">
        <v>860</v>
      </c>
      <c r="F136" s="309" t="s">
        <v>901</v>
      </c>
      <c r="G136" s="309" t="s">
        <v>902</v>
      </c>
      <c r="H136" s="309" t="s">
        <v>903</v>
      </c>
      <c r="I136" s="327">
        <v>6439.26</v>
      </c>
    </row>
    <row r="137" spans="1:9" x14ac:dyDescent="0.35">
      <c r="A137" s="309" t="str">
        <f>Inek2018A3[[#This Row],[ZPD2]]</f>
        <v>ZP10.15</v>
      </c>
      <c r="B137" s="309" t="str">
        <f>Inek2018A3[[#This Row],[OPSKode]]</f>
        <v>6-001.ae</v>
      </c>
      <c r="C137" s="326">
        <f>Inek2018A3[[#This Row],[Betrag2]]</f>
        <v>7196.82</v>
      </c>
      <c r="D137" s="309" t="s">
        <v>859</v>
      </c>
      <c r="E137" s="309" t="s">
        <v>860</v>
      </c>
      <c r="F137" s="309" t="s">
        <v>904</v>
      </c>
      <c r="G137" s="309" t="s">
        <v>905</v>
      </c>
      <c r="H137" s="309" t="s">
        <v>906</v>
      </c>
      <c r="I137" s="327">
        <v>7196.82</v>
      </c>
    </row>
    <row r="138" spans="1:9" x14ac:dyDescent="0.35">
      <c r="A138" s="309" t="str">
        <f>Inek2018A3[[#This Row],[ZPD2]]</f>
        <v>ZP10.16</v>
      </c>
      <c r="B138" s="309" t="str">
        <f>Inek2018A3[[#This Row],[OPSKode]]</f>
        <v>6-001.af</v>
      </c>
      <c r="C138" s="326">
        <f>Inek2018A3[[#This Row],[Betrag2]]</f>
        <v>7954.38</v>
      </c>
      <c r="D138" s="309" t="s">
        <v>859</v>
      </c>
      <c r="E138" s="309" t="s">
        <v>860</v>
      </c>
      <c r="F138" s="309" t="s">
        <v>907</v>
      </c>
      <c r="G138" s="309" t="s">
        <v>908</v>
      </c>
      <c r="H138" s="309" t="s">
        <v>909</v>
      </c>
      <c r="I138" s="327">
        <v>7954.38</v>
      </c>
    </row>
    <row r="139" spans="1:9" x14ac:dyDescent="0.35">
      <c r="A139" s="309" t="str">
        <f>Inek2018A3[[#This Row],[ZPD2]]</f>
        <v>ZP10.17</v>
      </c>
      <c r="C139" s="501" t="s">
        <v>3966</v>
      </c>
      <c r="D139" s="309" t="s">
        <v>859</v>
      </c>
      <c r="E139" s="309" t="s">
        <v>860</v>
      </c>
      <c r="F139" s="309" t="s">
        <v>910</v>
      </c>
      <c r="H139" s="309" t="s">
        <v>911</v>
      </c>
    </row>
    <row r="140" spans="1:9" x14ac:dyDescent="0.35">
      <c r="A140" s="309" t="str">
        <f>Inek2018A3[[#This Row],[ZPD2]]</f>
        <v>ZP10.18</v>
      </c>
      <c r="B140" s="309" t="str">
        <f>Inek2018A3[[#This Row],[OPSKode]]</f>
        <v>6-001.ah</v>
      </c>
      <c r="C140" s="326">
        <f>Inek2018A3[[#This Row],[Betrag2]]</f>
        <v>8964.4599999999991</v>
      </c>
      <c r="D140" s="309" t="s">
        <v>859</v>
      </c>
      <c r="E140" s="309" t="s">
        <v>860</v>
      </c>
      <c r="F140" s="309" t="s">
        <v>912</v>
      </c>
      <c r="G140" s="309" t="s">
        <v>913</v>
      </c>
      <c r="H140" s="309" t="s">
        <v>914</v>
      </c>
      <c r="I140" s="327">
        <v>8964.4599999999991</v>
      </c>
    </row>
    <row r="141" spans="1:9" x14ac:dyDescent="0.35">
      <c r="A141" s="309" t="str">
        <f>Inek2018A3[[#This Row],[ZPD2]]</f>
        <v>ZP10.19</v>
      </c>
      <c r="B141" s="309" t="str">
        <f>Inek2018A3[[#This Row],[OPSKode]]</f>
        <v>6-001.aj</v>
      </c>
      <c r="C141" s="326">
        <f>Inek2018A3[[#This Row],[Betrag2]]</f>
        <v>10479.58</v>
      </c>
      <c r="D141" s="309" t="s">
        <v>859</v>
      </c>
      <c r="E141" s="309" t="s">
        <v>860</v>
      </c>
      <c r="F141" s="309" t="s">
        <v>915</v>
      </c>
      <c r="G141" s="309" t="s">
        <v>916</v>
      </c>
      <c r="H141" s="309" t="s">
        <v>917</v>
      </c>
      <c r="I141" s="327">
        <v>10479.58</v>
      </c>
    </row>
    <row r="142" spans="1:9" x14ac:dyDescent="0.35">
      <c r="A142" s="309" t="str">
        <f>Inek2018A3[[#This Row],[ZPD2]]</f>
        <v>ZP10.20</v>
      </c>
      <c r="B142" s="309" t="str">
        <f>Inek2018A3[[#This Row],[OPSKode]]</f>
        <v>6-001.ak</v>
      </c>
      <c r="C142" s="326">
        <f>Inek2018A3[[#This Row],[Betrag2]]</f>
        <v>11994.7</v>
      </c>
      <c r="D142" s="309" t="s">
        <v>859</v>
      </c>
      <c r="E142" s="309" t="s">
        <v>860</v>
      </c>
      <c r="F142" s="309" t="s">
        <v>918</v>
      </c>
      <c r="G142" s="309" t="s">
        <v>919</v>
      </c>
      <c r="H142" s="309" t="s">
        <v>920</v>
      </c>
      <c r="I142" s="327">
        <v>11994.7</v>
      </c>
    </row>
    <row r="143" spans="1:9" x14ac:dyDescent="0.35">
      <c r="C143" s="326"/>
      <c r="D143" s="309" t="s">
        <v>921</v>
      </c>
      <c r="E143" s="309" t="s">
        <v>922</v>
      </c>
      <c r="H143" s="309" t="s">
        <v>923</v>
      </c>
    </row>
    <row r="144" spans="1:9" x14ac:dyDescent="0.35">
      <c r="A144" s="309" t="str">
        <f>Inek2018A3[[#This Row],[ZPD2]]</f>
        <v>ZP11.01</v>
      </c>
      <c r="B144" s="309" t="str">
        <f>Inek2018A3[[#This Row],[OPSKode]]</f>
        <v>8-810.q0</v>
      </c>
      <c r="C144" s="326">
        <f>Inek2018A3[[#This Row],[Betrag2]]</f>
        <v>1638.8</v>
      </c>
      <c r="D144" s="309" t="s">
        <v>921</v>
      </c>
      <c r="E144" s="309" t="s">
        <v>922</v>
      </c>
      <c r="F144" s="309" t="s">
        <v>924</v>
      </c>
      <c r="G144" s="309" t="s">
        <v>925</v>
      </c>
      <c r="H144" s="309" t="s">
        <v>926</v>
      </c>
      <c r="I144" s="327">
        <v>1638.8</v>
      </c>
    </row>
    <row r="145" spans="1:9" x14ac:dyDescent="0.35">
      <c r="A145" s="309" t="str">
        <f>Inek2018A3[[#This Row],[ZPD2]]</f>
        <v>ZP11.02</v>
      </c>
      <c r="B145" s="309" t="str">
        <f>Inek2018A3[[#This Row],[OPSKode]]</f>
        <v>8-810.q1</v>
      </c>
      <c r="C145" s="326">
        <f>Inek2018A3[[#This Row],[Betrag2]]</f>
        <v>3277.6</v>
      </c>
      <c r="D145" s="309" t="s">
        <v>921</v>
      </c>
      <c r="E145" s="309" t="s">
        <v>922</v>
      </c>
      <c r="F145" s="309" t="s">
        <v>927</v>
      </c>
      <c r="G145" s="309" t="s">
        <v>928</v>
      </c>
      <c r="H145" s="309" t="s">
        <v>929</v>
      </c>
      <c r="I145" s="327">
        <v>3277.6</v>
      </c>
    </row>
    <row r="146" spans="1:9" x14ac:dyDescent="0.35">
      <c r="A146" s="309" t="str">
        <f>Inek2018A3[[#This Row],[ZPD2]]</f>
        <v>ZP11.03</v>
      </c>
      <c r="B146" s="309" t="str">
        <f>Inek2018A3[[#This Row],[OPSKode]]</f>
        <v>8-810.q2</v>
      </c>
      <c r="C146" s="326">
        <f>Inek2018A3[[#This Row],[Betrag2]]</f>
        <v>4916.3999999999996</v>
      </c>
      <c r="D146" s="309" t="s">
        <v>921</v>
      </c>
      <c r="E146" s="309" t="s">
        <v>922</v>
      </c>
      <c r="F146" s="309" t="s">
        <v>930</v>
      </c>
      <c r="G146" s="309" t="s">
        <v>931</v>
      </c>
      <c r="H146" s="309" t="s">
        <v>932</v>
      </c>
      <c r="I146" s="327">
        <v>4916.3999999999996</v>
      </c>
    </row>
    <row r="147" spans="1:9" x14ac:dyDescent="0.35">
      <c r="A147" s="309" t="str">
        <f>Inek2018A3[[#This Row],[ZPD2]]</f>
        <v>ZP11.04</v>
      </c>
      <c r="B147" s="309" t="str">
        <f>Inek2018A3[[#This Row],[OPSKode]]</f>
        <v>8-810.q3</v>
      </c>
      <c r="C147" s="326">
        <f>Inek2018A3[[#This Row],[Betrag2]]</f>
        <v>6555.2</v>
      </c>
      <c r="D147" s="309" t="s">
        <v>921</v>
      </c>
      <c r="E147" s="309" t="s">
        <v>922</v>
      </c>
      <c r="F147" s="309" t="s">
        <v>933</v>
      </c>
      <c r="G147" s="309" t="s">
        <v>934</v>
      </c>
      <c r="H147" s="309" t="s">
        <v>935</v>
      </c>
      <c r="I147" s="327">
        <v>6555.2</v>
      </c>
    </row>
    <row r="148" spans="1:9" x14ac:dyDescent="0.35">
      <c r="A148" s="309" t="str">
        <f>Inek2018A3[[#This Row],[ZPD2]]</f>
        <v>ZP11.05</v>
      </c>
      <c r="B148" s="309" t="str">
        <f>Inek2018A3[[#This Row],[OPSKode]]</f>
        <v>8-810.q4</v>
      </c>
      <c r="C148" s="326">
        <f>Inek2018A3[[#This Row],[Betrag2]]</f>
        <v>8194</v>
      </c>
      <c r="D148" s="309" t="s">
        <v>921</v>
      </c>
      <c r="E148" s="309" t="s">
        <v>922</v>
      </c>
      <c r="F148" s="309" t="s">
        <v>936</v>
      </c>
      <c r="G148" s="309" t="s">
        <v>937</v>
      </c>
      <c r="H148" s="309" t="s">
        <v>938</v>
      </c>
      <c r="I148" s="327">
        <v>8194</v>
      </c>
    </row>
    <row r="149" spans="1:9" x14ac:dyDescent="0.35">
      <c r="A149" s="309" t="str">
        <f>Inek2018A3[[#This Row],[ZPD2]]</f>
        <v>ZP11.06</v>
      </c>
      <c r="B149" s="309" t="str">
        <f>Inek2018A3[[#This Row],[OPSKode]]</f>
        <v>8-810.q5</v>
      </c>
      <c r="C149" s="326">
        <f>Inek2018A3[[#This Row],[Betrag2]]</f>
        <v>9832.7999999999993</v>
      </c>
      <c r="D149" s="309" t="s">
        <v>921</v>
      </c>
      <c r="E149" s="309" t="s">
        <v>922</v>
      </c>
      <c r="F149" s="309" t="s">
        <v>939</v>
      </c>
      <c r="G149" s="309" t="s">
        <v>940</v>
      </c>
      <c r="H149" s="309" t="s">
        <v>941</v>
      </c>
      <c r="I149" s="327">
        <v>9832.7999999999993</v>
      </c>
    </row>
    <row r="150" spans="1:9" x14ac:dyDescent="0.35">
      <c r="A150" s="309" t="str">
        <f>Inek2018A3[[#This Row],[ZPD2]]</f>
        <v>ZP11.07</v>
      </c>
      <c r="B150" s="309" t="str">
        <f>Inek2018A3[[#This Row],[OPSKode]]</f>
        <v>8-810.q6</v>
      </c>
      <c r="C150" s="326">
        <f>Inek2018A3[[#This Row],[Betrag2]]</f>
        <v>11471.6</v>
      </c>
      <c r="D150" s="309" t="s">
        <v>921</v>
      </c>
      <c r="E150" s="309" t="s">
        <v>922</v>
      </c>
      <c r="F150" s="309" t="s">
        <v>942</v>
      </c>
      <c r="G150" s="309" t="s">
        <v>943</v>
      </c>
      <c r="H150" s="309" t="s">
        <v>944</v>
      </c>
      <c r="I150" s="327">
        <v>11471.6</v>
      </c>
    </row>
    <row r="151" spans="1:9" x14ac:dyDescent="0.35">
      <c r="A151" s="309" t="str">
        <f>Inek2018A3[[#This Row],[ZPD2]]</f>
        <v>ZP11.08</v>
      </c>
      <c r="B151" s="309" t="str">
        <f>Inek2018A3[[#This Row],[OPSKode]]</f>
        <v>8-810.q7</v>
      </c>
      <c r="C151" s="326">
        <f>Inek2018A3[[#This Row],[Betrag2]]</f>
        <v>13110.4</v>
      </c>
      <c r="D151" s="309" t="s">
        <v>921</v>
      </c>
      <c r="E151" s="309" t="s">
        <v>922</v>
      </c>
      <c r="F151" s="309" t="s">
        <v>945</v>
      </c>
      <c r="G151" s="309" t="s">
        <v>946</v>
      </c>
      <c r="H151" s="309" t="s">
        <v>947</v>
      </c>
      <c r="I151" s="327">
        <v>13110.4</v>
      </c>
    </row>
    <row r="152" spans="1:9" x14ac:dyDescent="0.35">
      <c r="A152" s="309" t="str">
        <f>Inek2018A3[[#This Row],[ZPD2]]</f>
        <v>ZP11.09</v>
      </c>
      <c r="B152" s="309" t="str">
        <f>Inek2018A3[[#This Row],[OPSKode]]</f>
        <v>8-810.q8</v>
      </c>
      <c r="C152" s="326">
        <f>Inek2018A3[[#This Row],[Betrag2]]</f>
        <v>14749.2</v>
      </c>
      <c r="D152" s="309" t="s">
        <v>921</v>
      </c>
      <c r="E152" s="309" t="s">
        <v>922</v>
      </c>
      <c r="F152" s="309" t="s">
        <v>948</v>
      </c>
      <c r="G152" s="309" t="s">
        <v>949</v>
      </c>
      <c r="H152" s="309" t="s">
        <v>950</v>
      </c>
      <c r="I152" s="327">
        <v>14749.2</v>
      </c>
    </row>
    <row r="153" spans="1:9" x14ac:dyDescent="0.35">
      <c r="A153" s="309" t="str">
        <f>Inek2018A3[[#This Row],[ZPD2]]</f>
        <v>ZP11.10</v>
      </c>
      <c r="B153" s="309" t="str">
        <f>Inek2018A3[[#This Row],[OPSKode]]</f>
        <v>8-810.q9</v>
      </c>
      <c r="C153" s="326">
        <f>Inek2018A3[[#This Row],[Betrag2]]</f>
        <v>16388</v>
      </c>
      <c r="D153" s="309" t="s">
        <v>921</v>
      </c>
      <c r="E153" s="309" t="s">
        <v>922</v>
      </c>
      <c r="F153" s="309" t="s">
        <v>951</v>
      </c>
      <c r="G153" s="309" t="s">
        <v>952</v>
      </c>
      <c r="H153" s="309" t="s">
        <v>953</v>
      </c>
      <c r="I153" s="327">
        <v>16388</v>
      </c>
    </row>
    <row r="154" spans="1:9" x14ac:dyDescent="0.35">
      <c r="A154" s="309" t="str">
        <f>Inek2018A3[[#This Row],[ZPD2]]</f>
        <v>ZP11.11</v>
      </c>
      <c r="B154" s="309" t="str">
        <f>Inek2018A3[[#This Row],[OPSKode]]</f>
        <v>8-810.qa</v>
      </c>
      <c r="C154" s="326">
        <f>Inek2018A3[[#This Row],[Betrag2]]</f>
        <v>18026.8</v>
      </c>
      <c r="D154" s="309" t="s">
        <v>921</v>
      </c>
      <c r="E154" s="309" t="s">
        <v>922</v>
      </c>
      <c r="F154" s="309" t="s">
        <v>954</v>
      </c>
      <c r="G154" s="309" t="s">
        <v>955</v>
      </c>
      <c r="H154" s="309" t="s">
        <v>956</v>
      </c>
      <c r="I154" s="327">
        <v>18026.8</v>
      </c>
    </row>
    <row r="155" spans="1:9" x14ac:dyDescent="0.35">
      <c r="A155" s="309" t="str">
        <f>Inek2018A3[[#This Row],[ZPD2]]</f>
        <v>ZP11.12</v>
      </c>
      <c r="B155" s="309" t="str">
        <f>Inek2018A3[[#This Row],[OPSKode]]</f>
        <v>8-810.qb</v>
      </c>
      <c r="C155" s="326">
        <f>Inek2018A3[[#This Row],[Betrag2]]</f>
        <v>19665.599999999999</v>
      </c>
      <c r="D155" s="309" t="s">
        <v>921</v>
      </c>
      <c r="E155" s="309" t="s">
        <v>922</v>
      </c>
      <c r="F155" s="309" t="s">
        <v>957</v>
      </c>
      <c r="G155" s="309" t="s">
        <v>958</v>
      </c>
      <c r="H155" s="309" t="s">
        <v>959</v>
      </c>
      <c r="I155" s="327">
        <v>19665.599999999999</v>
      </c>
    </row>
    <row r="156" spans="1:9" x14ac:dyDescent="0.35">
      <c r="A156" s="309" t="str">
        <f>Inek2018A3[[#This Row],[ZPD2]]</f>
        <v>ZP11.13</v>
      </c>
      <c r="B156" s="309" t="str">
        <f>Inek2018A3[[#This Row],[OPSKode]]</f>
        <v>8-810.qc</v>
      </c>
      <c r="C156" s="326">
        <f>Inek2018A3[[#This Row],[Betrag2]]</f>
        <v>22943.200000000001</v>
      </c>
      <c r="D156" s="309" t="s">
        <v>921</v>
      </c>
      <c r="E156" s="309" t="s">
        <v>922</v>
      </c>
      <c r="F156" s="309" t="s">
        <v>960</v>
      </c>
      <c r="G156" s="309" t="s">
        <v>961</v>
      </c>
      <c r="H156" s="309" t="s">
        <v>962</v>
      </c>
      <c r="I156" s="327">
        <v>22943.200000000001</v>
      </c>
    </row>
    <row r="157" spans="1:9" x14ac:dyDescent="0.35">
      <c r="A157" s="309" t="str">
        <f>Inek2018A3[[#This Row],[ZPD2]]</f>
        <v>ZP11.14</v>
      </c>
      <c r="B157" s="309" t="str">
        <f>Inek2018A3[[#This Row],[OPSKode]]</f>
        <v>8-810.qd</v>
      </c>
      <c r="C157" s="326">
        <f>Inek2018A3[[#This Row],[Betrag2]]</f>
        <v>26220.799999999999</v>
      </c>
      <c r="D157" s="309" t="s">
        <v>921</v>
      </c>
      <c r="E157" s="309" t="s">
        <v>922</v>
      </c>
      <c r="F157" s="309" t="s">
        <v>963</v>
      </c>
      <c r="G157" s="309" t="s">
        <v>964</v>
      </c>
      <c r="H157" s="309" t="s">
        <v>965</v>
      </c>
      <c r="I157" s="327">
        <v>26220.799999999999</v>
      </c>
    </row>
    <row r="158" spans="1:9" x14ac:dyDescent="0.35">
      <c r="A158" s="309" t="str">
        <f>Inek2018A3[[#This Row],[ZPD2]]</f>
        <v>ZP11.15</v>
      </c>
      <c r="B158" s="309" t="str">
        <f>Inek2018A3[[#This Row],[OPSKode]]</f>
        <v>8-810.qe</v>
      </c>
      <c r="C158" s="326">
        <f>Inek2018A3[[#This Row],[Betrag2]]</f>
        <v>29498.400000000001</v>
      </c>
      <c r="D158" s="309" t="s">
        <v>921</v>
      </c>
      <c r="E158" s="309" t="s">
        <v>922</v>
      </c>
      <c r="F158" s="309" t="s">
        <v>966</v>
      </c>
      <c r="G158" s="309" t="s">
        <v>967</v>
      </c>
      <c r="H158" s="309" t="s">
        <v>968</v>
      </c>
      <c r="I158" s="327">
        <v>29498.400000000001</v>
      </c>
    </row>
    <row r="159" spans="1:9" x14ac:dyDescent="0.35">
      <c r="A159" s="309" t="str">
        <f>Inek2018A3[[#This Row],[ZPD2]]</f>
        <v>ZP11.16</v>
      </c>
      <c r="B159" s="309" t="str">
        <f>Inek2018A3[[#This Row],[OPSKode]]</f>
        <v>8-810.qf</v>
      </c>
      <c r="C159" s="326">
        <f>Inek2018A3[[#This Row],[Betrag2]]</f>
        <v>32776</v>
      </c>
      <c r="D159" s="309" t="s">
        <v>921</v>
      </c>
      <c r="E159" s="309" t="s">
        <v>922</v>
      </c>
      <c r="F159" s="309" t="s">
        <v>969</v>
      </c>
      <c r="G159" s="309" t="s">
        <v>970</v>
      </c>
      <c r="H159" s="309" t="s">
        <v>971</v>
      </c>
      <c r="I159" s="327">
        <v>32776</v>
      </c>
    </row>
    <row r="160" spans="1:9" x14ac:dyDescent="0.35">
      <c r="A160" s="309" t="str">
        <f>Inek2018A3[[#This Row],[ZPD2]]</f>
        <v>ZP11.17</v>
      </c>
      <c r="B160" s="309" t="str">
        <f>Inek2018A3[[#This Row],[OPSKode]]</f>
        <v>8-810.qg</v>
      </c>
      <c r="C160" s="326">
        <f>Inek2018A3[[#This Row],[Betrag2]]</f>
        <v>37692.400000000001</v>
      </c>
      <c r="D160" s="309" t="s">
        <v>921</v>
      </c>
      <c r="E160" s="309" t="s">
        <v>922</v>
      </c>
      <c r="F160" s="309" t="s">
        <v>972</v>
      </c>
      <c r="G160" s="309" t="s">
        <v>973</v>
      </c>
      <c r="H160" s="309" t="s">
        <v>974</v>
      </c>
      <c r="I160" s="327">
        <v>37692.400000000001</v>
      </c>
    </row>
    <row r="161" spans="1:9" x14ac:dyDescent="0.35">
      <c r="A161" s="309" t="str">
        <f>Inek2018A3[[#This Row],[ZPD2]]</f>
        <v>ZP11.18</v>
      </c>
      <c r="B161" s="309" t="str">
        <f>Inek2018A3[[#This Row],[OPSKode]]</f>
        <v>8-810.qh</v>
      </c>
      <c r="C161" s="326">
        <f>Inek2018A3[[#This Row],[Betrag2]]</f>
        <v>42608.800000000003</v>
      </c>
      <c r="D161" s="309" t="s">
        <v>921</v>
      </c>
      <c r="E161" s="309" t="s">
        <v>922</v>
      </c>
      <c r="F161" s="309" t="s">
        <v>975</v>
      </c>
      <c r="G161" s="309" t="s">
        <v>976</v>
      </c>
      <c r="H161" s="309" t="s">
        <v>977</v>
      </c>
      <c r="I161" s="327">
        <v>42608.800000000003</v>
      </c>
    </row>
    <row r="162" spans="1:9" x14ac:dyDescent="0.35">
      <c r="A162" s="309" t="str">
        <f>Inek2018A3[[#This Row],[ZPD2]]</f>
        <v>ZP11.19</v>
      </c>
      <c r="B162" s="309" t="str">
        <f>Inek2018A3[[#This Row],[OPSKode]]</f>
        <v>8-810.qj</v>
      </c>
      <c r="C162" s="326">
        <f>Inek2018A3[[#This Row],[Betrag2]]</f>
        <v>47525.2</v>
      </c>
      <c r="D162" s="309" t="s">
        <v>921</v>
      </c>
      <c r="E162" s="309" t="s">
        <v>922</v>
      </c>
      <c r="F162" s="309" t="s">
        <v>978</v>
      </c>
      <c r="G162" s="309" t="s">
        <v>979</v>
      </c>
      <c r="H162" s="309" t="s">
        <v>980</v>
      </c>
      <c r="I162" s="327">
        <v>47525.2</v>
      </c>
    </row>
    <row r="163" spans="1:9" x14ac:dyDescent="0.35">
      <c r="A163" s="309" t="str">
        <f>Inek2018A3[[#This Row],[ZPD2]]</f>
        <v>ZP11.20</v>
      </c>
      <c r="B163" s="309" t="str">
        <f>Inek2018A3[[#This Row],[OPSKode]]</f>
        <v>8-810.qk</v>
      </c>
      <c r="C163" s="326">
        <f>Inek2018A3[[#This Row],[Betrag2]]</f>
        <v>52441.599999999999</v>
      </c>
      <c r="D163" s="309" t="s">
        <v>921</v>
      </c>
      <c r="E163" s="309" t="s">
        <v>922</v>
      </c>
      <c r="F163" s="309" t="s">
        <v>981</v>
      </c>
      <c r="G163" s="309" t="s">
        <v>982</v>
      </c>
      <c r="H163" s="309" t="s">
        <v>983</v>
      </c>
      <c r="I163" s="327">
        <v>52441.599999999999</v>
      </c>
    </row>
    <row r="164" spans="1:9" x14ac:dyDescent="0.35">
      <c r="C164" s="326"/>
      <c r="D164" s="309" t="s">
        <v>984</v>
      </c>
      <c r="E164" s="309" t="s">
        <v>985</v>
      </c>
      <c r="H164" s="309" t="s">
        <v>986</v>
      </c>
    </row>
    <row r="165" spans="1:9" x14ac:dyDescent="0.35">
      <c r="A165" s="309" t="str">
        <f>Inek2018A3[[#This Row],[ZPD2]]</f>
        <v>ZP12.01</v>
      </c>
      <c r="B165" s="309" t="str">
        <f>Inek2018A3[[#This Row],[OPSKode]]</f>
        <v>6-001.b0</v>
      </c>
      <c r="C165" s="326">
        <f>Inek2018A3[[#This Row],[Betrag2]]</f>
        <v>296.07</v>
      </c>
      <c r="D165" s="309" t="s">
        <v>984</v>
      </c>
      <c r="E165" s="309" t="s">
        <v>985</v>
      </c>
      <c r="F165" s="309" t="s">
        <v>987</v>
      </c>
      <c r="G165" s="309" t="s">
        <v>988</v>
      </c>
      <c r="H165" s="309" t="s">
        <v>989</v>
      </c>
      <c r="I165" s="327">
        <v>296.07</v>
      </c>
    </row>
    <row r="166" spans="1:9" x14ac:dyDescent="0.35">
      <c r="A166" s="309" t="str">
        <f>Inek2018A3[[#This Row],[ZPD2]]</f>
        <v>ZP12.02</v>
      </c>
      <c r="B166" s="309" t="str">
        <f>Inek2018A3[[#This Row],[OPSKode]]</f>
        <v>6-001.b1</v>
      </c>
      <c r="C166" s="326">
        <f>Inek2018A3[[#This Row],[Betrag2]]</f>
        <v>518.12</v>
      </c>
      <c r="D166" s="309" t="s">
        <v>984</v>
      </c>
      <c r="E166" s="309" t="s">
        <v>985</v>
      </c>
      <c r="F166" s="309" t="s">
        <v>990</v>
      </c>
      <c r="G166" s="309" t="s">
        <v>991</v>
      </c>
      <c r="H166" s="309" t="s">
        <v>992</v>
      </c>
      <c r="I166" s="327">
        <v>518.12</v>
      </c>
    </row>
    <row r="167" spans="1:9" x14ac:dyDescent="0.35">
      <c r="A167" s="309" t="str">
        <f>Inek2018A3[[#This Row],[ZPD2]]</f>
        <v>ZP12.03</v>
      </c>
      <c r="B167" s="309" t="str">
        <f>Inek2018A3[[#This Row],[OPSKode]]</f>
        <v>6-001.b2</v>
      </c>
      <c r="C167" s="326">
        <f>Inek2018A3[[#This Row],[Betrag2]]</f>
        <v>738.1</v>
      </c>
      <c r="D167" s="309" t="s">
        <v>984</v>
      </c>
      <c r="E167" s="309" t="s">
        <v>985</v>
      </c>
      <c r="F167" s="309" t="s">
        <v>993</v>
      </c>
      <c r="G167" s="309" t="s">
        <v>994</v>
      </c>
      <c r="H167" s="309" t="s">
        <v>995</v>
      </c>
      <c r="I167" s="327">
        <v>738.1</v>
      </c>
    </row>
    <row r="168" spans="1:9" x14ac:dyDescent="0.35">
      <c r="A168" s="309" t="str">
        <f>Inek2018A3[[#This Row],[ZPD2]]</f>
        <v>ZP12.04</v>
      </c>
      <c r="B168" s="309" t="str">
        <f>Inek2018A3[[#This Row],[OPSKode]]</f>
        <v>6-001.b3</v>
      </c>
      <c r="C168" s="326">
        <f>Inek2018A3[[#This Row],[Betrag2]]</f>
        <v>962.23</v>
      </c>
      <c r="D168" s="309" t="s">
        <v>984</v>
      </c>
      <c r="E168" s="309" t="s">
        <v>985</v>
      </c>
      <c r="F168" s="309" t="s">
        <v>996</v>
      </c>
      <c r="G168" s="309" t="s">
        <v>997</v>
      </c>
      <c r="H168" s="309" t="s">
        <v>998</v>
      </c>
      <c r="I168" s="327">
        <v>962.23</v>
      </c>
    </row>
    <row r="169" spans="1:9" x14ac:dyDescent="0.35">
      <c r="A169" s="309" t="str">
        <f>Inek2018A3[[#This Row],[ZPD2]]</f>
        <v>ZP12.05</v>
      </c>
      <c r="B169" s="309" t="str">
        <f>Inek2018A3[[#This Row],[OPSKode]]</f>
        <v>6-001.b4</v>
      </c>
      <c r="C169" s="326">
        <f>Inek2018A3[[#This Row],[Betrag2]]</f>
        <v>1146.68</v>
      </c>
      <c r="D169" s="309" t="s">
        <v>984</v>
      </c>
      <c r="E169" s="309" t="s">
        <v>985</v>
      </c>
      <c r="F169" s="309" t="s">
        <v>999</v>
      </c>
      <c r="G169" s="309" t="s">
        <v>1000</v>
      </c>
      <c r="H169" s="309" t="s">
        <v>1001</v>
      </c>
      <c r="I169" s="327">
        <v>1146.68</v>
      </c>
    </row>
    <row r="170" spans="1:9" x14ac:dyDescent="0.35">
      <c r="A170" s="309" t="str">
        <f>Inek2018A3[[#This Row],[ZPD2]]</f>
        <v>ZP12.06</v>
      </c>
      <c r="B170" s="309" t="str">
        <f>Inek2018A3[[#This Row],[OPSKode]]</f>
        <v>6-001.b5</v>
      </c>
      <c r="C170" s="326">
        <f>Inek2018A3[[#This Row],[Betrag2]]</f>
        <v>1397.82</v>
      </c>
      <c r="D170" s="309" t="s">
        <v>984</v>
      </c>
      <c r="E170" s="309" t="s">
        <v>985</v>
      </c>
      <c r="F170" s="309" t="s">
        <v>1002</v>
      </c>
      <c r="G170" s="309" t="s">
        <v>1003</v>
      </c>
      <c r="H170" s="309" t="s">
        <v>1004</v>
      </c>
      <c r="I170" s="327">
        <v>1397.82</v>
      </c>
    </row>
    <row r="171" spans="1:9" x14ac:dyDescent="0.35">
      <c r="A171" s="309" t="str">
        <f>Inek2018A3[[#This Row],[ZPD2]]</f>
        <v>ZP12.07</v>
      </c>
      <c r="B171" s="309" t="str">
        <f>Inek2018A3[[#This Row],[OPSKode]]</f>
        <v>6-001.b6</v>
      </c>
      <c r="C171" s="326">
        <f>Inek2018A3[[#This Row],[Betrag2]]</f>
        <v>1628.39</v>
      </c>
      <c r="D171" s="309" t="s">
        <v>984</v>
      </c>
      <c r="E171" s="309" t="s">
        <v>985</v>
      </c>
      <c r="F171" s="309" t="s">
        <v>1005</v>
      </c>
      <c r="G171" s="309" t="s">
        <v>1006</v>
      </c>
      <c r="H171" s="309" t="s">
        <v>1007</v>
      </c>
      <c r="I171" s="327">
        <v>1628.39</v>
      </c>
    </row>
    <row r="172" spans="1:9" x14ac:dyDescent="0.35">
      <c r="A172" s="309" t="str">
        <f>Inek2018A3[[#This Row],[ZPD2]]</f>
        <v>ZP12.08</v>
      </c>
      <c r="B172" s="309" t="str">
        <f>Inek2018A3[[#This Row],[OPSKode]]</f>
        <v>6-001.b7</v>
      </c>
      <c r="C172" s="326">
        <f>Inek2018A3[[#This Row],[Betrag2]]</f>
        <v>1850.44</v>
      </c>
      <c r="D172" s="309" t="s">
        <v>984</v>
      </c>
      <c r="E172" s="309" t="s">
        <v>985</v>
      </c>
      <c r="F172" s="309" t="s">
        <v>1008</v>
      </c>
      <c r="G172" s="309" t="s">
        <v>1009</v>
      </c>
      <c r="H172" s="309" t="s">
        <v>1010</v>
      </c>
      <c r="I172" s="327">
        <v>1850.44</v>
      </c>
    </row>
    <row r="173" spans="1:9" x14ac:dyDescent="0.35">
      <c r="A173" s="309" t="str">
        <f>Inek2018A3[[#This Row],[ZPD2]]</f>
        <v>ZP12.09</v>
      </c>
      <c r="B173" s="309" t="str">
        <f>Inek2018A3[[#This Row],[OPSKode]]</f>
        <v>6-001.b8</v>
      </c>
      <c r="C173" s="326">
        <f>Inek2018A3[[#This Row],[Betrag2]]</f>
        <v>2072.4899999999998</v>
      </c>
      <c r="D173" s="309" t="s">
        <v>984</v>
      </c>
      <c r="E173" s="309" t="s">
        <v>985</v>
      </c>
      <c r="F173" s="309" t="s">
        <v>1011</v>
      </c>
      <c r="G173" s="309" t="s">
        <v>1012</v>
      </c>
      <c r="H173" s="309" t="s">
        <v>1013</v>
      </c>
      <c r="I173" s="327">
        <v>2072.4899999999998</v>
      </c>
    </row>
    <row r="174" spans="1:9" x14ac:dyDescent="0.35">
      <c r="A174" s="309" t="str">
        <f>Inek2018A3[[#This Row],[ZPD2]]</f>
        <v>ZP12.10</v>
      </c>
      <c r="B174" s="309" t="str">
        <f>Inek2018A3[[#This Row],[OPSKode]]</f>
        <v>6-001.b9</v>
      </c>
      <c r="C174" s="326">
        <f>Inek2018A3[[#This Row],[Betrag2]]</f>
        <v>2248.29</v>
      </c>
      <c r="D174" s="309" t="s">
        <v>984</v>
      </c>
      <c r="E174" s="309" t="s">
        <v>985</v>
      </c>
      <c r="F174" s="309" t="s">
        <v>1014</v>
      </c>
      <c r="G174" s="309" t="s">
        <v>1015</v>
      </c>
      <c r="H174" s="309" t="s">
        <v>1016</v>
      </c>
      <c r="I174" s="327">
        <v>2248.29</v>
      </c>
    </row>
    <row r="175" spans="1:9" x14ac:dyDescent="0.35">
      <c r="A175" s="309" t="str">
        <f>Inek2018A3[[#This Row],[ZPD2]]</f>
        <v>ZP12.11</v>
      </c>
      <c r="B175" s="309" t="str">
        <f>Inek2018A3[[#This Row],[OPSKode]]</f>
        <v>6-001.ba</v>
      </c>
      <c r="C175" s="326">
        <f>Inek2018A3[[#This Row],[Betrag2]]</f>
        <v>2516.6</v>
      </c>
      <c r="D175" s="309" t="s">
        <v>984</v>
      </c>
      <c r="E175" s="309" t="s">
        <v>985</v>
      </c>
      <c r="F175" s="309" t="s">
        <v>1017</v>
      </c>
      <c r="G175" s="309" t="s">
        <v>1018</v>
      </c>
      <c r="H175" s="309" t="s">
        <v>1019</v>
      </c>
      <c r="I175" s="327">
        <v>2516.6</v>
      </c>
    </row>
    <row r="176" spans="1:9" x14ac:dyDescent="0.35">
      <c r="A176" s="309" t="str">
        <f>Inek2018A3[[#This Row],[ZPD2]]</f>
        <v>ZP12.12</v>
      </c>
      <c r="B176" s="309" t="str">
        <f>Inek2018A3[[#This Row],[OPSKode]]</f>
        <v>6-001.bb</v>
      </c>
      <c r="C176" s="326">
        <f>Inek2018A3[[#This Row],[Betrag2]]</f>
        <v>2812.67</v>
      </c>
      <c r="D176" s="309" t="s">
        <v>984</v>
      </c>
      <c r="E176" s="309" t="s">
        <v>985</v>
      </c>
      <c r="F176" s="309" t="s">
        <v>1020</v>
      </c>
      <c r="G176" s="309" t="s">
        <v>1021</v>
      </c>
      <c r="H176" s="309" t="s">
        <v>1022</v>
      </c>
      <c r="I176" s="327">
        <v>2812.67</v>
      </c>
    </row>
    <row r="177" spans="1:9" x14ac:dyDescent="0.35">
      <c r="A177" s="309" t="str">
        <f>Inek2018A3[[#This Row],[ZPD2]]</f>
        <v>ZP12.13</v>
      </c>
      <c r="B177" s="309" t="str">
        <f>Inek2018A3[[#This Row],[OPSKode]]</f>
        <v>6-001.bc</v>
      </c>
      <c r="C177" s="326">
        <f>Inek2018A3[[#This Row],[Betrag2]]</f>
        <v>3256.78</v>
      </c>
      <c r="D177" s="309" t="s">
        <v>984</v>
      </c>
      <c r="E177" s="309" t="s">
        <v>985</v>
      </c>
      <c r="F177" s="309" t="s">
        <v>1023</v>
      </c>
      <c r="G177" s="309" t="s">
        <v>1024</v>
      </c>
      <c r="H177" s="309" t="s">
        <v>1025</v>
      </c>
      <c r="I177" s="327">
        <v>3256.78</v>
      </c>
    </row>
    <row r="178" spans="1:9" x14ac:dyDescent="0.35">
      <c r="A178" s="309" t="str">
        <f>Inek2018A3[[#This Row],[ZPD2]]</f>
        <v>ZP12.14</v>
      </c>
      <c r="B178" s="309" t="str">
        <f>Inek2018A3[[#This Row],[OPSKode]]</f>
        <v>6-001.bd</v>
      </c>
      <c r="C178" s="326">
        <f>Inek2018A3[[#This Row],[Betrag2]]</f>
        <v>3700.88</v>
      </c>
      <c r="D178" s="309" t="s">
        <v>984</v>
      </c>
      <c r="E178" s="309" t="s">
        <v>985</v>
      </c>
      <c r="F178" s="309" t="s">
        <v>1026</v>
      </c>
      <c r="G178" s="309" t="s">
        <v>1027</v>
      </c>
      <c r="H178" s="309" t="s">
        <v>1028</v>
      </c>
      <c r="I178" s="327">
        <v>3700.88</v>
      </c>
    </row>
    <row r="179" spans="1:9" x14ac:dyDescent="0.35">
      <c r="A179" s="309" t="str">
        <f>Inek2018A3[[#This Row],[ZPD2]]</f>
        <v>ZP12.15</v>
      </c>
      <c r="B179" s="309" t="str">
        <f>Inek2018A3[[#This Row],[OPSKode]]</f>
        <v>6-001.be</v>
      </c>
      <c r="C179" s="326">
        <f>Inek2018A3[[#This Row],[Betrag2]]</f>
        <v>4144.99</v>
      </c>
      <c r="D179" s="309" t="s">
        <v>984</v>
      </c>
      <c r="E179" s="309" t="s">
        <v>985</v>
      </c>
      <c r="F179" s="309" t="s">
        <v>1029</v>
      </c>
      <c r="G179" s="309" t="s">
        <v>1030</v>
      </c>
      <c r="H179" s="309" t="s">
        <v>1031</v>
      </c>
      <c r="I179" s="327">
        <v>4144.99</v>
      </c>
    </row>
    <row r="180" spans="1:9" x14ac:dyDescent="0.35">
      <c r="A180" s="309" t="str">
        <f>Inek2018A3[[#This Row],[ZPD2]]</f>
        <v>ZP12.16</v>
      </c>
      <c r="B180" s="309" t="str">
        <f>Inek2018A3[[#This Row],[OPSKode]]</f>
        <v>6-001.bf</v>
      </c>
      <c r="C180" s="326">
        <f>Inek2018A3[[#This Row],[Betrag2]]</f>
        <v>4589.1000000000004</v>
      </c>
      <c r="D180" s="309" t="s">
        <v>984</v>
      </c>
      <c r="E180" s="309" t="s">
        <v>985</v>
      </c>
      <c r="F180" s="309" t="s">
        <v>1032</v>
      </c>
      <c r="G180" s="309" t="s">
        <v>1033</v>
      </c>
      <c r="H180" s="309" t="s">
        <v>1034</v>
      </c>
      <c r="I180" s="327">
        <v>4589.1000000000004</v>
      </c>
    </row>
    <row r="181" spans="1:9" x14ac:dyDescent="0.35">
      <c r="A181" s="309" t="str">
        <f>Inek2018A3[[#This Row],[ZPD2]]</f>
        <v>ZP12.17</v>
      </c>
      <c r="B181" s="309" t="str">
        <f>Inek2018A3[[#This Row],[OPSKode]]</f>
        <v>6-001.bg</v>
      </c>
      <c r="C181" s="326">
        <f>Inek2018A3[[#This Row],[Betrag2]]</f>
        <v>5033.2</v>
      </c>
      <c r="D181" s="309" t="s">
        <v>984</v>
      </c>
      <c r="E181" s="309" t="s">
        <v>985</v>
      </c>
      <c r="F181" s="309" t="s">
        <v>1035</v>
      </c>
      <c r="G181" s="309" t="s">
        <v>1036</v>
      </c>
      <c r="H181" s="309" t="s">
        <v>1037</v>
      </c>
      <c r="I181" s="327">
        <v>5033.2</v>
      </c>
    </row>
    <row r="182" spans="1:9" x14ac:dyDescent="0.35">
      <c r="A182" s="309" t="str">
        <f>Inek2018A3[[#This Row],[ZPD2]]</f>
        <v>ZP12.18</v>
      </c>
      <c r="B182" s="309" t="str">
        <f>Inek2018A3[[#This Row],[OPSKode]]</f>
        <v>6-001.bh</v>
      </c>
      <c r="C182" s="326">
        <f>Inek2018A3[[#This Row],[Betrag2]]</f>
        <v>5477.31</v>
      </c>
      <c r="D182" s="309" t="s">
        <v>984</v>
      </c>
      <c r="E182" s="309" t="s">
        <v>985</v>
      </c>
      <c r="F182" s="309" t="s">
        <v>1038</v>
      </c>
      <c r="G182" s="309" t="s">
        <v>1039</v>
      </c>
      <c r="H182" s="309" t="s">
        <v>1040</v>
      </c>
      <c r="I182" s="327">
        <v>5477.31</v>
      </c>
    </row>
    <row r="183" spans="1:9" x14ac:dyDescent="0.35">
      <c r="A183" s="309" t="str">
        <f>Inek2018A3[[#This Row],[ZPD2]]</f>
        <v>ZP12.19</v>
      </c>
      <c r="B183" s="309" t="str">
        <f>Inek2018A3[[#This Row],[OPSKode]]</f>
        <v>6-001.bj</v>
      </c>
      <c r="C183" s="326">
        <f>Inek2018A3[[#This Row],[Betrag2]]</f>
        <v>5921.41</v>
      </c>
      <c r="D183" s="309" t="s">
        <v>984</v>
      </c>
      <c r="E183" s="309" t="s">
        <v>985</v>
      </c>
      <c r="F183" s="309" t="s">
        <v>1041</v>
      </c>
      <c r="G183" s="309" t="s">
        <v>1042</v>
      </c>
      <c r="H183" s="309" t="s">
        <v>1043</v>
      </c>
      <c r="I183" s="327">
        <v>5921.41</v>
      </c>
    </row>
    <row r="184" spans="1:9" x14ac:dyDescent="0.35">
      <c r="A184" s="309" t="str">
        <f>Inek2018A3[[#This Row],[ZPD2]]</f>
        <v>ZP12.20</v>
      </c>
      <c r="B184" s="309" t="str">
        <f>Inek2018A3[[#This Row],[OPSKode]]</f>
        <v>6-001.bk</v>
      </c>
      <c r="C184" s="326">
        <f>Inek2018A3[[#This Row],[Betrag2]]</f>
        <v>6365.52</v>
      </c>
      <c r="D184" s="309" t="s">
        <v>984</v>
      </c>
      <c r="E184" s="309" t="s">
        <v>985</v>
      </c>
      <c r="F184" s="309" t="s">
        <v>1044</v>
      </c>
      <c r="G184" s="309" t="s">
        <v>1045</v>
      </c>
      <c r="H184" s="309" t="s">
        <v>1046</v>
      </c>
      <c r="I184" s="327">
        <v>6365.52</v>
      </c>
    </row>
    <row r="185" spans="1:9" x14ac:dyDescent="0.35">
      <c r="A185" s="309" t="str">
        <f>Inek2018A3[[#This Row],[ZPD2]]</f>
        <v>ZP12.21</v>
      </c>
      <c r="B185" s="309" t="str">
        <f>Inek2018A3[[#This Row],[OPSKode]]</f>
        <v>6-001.bm</v>
      </c>
      <c r="C185" s="326">
        <f>Inek2018A3[[#This Row],[Betrag2]]</f>
        <v>6809.63</v>
      </c>
      <c r="D185" s="309" t="s">
        <v>984</v>
      </c>
      <c r="E185" s="309" t="s">
        <v>985</v>
      </c>
      <c r="F185" s="309" t="s">
        <v>1047</v>
      </c>
      <c r="G185" s="309" t="s">
        <v>1048</v>
      </c>
      <c r="H185" s="309" t="s">
        <v>1049</v>
      </c>
      <c r="I185" s="327">
        <v>6809.63</v>
      </c>
    </row>
    <row r="186" spans="1:9" x14ac:dyDescent="0.35">
      <c r="A186" s="309" t="str">
        <f>Inek2018A3[[#This Row],[ZPD2]]</f>
        <v>ZP12.22</v>
      </c>
      <c r="B186" s="309" t="str">
        <f>Inek2018A3[[#This Row],[OPSKode]]</f>
        <v>6-001.bn</v>
      </c>
      <c r="C186" s="326">
        <f>Inek2018A3[[#This Row],[Betrag2]]</f>
        <v>7253.73</v>
      </c>
      <c r="D186" s="309" t="s">
        <v>984</v>
      </c>
      <c r="E186" s="309" t="s">
        <v>985</v>
      </c>
      <c r="F186" s="309" t="s">
        <v>1050</v>
      </c>
      <c r="G186" s="309" t="s">
        <v>1051</v>
      </c>
      <c r="H186" s="309" t="s">
        <v>1052</v>
      </c>
      <c r="I186" s="327">
        <v>7253.73</v>
      </c>
    </row>
    <row r="187" spans="1:9" x14ac:dyDescent="0.35">
      <c r="A187" s="501" t="s">
        <v>1053</v>
      </c>
      <c r="B187" s="501" t="str">
        <f>Inek2018A3[[#This Row],[OPSKode]]</f>
        <v>8-822</v>
      </c>
      <c r="C187" s="326">
        <f>Inek2018A3[[#This Row],[Betrag2]]</f>
        <v>1082.3499999999999</v>
      </c>
      <c r="D187" s="309" t="s">
        <v>1053</v>
      </c>
      <c r="E187" s="309" t="s">
        <v>1054</v>
      </c>
      <c r="G187" s="309" t="s">
        <v>1055</v>
      </c>
      <c r="H187" s="309" t="s">
        <v>1054</v>
      </c>
      <c r="I187" s="327">
        <v>1082.3499999999999</v>
      </c>
    </row>
    <row r="188" spans="1:9" x14ac:dyDescent="0.35">
      <c r="C188" s="326"/>
      <c r="D188" s="309" t="s">
        <v>1056</v>
      </c>
      <c r="E188" s="309" t="s">
        <v>1057</v>
      </c>
      <c r="H188" s="309" t="s">
        <v>1058</v>
      </c>
    </row>
    <row r="189" spans="1:9" x14ac:dyDescent="0.35">
      <c r="A189" s="309" t="str">
        <f>Inek2018A3[[#This Row],[ZPD2]]</f>
        <v>ZP15.08</v>
      </c>
      <c r="B189" s="309" t="str">
        <f>Inek2018A3[[#This Row],[OPSKode]]</f>
        <v>6-001.f7</v>
      </c>
      <c r="C189" s="326">
        <f>Inek2018A3[[#This Row],[Betrag2]]</f>
        <v>109.99</v>
      </c>
      <c r="D189" s="309" t="s">
        <v>1056</v>
      </c>
      <c r="E189" s="309" t="s">
        <v>1057</v>
      </c>
      <c r="F189" s="309" t="s">
        <v>1059</v>
      </c>
      <c r="G189" s="309" t="s">
        <v>1060</v>
      </c>
      <c r="H189" s="309" t="s">
        <v>1061</v>
      </c>
      <c r="I189" s="327">
        <v>109.99</v>
      </c>
    </row>
    <row r="190" spans="1:9" x14ac:dyDescent="0.35">
      <c r="A190" s="309" t="str">
        <f>Inek2018A3[[#This Row],[ZPD2]]</f>
        <v>ZP15.09</v>
      </c>
      <c r="B190" s="309" t="str">
        <f>Inek2018A3[[#This Row],[OPSKode]]</f>
        <v>6-001.f8</v>
      </c>
      <c r="C190" s="326">
        <f>Inek2018A3[[#This Row],[Betrag2]]</f>
        <v>124.33</v>
      </c>
      <c r="D190" s="309" t="s">
        <v>1056</v>
      </c>
      <c r="E190" s="309" t="s">
        <v>1057</v>
      </c>
      <c r="F190" s="309" t="s">
        <v>1062</v>
      </c>
      <c r="G190" s="309" t="s">
        <v>1063</v>
      </c>
      <c r="H190" s="309" t="s">
        <v>1064</v>
      </c>
      <c r="I190" s="327">
        <v>124.33</v>
      </c>
    </row>
    <row r="191" spans="1:9" x14ac:dyDescent="0.35">
      <c r="A191" s="309" t="str">
        <f>Inek2018A3[[#This Row],[ZPD2]]</f>
        <v>ZP15.10</v>
      </c>
      <c r="B191" s="309" t="str">
        <f>Inek2018A3[[#This Row],[OPSKode]]</f>
        <v>6-001.f9</v>
      </c>
      <c r="C191" s="326">
        <f>Inek2018A3[[#This Row],[Betrag2]]</f>
        <v>138.68</v>
      </c>
      <c r="D191" s="309" t="s">
        <v>1056</v>
      </c>
      <c r="E191" s="309" t="s">
        <v>1057</v>
      </c>
      <c r="F191" s="309" t="s">
        <v>1065</v>
      </c>
      <c r="G191" s="309" t="s">
        <v>1066</v>
      </c>
      <c r="H191" s="309" t="s">
        <v>1067</v>
      </c>
      <c r="I191" s="327">
        <v>138.68</v>
      </c>
    </row>
    <row r="192" spans="1:9" x14ac:dyDescent="0.35">
      <c r="A192" s="309" t="str">
        <f>Inek2018A3[[#This Row],[ZPD2]]</f>
        <v>ZP15.11</v>
      </c>
      <c r="B192" s="309" t="str">
        <f>Inek2018A3[[#This Row],[OPSKode]]</f>
        <v>6-001.fa</v>
      </c>
      <c r="C192" s="326">
        <f>Inek2018A3[[#This Row],[Betrag2]]</f>
        <v>153.02000000000001</v>
      </c>
      <c r="D192" s="309" t="s">
        <v>1056</v>
      </c>
      <c r="E192" s="309" t="s">
        <v>1057</v>
      </c>
      <c r="F192" s="309" t="s">
        <v>1068</v>
      </c>
      <c r="G192" s="309" t="s">
        <v>1069</v>
      </c>
      <c r="H192" s="309" t="s">
        <v>1070</v>
      </c>
      <c r="I192" s="327">
        <v>153.02000000000001</v>
      </c>
    </row>
    <row r="193" spans="1:9" x14ac:dyDescent="0.35">
      <c r="A193" s="309" t="str">
        <f>Inek2018A3[[#This Row],[ZPD2]]</f>
        <v>ZP15.12</v>
      </c>
      <c r="B193" s="309" t="str">
        <f>Inek2018A3[[#This Row],[OPSKode]]</f>
        <v>6-001.fb</v>
      </c>
      <c r="C193" s="326">
        <f>Inek2018A3[[#This Row],[Betrag2]]</f>
        <v>167.37</v>
      </c>
      <c r="D193" s="309" t="s">
        <v>1056</v>
      </c>
      <c r="E193" s="309" t="s">
        <v>1057</v>
      </c>
      <c r="F193" s="309" t="s">
        <v>1071</v>
      </c>
      <c r="G193" s="309" t="s">
        <v>1072</v>
      </c>
      <c r="H193" s="309" t="s">
        <v>1073</v>
      </c>
      <c r="I193" s="327">
        <v>167.37</v>
      </c>
    </row>
    <row r="194" spans="1:9" x14ac:dyDescent="0.35">
      <c r="A194" s="309" t="str">
        <f>Inek2018A3[[#This Row],[ZPD2]]</f>
        <v>ZP15.13</v>
      </c>
      <c r="B194" s="309" t="str">
        <f>Inek2018A3[[#This Row],[OPSKode]]</f>
        <v>6-001.fc</v>
      </c>
      <c r="C194" s="326">
        <f>Inek2018A3[[#This Row],[Betrag2]]</f>
        <v>181.72</v>
      </c>
      <c r="D194" s="309" t="s">
        <v>1056</v>
      </c>
      <c r="E194" s="309" t="s">
        <v>1057</v>
      </c>
      <c r="F194" s="309" t="s">
        <v>1074</v>
      </c>
      <c r="G194" s="309" t="s">
        <v>1075</v>
      </c>
      <c r="H194" s="309" t="s">
        <v>1076</v>
      </c>
      <c r="I194" s="327">
        <v>181.72</v>
      </c>
    </row>
    <row r="195" spans="1:9" x14ac:dyDescent="0.35">
      <c r="A195" s="309" t="str">
        <f>Inek2018A3[[#This Row],[ZPD2]]</f>
        <v>ZP15.14</v>
      </c>
      <c r="B195" s="309" t="str">
        <f>Inek2018A3[[#This Row],[OPSKode]]</f>
        <v>6-001.fd</v>
      </c>
      <c r="C195" s="326">
        <f>Inek2018A3[[#This Row],[Betrag2]]</f>
        <v>196.06</v>
      </c>
      <c r="D195" s="309" t="s">
        <v>1056</v>
      </c>
      <c r="E195" s="309" t="s">
        <v>1057</v>
      </c>
      <c r="F195" s="309" t="s">
        <v>1077</v>
      </c>
      <c r="G195" s="309" t="s">
        <v>1078</v>
      </c>
      <c r="H195" s="309" t="s">
        <v>1079</v>
      </c>
      <c r="I195" s="327">
        <v>196.06</v>
      </c>
    </row>
    <row r="196" spans="1:9" x14ac:dyDescent="0.35">
      <c r="C196" s="326"/>
      <c r="D196" s="309" t="s">
        <v>1080</v>
      </c>
      <c r="E196" s="309" t="s">
        <v>1081</v>
      </c>
      <c r="H196" s="309" t="s">
        <v>1082</v>
      </c>
    </row>
    <row r="197" spans="1:9" x14ac:dyDescent="0.35">
      <c r="A197" s="309" t="str">
        <f>Inek2018A3[[#This Row],[ZPD2]]</f>
        <v>ZP16.01</v>
      </c>
      <c r="B197" s="309" t="str">
        <f>Inek2018A3[[#This Row],[OPSKode]]</f>
        <v>8-810.s0</v>
      </c>
      <c r="C197" s="326">
        <f>Inek2018A3[[#This Row],[Betrag2]]</f>
        <v>326.27999999999997</v>
      </c>
      <c r="D197" s="309" t="s">
        <v>1080</v>
      </c>
      <c r="E197" s="309" t="s">
        <v>1081</v>
      </c>
      <c r="F197" s="309" t="s">
        <v>1083</v>
      </c>
      <c r="G197" s="309" t="s">
        <v>1084</v>
      </c>
      <c r="H197" s="309" t="s">
        <v>1085</v>
      </c>
      <c r="I197" s="327">
        <v>326.27999999999997</v>
      </c>
    </row>
    <row r="198" spans="1:9" x14ac:dyDescent="0.35">
      <c r="A198" s="309" t="str">
        <f>Inek2018A3[[#This Row],[ZPD2]]</f>
        <v>ZP16.02</v>
      </c>
      <c r="B198" s="309" t="str">
        <f>Inek2018A3[[#This Row],[OPSKode]]</f>
        <v>8-810.s1</v>
      </c>
      <c r="C198" s="326">
        <f>Inek2018A3[[#This Row],[Betrag2]]</f>
        <v>571</v>
      </c>
      <c r="D198" s="309" t="s">
        <v>1080</v>
      </c>
      <c r="E198" s="309" t="s">
        <v>1081</v>
      </c>
      <c r="F198" s="309" t="s">
        <v>1086</v>
      </c>
      <c r="G198" s="309" t="s">
        <v>1087</v>
      </c>
      <c r="H198" s="309" t="s">
        <v>1088</v>
      </c>
      <c r="I198" s="327">
        <v>571</v>
      </c>
    </row>
    <row r="199" spans="1:9" x14ac:dyDescent="0.35">
      <c r="A199" s="309" t="str">
        <f>Inek2018A3[[#This Row],[ZPD2]]</f>
        <v>ZP16.03</v>
      </c>
      <c r="B199" s="309" t="str">
        <f>Inek2018A3[[#This Row],[OPSKode]]</f>
        <v>8-810.s2</v>
      </c>
      <c r="C199" s="326">
        <f>Inek2018A3[[#This Row],[Betrag2]]</f>
        <v>897.28</v>
      </c>
      <c r="D199" s="309" t="s">
        <v>1080</v>
      </c>
      <c r="E199" s="309" t="s">
        <v>1081</v>
      </c>
      <c r="F199" s="309" t="s">
        <v>1089</v>
      </c>
      <c r="G199" s="309" t="s">
        <v>1090</v>
      </c>
      <c r="H199" s="309" t="s">
        <v>1091</v>
      </c>
      <c r="I199" s="327">
        <v>897.28</v>
      </c>
    </row>
    <row r="200" spans="1:9" x14ac:dyDescent="0.35">
      <c r="A200" s="309" t="str">
        <f>Inek2018A3[[#This Row],[ZPD2]]</f>
        <v>ZP16.04</v>
      </c>
      <c r="B200" s="309" t="str">
        <f>Inek2018A3[[#This Row],[OPSKode]]</f>
        <v>8-810.s3</v>
      </c>
      <c r="C200" s="326">
        <f>Inek2018A3[[#This Row],[Betrag2]]</f>
        <v>1223.57</v>
      </c>
      <c r="D200" s="309" t="s">
        <v>1080</v>
      </c>
      <c r="E200" s="309" t="s">
        <v>1081</v>
      </c>
      <c r="F200" s="309" t="s">
        <v>1092</v>
      </c>
      <c r="G200" s="309" t="s">
        <v>1093</v>
      </c>
      <c r="H200" s="309" t="s">
        <v>1094</v>
      </c>
      <c r="I200" s="327">
        <v>1223.57</v>
      </c>
    </row>
    <row r="201" spans="1:9" x14ac:dyDescent="0.35">
      <c r="A201" s="309" t="str">
        <f>Inek2018A3[[#This Row],[ZPD2]]</f>
        <v>ZP16.05</v>
      </c>
      <c r="B201" s="309" t="str">
        <f>Inek2018A3[[#This Row],[OPSKode]]</f>
        <v>8-810.s4</v>
      </c>
      <c r="C201" s="326">
        <f>Inek2018A3[[#This Row],[Betrag2]]</f>
        <v>1835.35</v>
      </c>
      <c r="D201" s="309" t="s">
        <v>1080</v>
      </c>
      <c r="E201" s="309" t="s">
        <v>1081</v>
      </c>
      <c r="F201" s="309" t="s">
        <v>1095</v>
      </c>
      <c r="G201" s="309" t="s">
        <v>1096</v>
      </c>
      <c r="H201" s="309" t="s">
        <v>1097</v>
      </c>
      <c r="I201" s="327">
        <v>1835.35</v>
      </c>
    </row>
    <row r="202" spans="1:9" x14ac:dyDescent="0.35">
      <c r="A202" s="309" t="str">
        <f>Inek2018A3[[#This Row],[ZPD2]]</f>
        <v>ZP16.06</v>
      </c>
      <c r="B202" s="309" t="str">
        <f>Inek2018A3[[#This Row],[OPSKode]]</f>
        <v>8-810.s5</v>
      </c>
      <c r="C202" s="326">
        <f>Inek2018A3[[#This Row],[Betrag2]]</f>
        <v>2447.13</v>
      </c>
      <c r="D202" s="309" t="s">
        <v>1080</v>
      </c>
      <c r="E202" s="309" t="s">
        <v>1081</v>
      </c>
      <c r="F202" s="309" t="s">
        <v>1098</v>
      </c>
      <c r="G202" s="309" t="s">
        <v>1099</v>
      </c>
      <c r="H202" s="309" t="s">
        <v>1100</v>
      </c>
      <c r="I202" s="327">
        <v>2447.13</v>
      </c>
    </row>
    <row r="203" spans="1:9" x14ac:dyDescent="0.35">
      <c r="A203" s="309" t="str">
        <f>Inek2018A3[[#This Row],[ZPD2]]</f>
        <v>ZP16.07</v>
      </c>
      <c r="B203" s="309" t="str">
        <f>Inek2018A3[[#This Row],[OPSKode]]</f>
        <v>8-810.s6</v>
      </c>
      <c r="C203" s="326">
        <f>Inek2018A3[[#This Row],[Betrag2]]</f>
        <v>3058.92</v>
      </c>
      <c r="D203" s="309" t="s">
        <v>1080</v>
      </c>
      <c r="E203" s="309" t="s">
        <v>1081</v>
      </c>
      <c r="F203" s="309" t="s">
        <v>1101</v>
      </c>
      <c r="G203" s="309" t="s">
        <v>1102</v>
      </c>
      <c r="H203" s="309" t="s">
        <v>1103</v>
      </c>
      <c r="I203" s="327">
        <v>3058.92</v>
      </c>
    </row>
    <row r="204" spans="1:9" x14ac:dyDescent="0.35">
      <c r="A204" s="309" t="str">
        <f>Inek2018A3[[#This Row],[ZPD2]]</f>
        <v>ZP16.08</v>
      </c>
      <c r="B204" s="309" t="str">
        <f>Inek2018A3[[#This Row],[OPSKode]]</f>
        <v>8-810.s7</v>
      </c>
      <c r="C204" s="326">
        <f>Inek2018A3[[#This Row],[Betrag2]]</f>
        <v>3670.7</v>
      </c>
      <c r="D204" s="309" t="s">
        <v>1080</v>
      </c>
      <c r="E204" s="309" t="s">
        <v>1081</v>
      </c>
      <c r="F204" s="309" t="s">
        <v>1104</v>
      </c>
      <c r="G204" s="309" t="s">
        <v>1105</v>
      </c>
      <c r="H204" s="309" t="s">
        <v>1106</v>
      </c>
      <c r="I204" s="327">
        <v>3670.7</v>
      </c>
    </row>
    <row r="205" spans="1:9" x14ac:dyDescent="0.35">
      <c r="A205" s="309" t="str">
        <f>Inek2018A3[[#This Row],[ZPD2]]</f>
        <v>ZP16.09</v>
      </c>
      <c r="B205" s="309" t="str">
        <f>Inek2018A3[[#This Row],[OPSKode]]</f>
        <v>8-810.s8</v>
      </c>
      <c r="C205" s="326">
        <f>Inek2018A3[[#This Row],[Betrag2]]</f>
        <v>4894.26</v>
      </c>
      <c r="D205" s="309" t="s">
        <v>1080</v>
      </c>
      <c r="E205" s="309" t="s">
        <v>1081</v>
      </c>
      <c r="F205" s="309" t="s">
        <v>1107</v>
      </c>
      <c r="G205" s="309" t="s">
        <v>1108</v>
      </c>
      <c r="H205" s="309" t="s">
        <v>1109</v>
      </c>
      <c r="I205" s="327">
        <v>4894.26</v>
      </c>
    </row>
    <row r="206" spans="1:9" x14ac:dyDescent="0.35">
      <c r="A206" s="309" t="str">
        <f>Inek2018A3[[#This Row],[ZPD2]]</f>
        <v>ZP16.10</v>
      </c>
      <c r="B206" s="309" t="str">
        <f>Inek2018A3[[#This Row],[OPSKode]]</f>
        <v>8-810.s9</v>
      </c>
      <c r="C206" s="326">
        <f>Inek2018A3[[#This Row],[Betrag2]]</f>
        <v>6117.83</v>
      </c>
      <c r="D206" s="309" t="s">
        <v>1080</v>
      </c>
      <c r="E206" s="309" t="s">
        <v>1081</v>
      </c>
      <c r="F206" s="309" t="s">
        <v>1110</v>
      </c>
      <c r="G206" s="309" t="s">
        <v>1111</v>
      </c>
      <c r="H206" s="309" t="s">
        <v>1112</v>
      </c>
      <c r="I206" s="327">
        <v>6117.83</v>
      </c>
    </row>
    <row r="207" spans="1:9" x14ac:dyDescent="0.35">
      <c r="A207" s="309" t="str">
        <f>Inek2018A3[[#This Row],[ZPD2]]</f>
        <v>ZP16.11</v>
      </c>
      <c r="B207" s="309" t="str">
        <f>Inek2018A3[[#This Row],[OPSKode]]</f>
        <v>8-810.sa</v>
      </c>
      <c r="C207" s="326">
        <f>Inek2018A3[[#This Row],[Betrag2]]</f>
        <v>7341.4</v>
      </c>
      <c r="D207" s="309" t="s">
        <v>1080</v>
      </c>
      <c r="E207" s="309" t="s">
        <v>1081</v>
      </c>
      <c r="F207" s="309" t="s">
        <v>1113</v>
      </c>
      <c r="G207" s="309" t="s">
        <v>1114</v>
      </c>
      <c r="H207" s="309" t="s">
        <v>1115</v>
      </c>
      <c r="I207" s="327">
        <v>7341.4</v>
      </c>
    </row>
    <row r="208" spans="1:9" x14ac:dyDescent="0.35">
      <c r="A208" s="309" t="str">
        <f>Inek2018A3[[#This Row],[ZPD2]]</f>
        <v>ZP16.12</v>
      </c>
      <c r="B208" s="309" t="str">
        <f>Inek2018A3[[#This Row],[OPSKode]]</f>
        <v>8-810.sb</v>
      </c>
      <c r="C208" s="326">
        <f>Inek2018A3[[#This Row],[Betrag2]]</f>
        <v>8564.9599999999991</v>
      </c>
      <c r="D208" s="309" t="s">
        <v>1080</v>
      </c>
      <c r="E208" s="309" t="s">
        <v>1081</v>
      </c>
      <c r="F208" s="309" t="s">
        <v>1116</v>
      </c>
      <c r="G208" s="309" t="s">
        <v>1117</v>
      </c>
      <c r="H208" s="309" t="s">
        <v>1118</v>
      </c>
      <c r="I208" s="327">
        <v>8564.9599999999991</v>
      </c>
    </row>
    <row r="209" spans="1:9" x14ac:dyDescent="0.35">
      <c r="A209" s="309" t="str">
        <f>Inek2018A3[[#This Row],[ZPD2]]</f>
        <v>ZP16.13</v>
      </c>
      <c r="B209" s="309" t="str">
        <f>Inek2018A3[[#This Row],[OPSKode]]</f>
        <v>8-810.sc</v>
      </c>
      <c r="C209" s="326">
        <f>Inek2018A3[[#This Row],[Betrag2]]</f>
        <v>9788.5300000000007</v>
      </c>
      <c r="D209" s="309" t="s">
        <v>1080</v>
      </c>
      <c r="E209" s="309" t="s">
        <v>1081</v>
      </c>
      <c r="F209" s="309" t="s">
        <v>1119</v>
      </c>
      <c r="G209" s="309" t="s">
        <v>1120</v>
      </c>
      <c r="H209" s="309" t="s">
        <v>1121</v>
      </c>
      <c r="I209" s="327">
        <v>9788.5300000000007</v>
      </c>
    </row>
    <row r="210" spans="1:9" x14ac:dyDescent="0.35">
      <c r="A210" s="309" t="str">
        <f>Inek2018A3[[#This Row],[ZPD2]]</f>
        <v>ZP16.14</v>
      </c>
      <c r="B210" s="309" t="str">
        <f>Inek2018A3[[#This Row],[OPSKode]]</f>
        <v>8-810.sd</v>
      </c>
      <c r="C210" s="326">
        <f>Inek2018A3[[#This Row],[Betrag2]]</f>
        <v>11012.09</v>
      </c>
      <c r="D210" s="309" t="s">
        <v>1080</v>
      </c>
      <c r="E210" s="309" t="s">
        <v>1081</v>
      </c>
      <c r="F210" s="309" t="s">
        <v>1122</v>
      </c>
      <c r="G210" s="309" t="s">
        <v>1123</v>
      </c>
      <c r="H210" s="309" t="s">
        <v>1124</v>
      </c>
      <c r="I210" s="327">
        <v>11012.09</v>
      </c>
    </row>
    <row r="211" spans="1:9" x14ac:dyDescent="0.35">
      <c r="A211" s="309" t="str">
        <f>Inek2018A3[[#This Row],[ZPD2]]</f>
        <v>ZP16.15</v>
      </c>
      <c r="B211" s="309" t="str">
        <f>Inek2018A3[[#This Row],[OPSKode]]</f>
        <v>8-810.se</v>
      </c>
      <c r="C211" s="326">
        <f>Inek2018A3[[#This Row],[Betrag2]]</f>
        <v>12235.66</v>
      </c>
      <c r="D211" s="309" t="s">
        <v>1080</v>
      </c>
      <c r="E211" s="309" t="s">
        <v>1081</v>
      </c>
      <c r="F211" s="309" t="s">
        <v>1125</v>
      </c>
      <c r="G211" s="309" t="s">
        <v>1126</v>
      </c>
      <c r="H211" s="309" t="s">
        <v>1127</v>
      </c>
      <c r="I211" s="327">
        <v>12235.66</v>
      </c>
    </row>
    <row r="212" spans="1:9" x14ac:dyDescent="0.35">
      <c r="C212" s="326"/>
      <c r="D212" s="309" t="s">
        <v>1128</v>
      </c>
      <c r="E212" s="309" t="s">
        <v>1129</v>
      </c>
      <c r="H212" s="309" t="s">
        <v>1130</v>
      </c>
    </row>
    <row r="213" spans="1:9" x14ac:dyDescent="0.35">
      <c r="A213" s="309" t="str">
        <f>Inek2018A3[[#This Row],[ZPD2]]</f>
        <v>ZP18.01</v>
      </c>
      <c r="B213" s="309" t="str">
        <f>Inek2018A3[[#This Row],[OPSKode]]</f>
        <v>8-810.t0</v>
      </c>
      <c r="C213" s="326">
        <f>Inek2018A3[[#This Row],[Betrag2]]</f>
        <v>315.43</v>
      </c>
      <c r="D213" s="309" t="s">
        <v>1128</v>
      </c>
      <c r="E213" s="309" t="s">
        <v>1129</v>
      </c>
      <c r="F213" s="309" t="s">
        <v>1131</v>
      </c>
      <c r="G213" s="309" t="s">
        <v>1132</v>
      </c>
      <c r="H213" s="309" t="s">
        <v>1133</v>
      </c>
      <c r="I213" s="327">
        <v>315.43</v>
      </c>
    </row>
    <row r="214" spans="1:9" x14ac:dyDescent="0.35">
      <c r="A214" s="309" t="str">
        <f>Inek2018A3[[#This Row],[ZPD2]]</f>
        <v>ZP18.02</v>
      </c>
      <c r="B214" s="309" t="str">
        <f>Inek2018A3[[#This Row],[OPSKode]]</f>
        <v>8-810.t1</v>
      </c>
      <c r="C214" s="326">
        <f>Inek2018A3[[#This Row],[Betrag2]]</f>
        <v>552.01</v>
      </c>
      <c r="D214" s="309" t="s">
        <v>1128</v>
      </c>
      <c r="E214" s="309" t="s">
        <v>1129</v>
      </c>
      <c r="F214" s="309" t="s">
        <v>1134</v>
      </c>
      <c r="G214" s="309" t="s">
        <v>1135</v>
      </c>
      <c r="H214" s="309" t="s">
        <v>1136</v>
      </c>
      <c r="I214" s="327">
        <v>552.01</v>
      </c>
    </row>
    <row r="215" spans="1:9" x14ac:dyDescent="0.35">
      <c r="A215" s="309" t="str">
        <f>Inek2018A3[[#This Row],[ZPD2]]</f>
        <v>ZP18.03</v>
      </c>
      <c r="B215" s="309" t="str">
        <f>Inek2018A3[[#This Row],[OPSKode]]</f>
        <v>8-810.t2</v>
      </c>
      <c r="C215" s="326">
        <f>Inek2018A3[[#This Row],[Betrag2]]</f>
        <v>788.58</v>
      </c>
      <c r="D215" s="309" t="s">
        <v>1128</v>
      </c>
      <c r="E215" s="309" t="s">
        <v>1129</v>
      </c>
      <c r="F215" s="309" t="s">
        <v>1137</v>
      </c>
      <c r="G215" s="309" t="s">
        <v>1138</v>
      </c>
      <c r="H215" s="309" t="s">
        <v>1139</v>
      </c>
      <c r="I215" s="327">
        <v>788.58</v>
      </c>
    </row>
    <row r="216" spans="1:9" x14ac:dyDescent="0.35">
      <c r="A216" s="309" t="str">
        <f>Inek2018A3[[#This Row],[ZPD2]]</f>
        <v>ZP18.04</v>
      </c>
      <c r="B216" s="309" t="str">
        <f>Inek2018A3[[#This Row],[OPSKode]]</f>
        <v>8-810.t3</v>
      </c>
      <c r="C216" s="326">
        <f>Inek2018A3[[#This Row],[Betrag2]]</f>
        <v>946.3</v>
      </c>
      <c r="D216" s="309" t="s">
        <v>1128</v>
      </c>
      <c r="E216" s="309" t="s">
        <v>1129</v>
      </c>
      <c r="F216" s="309" t="s">
        <v>1140</v>
      </c>
      <c r="G216" s="309" t="s">
        <v>1141</v>
      </c>
      <c r="H216" s="309" t="s">
        <v>1142</v>
      </c>
      <c r="I216" s="327">
        <v>946.3</v>
      </c>
    </row>
    <row r="217" spans="1:9" x14ac:dyDescent="0.35">
      <c r="A217" s="309" t="str">
        <f>Inek2018A3[[#This Row],[ZPD2]]</f>
        <v>ZP18.05</v>
      </c>
      <c r="B217" s="309" t="str">
        <f>Inek2018A3[[#This Row],[OPSKode]]</f>
        <v>8-810.t4</v>
      </c>
      <c r="C217" s="326">
        <f>Inek2018A3[[#This Row],[Betrag2]]</f>
        <v>1419.45</v>
      </c>
      <c r="D217" s="309" t="s">
        <v>1128</v>
      </c>
      <c r="E217" s="309" t="s">
        <v>1129</v>
      </c>
      <c r="F217" s="309" t="s">
        <v>1143</v>
      </c>
      <c r="G217" s="309" t="s">
        <v>1144</v>
      </c>
      <c r="H217" s="309" t="s">
        <v>1145</v>
      </c>
      <c r="I217" s="327">
        <v>1419.45</v>
      </c>
    </row>
    <row r="218" spans="1:9" x14ac:dyDescent="0.35">
      <c r="A218" s="309" t="str">
        <f>Inek2018A3[[#This Row],[ZPD2]]</f>
        <v>ZP18.06</v>
      </c>
      <c r="B218" s="309" t="str">
        <f>Inek2018A3[[#This Row],[OPSKode]]</f>
        <v>8-810.t5</v>
      </c>
      <c r="C218" s="326">
        <f>Inek2018A3[[#This Row],[Betrag2]]</f>
        <v>1892.6</v>
      </c>
      <c r="D218" s="309" t="s">
        <v>1128</v>
      </c>
      <c r="E218" s="309" t="s">
        <v>1129</v>
      </c>
      <c r="F218" s="309" t="s">
        <v>1146</v>
      </c>
      <c r="G218" s="309" t="s">
        <v>1147</v>
      </c>
      <c r="H218" s="309" t="s">
        <v>1148</v>
      </c>
      <c r="I218" s="327">
        <v>1892.6</v>
      </c>
    </row>
    <row r="219" spans="1:9" x14ac:dyDescent="0.35">
      <c r="A219" s="309" t="str">
        <f>Inek2018A3[[#This Row],[ZPD2]]</f>
        <v>ZP18.07</v>
      </c>
      <c r="B219" s="309" t="str">
        <f>Inek2018A3[[#This Row],[OPSKode]]</f>
        <v>8-810.t6</v>
      </c>
      <c r="C219" s="326">
        <f>Inek2018A3[[#This Row],[Betrag2]]</f>
        <v>2365.75</v>
      </c>
      <c r="D219" s="309" t="s">
        <v>1128</v>
      </c>
      <c r="E219" s="309" t="s">
        <v>1129</v>
      </c>
      <c r="F219" s="309" t="s">
        <v>1149</v>
      </c>
      <c r="G219" s="309" t="s">
        <v>1150</v>
      </c>
      <c r="H219" s="309" t="s">
        <v>1151</v>
      </c>
      <c r="I219" s="327">
        <v>2365.75</v>
      </c>
    </row>
    <row r="220" spans="1:9" x14ac:dyDescent="0.35">
      <c r="A220" s="309" t="str">
        <f>Inek2018A3[[#This Row],[ZPD2]]</f>
        <v>ZP18.08</v>
      </c>
      <c r="B220" s="309" t="str">
        <f>Inek2018A3[[#This Row],[OPSKode]]</f>
        <v>8-810.t7</v>
      </c>
      <c r="C220" s="326">
        <f>Inek2018A3[[#This Row],[Betrag2]]</f>
        <v>2838.9</v>
      </c>
      <c r="D220" s="309" t="s">
        <v>1128</v>
      </c>
      <c r="E220" s="309" t="s">
        <v>1129</v>
      </c>
      <c r="F220" s="309" t="s">
        <v>1152</v>
      </c>
      <c r="G220" s="309" t="s">
        <v>1153</v>
      </c>
      <c r="H220" s="309" t="s">
        <v>1154</v>
      </c>
      <c r="I220" s="327">
        <v>2838.9</v>
      </c>
    </row>
    <row r="221" spans="1:9" x14ac:dyDescent="0.35">
      <c r="A221" s="309" t="str">
        <f>Inek2018A3[[#This Row],[ZPD2]]</f>
        <v>ZP18.09</v>
      </c>
      <c r="B221" s="309" t="str">
        <f>Inek2018A3[[#This Row],[OPSKode]]</f>
        <v>8-810.t8</v>
      </c>
      <c r="C221" s="326">
        <f>Inek2018A3[[#This Row],[Betrag2]]</f>
        <v>3312.05</v>
      </c>
      <c r="D221" s="309" t="s">
        <v>1128</v>
      </c>
      <c r="E221" s="309" t="s">
        <v>1129</v>
      </c>
      <c r="F221" s="309" t="s">
        <v>1155</v>
      </c>
      <c r="G221" s="309" t="s">
        <v>1156</v>
      </c>
      <c r="H221" s="309" t="s">
        <v>1157</v>
      </c>
      <c r="I221" s="327">
        <v>3312.05</v>
      </c>
    </row>
    <row r="222" spans="1:9" x14ac:dyDescent="0.35">
      <c r="A222" s="309" t="str">
        <f>Inek2018A3[[#This Row],[ZPD2]]</f>
        <v>ZP18.10</v>
      </c>
      <c r="B222" s="309" t="str">
        <f>Inek2018A3[[#This Row],[OPSKode]]</f>
        <v>8-810.t9</v>
      </c>
      <c r="C222" s="326">
        <f>Inek2018A3[[#This Row],[Betrag2]]</f>
        <v>3785.2</v>
      </c>
      <c r="D222" s="309" t="s">
        <v>1128</v>
      </c>
      <c r="E222" s="309" t="s">
        <v>1129</v>
      </c>
      <c r="F222" s="309" t="s">
        <v>1158</v>
      </c>
      <c r="G222" s="309" t="s">
        <v>1159</v>
      </c>
      <c r="H222" s="309" t="s">
        <v>1160</v>
      </c>
      <c r="I222" s="327">
        <v>3785.2</v>
      </c>
    </row>
    <row r="223" spans="1:9" x14ac:dyDescent="0.35">
      <c r="A223" s="309" t="str">
        <f>Inek2018A3[[#This Row],[ZPD2]]</f>
        <v>ZP18.11</v>
      </c>
      <c r="B223" s="309" t="str">
        <f>Inek2018A3[[#This Row],[OPSKode]]</f>
        <v>8-810.ta</v>
      </c>
      <c r="C223" s="326">
        <f>Inek2018A3[[#This Row],[Betrag2]]</f>
        <v>4731.5</v>
      </c>
      <c r="D223" s="309" t="s">
        <v>1128</v>
      </c>
      <c r="E223" s="309" t="s">
        <v>1129</v>
      </c>
      <c r="F223" s="309" t="s">
        <v>1161</v>
      </c>
      <c r="G223" s="309" t="s">
        <v>1162</v>
      </c>
      <c r="H223" s="309" t="s">
        <v>1163</v>
      </c>
      <c r="I223" s="327">
        <v>4731.5</v>
      </c>
    </row>
    <row r="224" spans="1:9" x14ac:dyDescent="0.35">
      <c r="A224" s="309" t="str">
        <f>Inek2018A3[[#This Row],[ZPD2]]</f>
        <v>ZP18.12</v>
      </c>
      <c r="B224" s="309" t="str">
        <f>Inek2018A3[[#This Row],[OPSKode]]</f>
        <v>8-810.tb</v>
      </c>
      <c r="C224" s="326">
        <f>Inek2018A3[[#This Row],[Betrag2]]</f>
        <v>5677.8</v>
      </c>
      <c r="D224" s="309" t="s">
        <v>1128</v>
      </c>
      <c r="E224" s="309" t="s">
        <v>1129</v>
      </c>
      <c r="F224" s="309" t="s">
        <v>1164</v>
      </c>
      <c r="G224" s="309" t="s">
        <v>1165</v>
      </c>
      <c r="H224" s="309" t="s">
        <v>1166</v>
      </c>
      <c r="I224" s="327">
        <v>5677.8</v>
      </c>
    </row>
    <row r="225" spans="1:9" x14ac:dyDescent="0.35">
      <c r="A225" s="309" t="str">
        <f>Inek2018A3[[#This Row],[ZPD2]]</f>
        <v>ZP18.13</v>
      </c>
      <c r="B225" s="309" t="str">
        <f>Inek2018A3[[#This Row],[OPSKode]]</f>
        <v>8-810.tc</v>
      </c>
      <c r="C225" s="326">
        <f>Inek2018A3[[#This Row],[Betrag2]]</f>
        <v>6624.1</v>
      </c>
      <c r="D225" s="309" t="s">
        <v>1128</v>
      </c>
      <c r="E225" s="309" t="s">
        <v>1129</v>
      </c>
      <c r="F225" s="309" t="s">
        <v>1167</v>
      </c>
      <c r="G225" s="309" t="s">
        <v>1168</v>
      </c>
      <c r="H225" s="309" t="s">
        <v>1169</v>
      </c>
      <c r="I225" s="327">
        <v>6624.1</v>
      </c>
    </row>
    <row r="226" spans="1:9" x14ac:dyDescent="0.35">
      <c r="A226" s="309" t="str">
        <f>Inek2018A3[[#This Row],[ZPD2]]</f>
        <v>ZP18.14</v>
      </c>
      <c r="B226" s="309" t="str">
        <f>Inek2018A3[[#This Row],[OPSKode]]</f>
        <v>8-810.td</v>
      </c>
      <c r="C226" s="326">
        <f>Inek2018A3[[#This Row],[Betrag2]]</f>
        <v>7570.4</v>
      </c>
      <c r="D226" s="309" t="s">
        <v>1128</v>
      </c>
      <c r="E226" s="309" t="s">
        <v>1129</v>
      </c>
      <c r="F226" s="309" t="s">
        <v>1170</v>
      </c>
      <c r="G226" s="309" t="s">
        <v>1171</v>
      </c>
      <c r="H226" s="309" t="s">
        <v>1172</v>
      </c>
      <c r="I226" s="327">
        <v>7570.4</v>
      </c>
    </row>
    <row r="227" spans="1:9" x14ac:dyDescent="0.35">
      <c r="C227" s="326"/>
      <c r="D227" s="309" t="s">
        <v>1173</v>
      </c>
      <c r="E227" s="309" t="s">
        <v>1174</v>
      </c>
      <c r="H227" s="309" t="s">
        <v>1175</v>
      </c>
    </row>
    <row r="228" spans="1:9" x14ac:dyDescent="0.35">
      <c r="A228" s="309" t="str">
        <f>Inek2018A3[[#This Row],[ZPD2]]</f>
        <v>ZP20.01</v>
      </c>
      <c r="B228" s="309" t="str">
        <f>Inek2018A3[[#This Row],[OPSKode]]</f>
        <v>8-810.h3</v>
      </c>
      <c r="C228" s="326">
        <f>Inek2018A3[[#This Row],[Betrag2]]</f>
        <v>795</v>
      </c>
      <c r="D228" s="309" t="s">
        <v>1173</v>
      </c>
      <c r="E228" s="309" t="s">
        <v>1174</v>
      </c>
      <c r="F228" s="309" t="s">
        <v>1176</v>
      </c>
      <c r="G228" s="309" t="s">
        <v>1177</v>
      </c>
      <c r="H228" s="309" t="s">
        <v>1178</v>
      </c>
      <c r="I228" s="327">
        <v>795</v>
      </c>
    </row>
    <row r="229" spans="1:9" x14ac:dyDescent="0.35">
      <c r="A229" s="309" t="str">
        <f>Inek2018A3[[#This Row],[ZPD2]]</f>
        <v>ZP20.02</v>
      </c>
      <c r="B229" s="309" t="str">
        <f>Inek2018A3[[#This Row],[OPSKode]]</f>
        <v>8-810.h4</v>
      </c>
      <c r="C229" s="326">
        <f>Inek2018A3[[#This Row],[Betrag2]]</f>
        <v>1590</v>
      </c>
      <c r="D229" s="309" t="s">
        <v>1173</v>
      </c>
      <c r="E229" s="309" t="s">
        <v>1174</v>
      </c>
      <c r="F229" s="309" t="s">
        <v>1179</v>
      </c>
      <c r="G229" s="309" t="s">
        <v>1180</v>
      </c>
      <c r="H229" s="309" t="s">
        <v>1181</v>
      </c>
      <c r="I229" s="327">
        <v>1590</v>
      </c>
    </row>
    <row r="230" spans="1:9" x14ac:dyDescent="0.35">
      <c r="A230" s="309" t="str">
        <f>Inek2018A3[[#This Row],[ZPD2]]</f>
        <v>ZP20.03</v>
      </c>
      <c r="B230" s="309" t="str">
        <f>Inek2018A3[[#This Row],[OPSKode]]</f>
        <v>8-810.h5</v>
      </c>
      <c r="C230" s="326">
        <f>Inek2018A3[[#This Row],[Betrag2]]</f>
        <v>2385</v>
      </c>
      <c r="D230" s="309" t="s">
        <v>1173</v>
      </c>
      <c r="E230" s="309" t="s">
        <v>1174</v>
      </c>
      <c r="F230" s="309" t="s">
        <v>1182</v>
      </c>
      <c r="G230" s="309" t="s">
        <v>1183</v>
      </c>
      <c r="H230" s="309" t="s">
        <v>1184</v>
      </c>
      <c r="I230" s="327">
        <v>2385</v>
      </c>
    </row>
    <row r="231" spans="1:9" x14ac:dyDescent="0.35">
      <c r="A231" s="309" t="str">
        <f>Inek2018A3[[#This Row],[ZPD2]]</f>
        <v>ZP20.04</v>
      </c>
      <c r="B231" s="309" t="str">
        <f>Inek2018A3[[#This Row],[OPSKode]]</f>
        <v>8-810.h6</v>
      </c>
      <c r="C231" s="326">
        <f>Inek2018A3[[#This Row],[Betrag2]]</f>
        <v>3180</v>
      </c>
      <c r="D231" s="309" t="s">
        <v>1173</v>
      </c>
      <c r="E231" s="309" t="s">
        <v>1174</v>
      </c>
      <c r="F231" s="309" t="s">
        <v>1185</v>
      </c>
      <c r="G231" s="309" t="s">
        <v>1186</v>
      </c>
      <c r="H231" s="309" t="s">
        <v>1187</v>
      </c>
      <c r="I231" s="327">
        <v>3180</v>
      </c>
    </row>
    <row r="232" spans="1:9" x14ac:dyDescent="0.35">
      <c r="A232" s="309" t="str">
        <f>Inek2018A3[[#This Row],[ZPD2]]</f>
        <v>ZP20.05</v>
      </c>
      <c r="B232" s="309" t="str">
        <f>Inek2018A3[[#This Row],[OPSKode]]</f>
        <v>8-810.h7</v>
      </c>
      <c r="C232" s="326">
        <f>Inek2018A3[[#This Row],[Betrag2]]</f>
        <v>3975</v>
      </c>
      <c r="D232" s="309" t="s">
        <v>1173</v>
      </c>
      <c r="E232" s="309" t="s">
        <v>1174</v>
      </c>
      <c r="F232" s="309" t="s">
        <v>1188</v>
      </c>
      <c r="G232" s="309" t="s">
        <v>1189</v>
      </c>
      <c r="H232" s="309" t="s">
        <v>1190</v>
      </c>
      <c r="I232" s="327">
        <v>3975</v>
      </c>
    </row>
    <row r="233" spans="1:9" x14ac:dyDescent="0.35">
      <c r="A233" s="309" t="str">
        <f>Inek2018A3[[#This Row],[ZPD2]]</f>
        <v>ZP20.06</v>
      </c>
      <c r="B233" s="309" t="str">
        <f>Inek2018A3[[#This Row],[OPSKode]]</f>
        <v>8-810.h8</v>
      </c>
      <c r="C233" s="326">
        <f>Inek2018A3[[#This Row],[Betrag2]]</f>
        <v>5167.5</v>
      </c>
      <c r="D233" s="309" t="s">
        <v>1173</v>
      </c>
      <c r="E233" s="309" t="s">
        <v>1174</v>
      </c>
      <c r="F233" s="309" t="s">
        <v>1191</v>
      </c>
      <c r="G233" s="309" t="s">
        <v>1192</v>
      </c>
      <c r="H233" s="309" t="s">
        <v>1193</v>
      </c>
      <c r="I233" s="327">
        <v>5167.5</v>
      </c>
    </row>
    <row r="234" spans="1:9" x14ac:dyDescent="0.35">
      <c r="A234" s="309" t="str">
        <f>Inek2018A3[[#This Row],[ZPD2]]</f>
        <v>ZP20.07</v>
      </c>
      <c r="B234" s="309" t="str">
        <f>Inek2018A3[[#This Row],[OPSKode]]</f>
        <v>8-810.h9</v>
      </c>
      <c r="C234" s="326">
        <f>Inek2018A3[[#This Row],[Betrag2]]</f>
        <v>6757.5</v>
      </c>
      <c r="D234" s="309" t="s">
        <v>1173</v>
      </c>
      <c r="E234" s="309" t="s">
        <v>1174</v>
      </c>
      <c r="F234" s="309" t="s">
        <v>1194</v>
      </c>
      <c r="G234" s="309" t="s">
        <v>1195</v>
      </c>
      <c r="H234" s="309" t="s">
        <v>1196</v>
      </c>
      <c r="I234" s="327">
        <v>6757.5</v>
      </c>
    </row>
    <row r="235" spans="1:9" x14ac:dyDescent="0.35">
      <c r="A235" s="309" t="str">
        <f>Inek2018A3[[#This Row],[ZPD2]]</f>
        <v>ZP20.08</v>
      </c>
      <c r="B235" s="309" t="str">
        <f>Inek2018A3[[#This Row],[OPSKode]]</f>
        <v>8-810.ha</v>
      </c>
      <c r="C235" s="326">
        <f>Inek2018A3[[#This Row],[Betrag2]]</f>
        <v>8347.5</v>
      </c>
      <c r="D235" s="309" t="s">
        <v>1173</v>
      </c>
      <c r="E235" s="309" t="s">
        <v>1174</v>
      </c>
      <c r="F235" s="309" t="s">
        <v>1197</v>
      </c>
      <c r="G235" s="309" t="s">
        <v>1198</v>
      </c>
      <c r="H235" s="309" t="s">
        <v>1199</v>
      </c>
      <c r="I235" s="327">
        <v>8347.5</v>
      </c>
    </row>
    <row r="236" spans="1:9" x14ac:dyDescent="0.35">
      <c r="A236" s="309" t="str">
        <f>Inek2018A3[[#This Row],[ZPD2]]</f>
        <v>ZP20.09</v>
      </c>
      <c r="B236" s="309" t="str">
        <f>Inek2018A3[[#This Row],[OPSKode]]</f>
        <v>8-810.hb</v>
      </c>
      <c r="C236" s="326">
        <f>Inek2018A3[[#This Row],[Betrag2]]</f>
        <v>9937.5</v>
      </c>
      <c r="D236" s="309" t="s">
        <v>1173</v>
      </c>
      <c r="E236" s="309" t="s">
        <v>1174</v>
      </c>
      <c r="F236" s="309" t="s">
        <v>1200</v>
      </c>
      <c r="G236" s="309" t="s">
        <v>1201</v>
      </c>
      <c r="H236" s="309" t="s">
        <v>1202</v>
      </c>
      <c r="I236" s="327">
        <v>9937.5</v>
      </c>
    </row>
    <row r="237" spans="1:9" x14ac:dyDescent="0.35">
      <c r="A237" s="309" t="str">
        <f>Inek2018A3[[#This Row],[ZPD2]]</f>
        <v>ZP20.10</v>
      </c>
      <c r="B237" s="309" t="str">
        <f>Inek2018A3[[#This Row],[OPSKode]]</f>
        <v>8-810.hc</v>
      </c>
      <c r="C237" s="326">
        <f>Inek2018A3[[#This Row],[Betrag2]]</f>
        <v>12190</v>
      </c>
      <c r="D237" s="309" t="s">
        <v>1173</v>
      </c>
      <c r="E237" s="309" t="s">
        <v>1174</v>
      </c>
      <c r="F237" s="309" t="s">
        <v>1203</v>
      </c>
      <c r="G237" s="309" t="s">
        <v>1204</v>
      </c>
      <c r="H237" s="309" t="s">
        <v>1205</v>
      </c>
      <c r="I237" s="327">
        <v>12190</v>
      </c>
    </row>
    <row r="238" spans="1:9" x14ac:dyDescent="0.35">
      <c r="A238" s="309" t="str">
        <f>Inek2018A3[[#This Row],[ZPD2]]</f>
        <v>ZP20.11</v>
      </c>
      <c r="B238" s="309" t="str">
        <f>Inek2018A3[[#This Row],[OPSKode]]</f>
        <v>8-810.hd</v>
      </c>
      <c r="C238" s="326">
        <f>Inek2018A3[[#This Row],[Betrag2]]</f>
        <v>15370</v>
      </c>
      <c r="D238" s="309" t="s">
        <v>1173</v>
      </c>
      <c r="E238" s="309" t="s">
        <v>1174</v>
      </c>
      <c r="F238" s="309" t="s">
        <v>1206</v>
      </c>
      <c r="G238" s="309" t="s">
        <v>1207</v>
      </c>
      <c r="H238" s="309" t="s">
        <v>1208</v>
      </c>
      <c r="I238" s="327">
        <v>15370</v>
      </c>
    </row>
    <row r="239" spans="1:9" x14ac:dyDescent="0.35">
      <c r="A239" s="309" t="str">
        <f>Inek2018A3[[#This Row],[ZPD2]]</f>
        <v>ZP20.12</v>
      </c>
      <c r="B239" s="309" t="str">
        <f>Inek2018A3[[#This Row],[OPSKode]]</f>
        <v>8-810.he</v>
      </c>
      <c r="C239" s="326">
        <f>Inek2018A3[[#This Row],[Betrag2]]</f>
        <v>18550</v>
      </c>
      <c r="D239" s="309" t="s">
        <v>1173</v>
      </c>
      <c r="E239" s="309" t="s">
        <v>1174</v>
      </c>
      <c r="F239" s="309" t="s">
        <v>1209</v>
      </c>
      <c r="G239" s="309" t="s">
        <v>1210</v>
      </c>
      <c r="H239" s="309" t="s">
        <v>1211</v>
      </c>
      <c r="I239" s="327">
        <v>18550</v>
      </c>
    </row>
    <row r="240" spans="1:9" x14ac:dyDescent="0.35">
      <c r="C240" s="326"/>
      <c r="D240" s="309" t="s">
        <v>1212</v>
      </c>
      <c r="E240" s="309" t="s">
        <v>1213</v>
      </c>
      <c r="H240" s="309" t="s">
        <v>1214</v>
      </c>
    </row>
    <row r="241" spans="1:9" x14ac:dyDescent="0.35">
      <c r="A241" s="309" t="str">
        <f>Inek2018A3[[#This Row],[ZPD2]]</f>
        <v>ZP21.01</v>
      </c>
      <c r="B241" s="309" t="str">
        <f>Inek2018A3[[#This Row],[OPSKode]]</f>
        <v>6-002.70</v>
      </c>
      <c r="C241" s="326">
        <f>Inek2018A3[[#This Row],[Betrag2]]</f>
        <v>153.88999999999999</v>
      </c>
      <c r="D241" s="309" t="s">
        <v>1212</v>
      </c>
      <c r="E241" s="309" t="s">
        <v>1213</v>
      </c>
      <c r="F241" s="309" t="s">
        <v>1215</v>
      </c>
      <c r="G241" s="309" t="s">
        <v>1216</v>
      </c>
      <c r="H241" s="309" t="s">
        <v>1217</v>
      </c>
      <c r="I241" s="327">
        <v>153.88999999999999</v>
      </c>
    </row>
    <row r="242" spans="1:9" x14ac:dyDescent="0.35">
      <c r="A242" s="309" t="str">
        <f>Inek2018A3[[#This Row],[ZPD2]]</f>
        <v>ZP21.02</v>
      </c>
      <c r="B242" s="309" t="str">
        <f>Inek2018A3[[#This Row],[OPSKode]]</f>
        <v>6-002.71</v>
      </c>
      <c r="C242" s="326">
        <f>Inek2018A3[[#This Row],[Betrag2]]</f>
        <v>369.34</v>
      </c>
      <c r="D242" s="309" t="s">
        <v>1212</v>
      </c>
      <c r="E242" s="309" t="s">
        <v>1213</v>
      </c>
      <c r="F242" s="309" t="s">
        <v>1218</v>
      </c>
      <c r="G242" s="309" t="s">
        <v>1219</v>
      </c>
      <c r="H242" s="309" t="s">
        <v>1220</v>
      </c>
      <c r="I242" s="327">
        <v>369.34</v>
      </c>
    </row>
    <row r="243" spans="1:9" x14ac:dyDescent="0.35">
      <c r="A243" s="309" t="str">
        <f>Inek2018A3[[#This Row],[ZPD2]]</f>
        <v>ZP21.03</v>
      </c>
      <c r="B243" s="309" t="str">
        <f>Inek2018A3[[#This Row],[OPSKode]]</f>
        <v>6-002.72</v>
      </c>
      <c r="C243" s="326">
        <f>Inek2018A3[[#This Row],[Betrag2]]</f>
        <v>362.89</v>
      </c>
      <c r="D243" s="309" t="s">
        <v>1212</v>
      </c>
      <c r="E243" s="309" t="s">
        <v>1213</v>
      </c>
      <c r="F243" s="309" t="s">
        <v>1221</v>
      </c>
      <c r="G243" s="309" t="s">
        <v>1222</v>
      </c>
      <c r="H243" s="309" t="s">
        <v>1223</v>
      </c>
      <c r="I243" s="327">
        <v>362.89</v>
      </c>
    </row>
    <row r="244" spans="1:9" x14ac:dyDescent="0.35">
      <c r="A244" s="309" t="str">
        <f>Inek2018A3[[#This Row],[ZPD2]]</f>
        <v>ZP21.04</v>
      </c>
      <c r="B244" s="309" t="str">
        <f>Inek2018A3[[#This Row],[OPSKode]]</f>
        <v>6-002.73</v>
      </c>
      <c r="C244" s="326">
        <f>Inek2018A3[[#This Row],[Betrag2]]</f>
        <v>916.91</v>
      </c>
      <c r="D244" s="309" t="s">
        <v>1212</v>
      </c>
      <c r="E244" s="309" t="s">
        <v>1213</v>
      </c>
      <c r="F244" s="309" t="s">
        <v>1224</v>
      </c>
      <c r="G244" s="309" t="s">
        <v>1225</v>
      </c>
      <c r="H244" s="309" t="s">
        <v>1226</v>
      </c>
      <c r="I244" s="327">
        <v>916.91</v>
      </c>
    </row>
    <row r="245" spans="1:9" x14ac:dyDescent="0.35">
      <c r="A245" s="309" t="str">
        <f>Inek2018A3[[#This Row],[ZPD2]]</f>
        <v>ZP21.05</v>
      </c>
      <c r="B245" s="309" t="str">
        <f>Inek2018A3[[#This Row],[OPSKode]]</f>
        <v>6-002.74</v>
      </c>
      <c r="C245" s="326">
        <f>Inek2018A3[[#This Row],[Betrag2]]</f>
        <v>1470.92</v>
      </c>
      <c r="D245" s="309" t="s">
        <v>1212</v>
      </c>
      <c r="E245" s="309" t="s">
        <v>1213</v>
      </c>
      <c r="F245" s="309" t="s">
        <v>1227</v>
      </c>
      <c r="G245" s="309" t="s">
        <v>1228</v>
      </c>
      <c r="H245" s="309" t="s">
        <v>1229</v>
      </c>
      <c r="I245" s="327">
        <v>1470.92</v>
      </c>
    </row>
    <row r="246" spans="1:9" x14ac:dyDescent="0.35">
      <c r="A246" s="309" t="str">
        <f>Inek2018A3[[#This Row],[ZPD2]]</f>
        <v>ZP21.06</v>
      </c>
      <c r="B246" s="309" t="str">
        <f>Inek2018A3[[#This Row],[OPSKode]]</f>
        <v>6-002.75</v>
      </c>
      <c r="C246" s="326">
        <f>Inek2018A3[[#This Row],[Betrag2]]</f>
        <v>2024.94</v>
      </c>
      <c r="D246" s="309" t="s">
        <v>1212</v>
      </c>
      <c r="E246" s="309" t="s">
        <v>1213</v>
      </c>
      <c r="F246" s="309" t="s">
        <v>1230</v>
      </c>
      <c r="G246" s="309" t="s">
        <v>1231</v>
      </c>
      <c r="H246" s="309" t="s">
        <v>1232</v>
      </c>
      <c r="I246" s="327">
        <v>2024.94</v>
      </c>
    </row>
    <row r="247" spans="1:9" x14ac:dyDescent="0.35">
      <c r="A247" s="309" t="str">
        <f>Inek2018A3[[#This Row],[ZPD2]]</f>
        <v>ZP21.07</v>
      </c>
      <c r="B247" s="309" t="str">
        <f>Inek2018A3[[#This Row],[OPSKode]]</f>
        <v>6-002.76</v>
      </c>
      <c r="C247" s="326">
        <f>Inek2018A3[[#This Row],[Betrag2]]</f>
        <v>2578.9499999999998</v>
      </c>
      <c r="D247" s="309" t="s">
        <v>1212</v>
      </c>
      <c r="E247" s="309" t="s">
        <v>1213</v>
      </c>
      <c r="F247" s="309" t="s">
        <v>1233</v>
      </c>
      <c r="G247" s="309" t="s">
        <v>1234</v>
      </c>
      <c r="H247" s="309" t="s">
        <v>1235</v>
      </c>
      <c r="I247" s="327">
        <v>2578.9499999999998</v>
      </c>
    </row>
    <row r="248" spans="1:9" x14ac:dyDescent="0.35">
      <c r="C248" s="326"/>
      <c r="D248" s="309" t="s">
        <v>1236</v>
      </c>
      <c r="E248" s="309" t="s">
        <v>1237</v>
      </c>
      <c r="H248" s="309" t="s">
        <v>1238</v>
      </c>
    </row>
    <row r="249" spans="1:9" x14ac:dyDescent="0.35">
      <c r="A249" s="309" t="str">
        <f>Inek2018A3[[#This Row],[ZPD2]]</f>
        <v>ZP22.01</v>
      </c>
      <c r="B249" s="309" t="str">
        <f>Inek2018A3[[#This Row],[OPSKode]]</f>
        <v>6-002.80</v>
      </c>
      <c r="C249" s="326">
        <f>Inek2018A3[[#This Row],[Betrag2]]</f>
        <v>454.27</v>
      </c>
      <c r="D249" s="309" t="s">
        <v>1236</v>
      </c>
      <c r="E249" s="309" t="s">
        <v>1237</v>
      </c>
      <c r="F249" s="309" t="s">
        <v>1239</v>
      </c>
      <c r="G249" s="309" t="s">
        <v>1240</v>
      </c>
      <c r="H249" s="309" t="s">
        <v>989</v>
      </c>
      <c r="I249" s="327">
        <v>454.27</v>
      </c>
    </row>
    <row r="250" spans="1:9" x14ac:dyDescent="0.35">
      <c r="A250" s="309" t="str">
        <f>Inek2018A3[[#This Row],[ZPD2]]</f>
        <v>ZP22.02</v>
      </c>
      <c r="B250" s="309" t="str">
        <f>Inek2018A3[[#This Row],[OPSKode]]</f>
        <v>6-002.81</v>
      </c>
      <c r="C250" s="326">
        <f>Inek2018A3[[#This Row],[Betrag2]]</f>
        <v>794.98</v>
      </c>
      <c r="D250" s="309" t="s">
        <v>1236</v>
      </c>
      <c r="E250" s="309" t="s">
        <v>1237</v>
      </c>
      <c r="F250" s="309" t="s">
        <v>1241</v>
      </c>
      <c r="G250" s="309" t="s">
        <v>1242</v>
      </c>
      <c r="H250" s="309" t="s">
        <v>992</v>
      </c>
      <c r="I250" s="327">
        <v>794.98</v>
      </c>
    </row>
    <row r="251" spans="1:9" x14ac:dyDescent="0.35">
      <c r="A251" s="309" t="str">
        <f>Inek2018A3[[#This Row],[ZPD2]]</f>
        <v>ZP22.03</v>
      </c>
      <c r="B251" s="309" t="str">
        <f>Inek2018A3[[#This Row],[OPSKode]]</f>
        <v>6-002.82</v>
      </c>
      <c r="C251" s="326">
        <f>Inek2018A3[[#This Row],[Betrag2]]</f>
        <v>1135.68</v>
      </c>
      <c r="D251" s="309" t="s">
        <v>1236</v>
      </c>
      <c r="E251" s="309" t="s">
        <v>1237</v>
      </c>
      <c r="F251" s="309" t="s">
        <v>1243</v>
      </c>
      <c r="G251" s="309" t="s">
        <v>1244</v>
      </c>
      <c r="H251" s="309" t="s">
        <v>995</v>
      </c>
      <c r="I251" s="327">
        <v>1135.68</v>
      </c>
    </row>
    <row r="252" spans="1:9" x14ac:dyDescent="0.35">
      <c r="A252" s="309" t="str">
        <f>Inek2018A3[[#This Row],[ZPD2]]</f>
        <v>ZP22.04</v>
      </c>
      <c r="B252" s="309" t="str">
        <f>Inek2018A3[[#This Row],[OPSKode]]</f>
        <v>6-002.83</v>
      </c>
      <c r="C252" s="326">
        <f>Inek2018A3[[#This Row],[Betrag2]]</f>
        <v>1476.39</v>
      </c>
      <c r="D252" s="309" t="s">
        <v>1236</v>
      </c>
      <c r="E252" s="309" t="s">
        <v>1237</v>
      </c>
      <c r="F252" s="309" t="s">
        <v>1245</v>
      </c>
      <c r="G252" s="309" t="s">
        <v>1246</v>
      </c>
      <c r="H252" s="309" t="s">
        <v>998</v>
      </c>
      <c r="I252" s="327">
        <v>1476.39</v>
      </c>
    </row>
    <row r="253" spans="1:9" x14ac:dyDescent="0.35">
      <c r="A253" s="309" t="str">
        <f>Inek2018A3[[#This Row],[ZPD2]]</f>
        <v>ZP22.05</v>
      </c>
      <c r="B253" s="309" t="str">
        <f>Inek2018A3[[#This Row],[OPSKode]]</f>
        <v>6-002.84</v>
      </c>
      <c r="C253" s="326">
        <f>Inek2018A3[[#This Row],[Betrag2]]</f>
        <v>1807.44</v>
      </c>
      <c r="D253" s="309" t="s">
        <v>1236</v>
      </c>
      <c r="E253" s="309" t="s">
        <v>1237</v>
      </c>
      <c r="F253" s="309" t="s">
        <v>1247</v>
      </c>
      <c r="G253" s="309" t="s">
        <v>1248</v>
      </c>
      <c r="H253" s="309" t="s">
        <v>1001</v>
      </c>
      <c r="I253" s="327">
        <v>1807.44</v>
      </c>
    </row>
    <row r="254" spans="1:9" x14ac:dyDescent="0.35">
      <c r="A254" s="309" t="str">
        <f>Inek2018A3[[#This Row],[ZPD2]]</f>
        <v>ZP22.06</v>
      </c>
      <c r="B254" s="309" t="str">
        <f>Inek2018A3[[#This Row],[OPSKode]]</f>
        <v>6-002.85</v>
      </c>
      <c r="C254" s="326">
        <f>Inek2018A3[[#This Row],[Betrag2]]</f>
        <v>2157.8000000000002</v>
      </c>
      <c r="D254" s="309" t="s">
        <v>1236</v>
      </c>
      <c r="E254" s="309" t="s">
        <v>1237</v>
      </c>
      <c r="F254" s="309" t="s">
        <v>1249</v>
      </c>
      <c r="G254" s="309" t="s">
        <v>1250</v>
      </c>
      <c r="H254" s="309" t="s">
        <v>1004</v>
      </c>
      <c r="I254" s="327">
        <v>2157.8000000000002</v>
      </c>
    </row>
    <row r="255" spans="1:9" x14ac:dyDescent="0.35">
      <c r="A255" s="309" t="str">
        <f>Inek2018A3[[#This Row],[ZPD2]]</f>
        <v>ZP22.07</v>
      </c>
      <c r="B255" s="309" t="str">
        <f>Inek2018A3[[#This Row],[OPSKode]]</f>
        <v>6-002.86</v>
      </c>
      <c r="C255" s="326">
        <f>Inek2018A3[[#This Row],[Betrag2]]</f>
        <v>2498.5</v>
      </c>
      <c r="D255" s="309" t="s">
        <v>1236</v>
      </c>
      <c r="E255" s="309" t="s">
        <v>1237</v>
      </c>
      <c r="F255" s="309" t="s">
        <v>1251</v>
      </c>
      <c r="G255" s="309" t="s">
        <v>1252</v>
      </c>
      <c r="H255" s="309" t="s">
        <v>1007</v>
      </c>
      <c r="I255" s="327">
        <v>2498.5</v>
      </c>
    </row>
    <row r="256" spans="1:9" x14ac:dyDescent="0.35">
      <c r="A256" s="309" t="str">
        <f>Inek2018A3[[#This Row],[ZPD2]]</f>
        <v>ZP22.08</v>
      </c>
      <c r="B256" s="309" t="str">
        <f>Inek2018A3[[#This Row],[OPSKode]]</f>
        <v>6-002.87</v>
      </c>
      <c r="C256" s="326">
        <f>Inek2018A3[[#This Row],[Betrag2]]</f>
        <v>2839.09</v>
      </c>
      <c r="D256" s="309" t="s">
        <v>1236</v>
      </c>
      <c r="E256" s="309" t="s">
        <v>1237</v>
      </c>
      <c r="F256" s="309" t="s">
        <v>1253</v>
      </c>
      <c r="G256" s="309" t="s">
        <v>1254</v>
      </c>
      <c r="H256" s="309" t="s">
        <v>1010</v>
      </c>
      <c r="I256" s="327">
        <v>2839.09</v>
      </c>
    </row>
    <row r="257" spans="1:9" x14ac:dyDescent="0.35">
      <c r="A257" s="309" t="str">
        <f>Inek2018A3[[#This Row],[ZPD2]]</f>
        <v>ZP22.09</v>
      </c>
      <c r="B257" s="309" t="str">
        <f>Inek2018A3[[#This Row],[OPSKode]]</f>
        <v>6-002.88</v>
      </c>
      <c r="C257" s="326">
        <f>Inek2018A3[[#This Row],[Betrag2]]</f>
        <v>3128.01</v>
      </c>
      <c r="D257" s="309" t="s">
        <v>1236</v>
      </c>
      <c r="E257" s="309" t="s">
        <v>1237</v>
      </c>
      <c r="F257" s="309" t="s">
        <v>1255</v>
      </c>
      <c r="G257" s="309" t="s">
        <v>1256</v>
      </c>
      <c r="H257" s="309" t="s">
        <v>1013</v>
      </c>
      <c r="I257" s="327">
        <v>3128.01</v>
      </c>
    </row>
    <row r="258" spans="1:9" x14ac:dyDescent="0.35">
      <c r="A258" s="309" t="str">
        <f>Inek2018A3[[#This Row],[ZPD2]]</f>
        <v>ZP22.10</v>
      </c>
      <c r="B258" s="309" t="str">
        <f>Inek2018A3[[#This Row],[OPSKode]]</f>
        <v>6-002.89</v>
      </c>
      <c r="C258" s="326">
        <f>Inek2018A3[[#This Row],[Betrag2]]</f>
        <v>3493.59</v>
      </c>
      <c r="D258" s="309" t="s">
        <v>1236</v>
      </c>
      <c r="E258" s="309" t="s">
        <v>1237</v>
      </c>
      <c r="F258" s="309" t="s">
        <v>1257</v>
      </c>
      <c r="G258" s="309" t="s">
        <v>1258</v>
      </c>
      <c r="H258" s="309" t="s">
        <v>1016</v>
      </c>
      <c r="I258" s="327">
        <v>3493.59</v>
      </c>
    </row>
    <row r="259" spans="1:9" x14ac:dyDescent="0.35">
      <c r="A259" s="309" t="str">
        <f>Inek2018A3[[#This Row],[ZPD2]]</f>
        <v>ZP22.11</v>
      </c>
      <c r="B259" s="309" t="str">
        <f>Inek2018A3[[#This Row],[OPSKode]]</f>
        <v>6-002.8a</v>
      </c>
      <c r="C259" s="326">
        <f>Inek2018A3[[#This Row],[Betrag2]]</f>
        <v>3861.32</v>
      </c>
      <c r="D259" s="309" t="s">
        <v>1236</v>
      </c>
      <c r="E259" s="309" t="s">
        <v>1237</v>
      </c>
      <c r="F259" s="309" t="s">
        <v>1259</v>
      </c>
      <c r="G259" s="309" t="s">
        <v>1260</v>
      </c>
      <c r="H259" s="309" t="s">
        <v>1019</v>
      </c>
      <c r="I259" s="327">
        <v>3861.32</v>
      </c>
    </row>
    <row r="260" spans="1:9" x14ac:dyDescent="0.35">
      <c r="A260" s="309" t="str">
        <f>Inek2018A3[[#This Row],[ZPD2]]</f>
        <v>ZP22.12</v>
      </c>
      <c r="B260" s="309" t="str">
        <f>Inek2018A3[[#This Row],[OPSKode]]</f>
        <v>6-002.8b</v>
      </c>
      <c r="C260" s="326">
        <f>Inek2018A3[[#This Row],[Betrag2]]</f>
        <v>4315.6000000000004</v>
      </c>
      <c r="D260" s="309" t="s">
        <v>1236</v>
      </c>
      <c r="E260" s="309" t="s">
        <v>1237</v>
      </c>
      <c r="F260" s="309" t="s">
        <v>1261</v>
      </c>
      <c r="G260" s="309" t="s">
        <v>1262</v>
      </c>
      <c r="H260" s="309" t="s">
        <v>1022</v>
      </c>
      <c r="I260" s="327">
        <v>4315.6000000000004</v>
      </c>
    </row>
    <row r="261" spans="1:9" x14ac:dyDescent="0.35">
      <c r="A261" s="309" t="str">
        <f>Inek2018A3[[#This Row],[ZPD2]]</f>
        <v>ZP22.13</v>
      </c>
      <c r="B261" s="309" t="str">
        <f>Inek2018A3[[#This Row],[OPSKode]]</f>
        <v>6-002.8c</v>
      </c>
      <c r="C261" s="326">
        <f>Inek2018A3[[#This Row],[Betrag2]]</f>
        <v>4997.01</v>
      </c>
      <c r="D261" s="309" t="s">
        <v>1236</v>
      </c>
      <c r="E261" s="309" t="s">
        <v>1237</v>
      </c>
      <c r="F261" s="309" t="s">
        <v>1263</v>
      </c>
      <c r="G261" s="309" t="s">
        <v>1264</v>
      </c>
      <c r="H261" s="309" t="s">
        <v>1025</v>
      </c>
      <c r="I261" s="327">
        <v>4997.01</v>
      </c>
    </row>
    <row r="262" spans="1:9" x14ac:dyDescent="0.35">
      <c r="A262" s="309" t="str">
        <f>Inek2018A3[[#This Row],[ZPD2]]</f>
        <v>ZP22.14</v>
      </c>
      <c r="B262" s="309" t="str">
        <f>Inek2018A3[[#This Row],[OPSKode]]</f>
        <v>6-002.8d</v>
      </c>
      <c r="C262" s="326">
        <f>Inek2018A3[[#This Row],[Betrag2]]</f>
        <v>5678.42</v>
      </c>
      <c r="D262" s="309" t="s">
        <v>1236</v>
      </c>
      <c r="E262" s="309" t="s">
        <v>1237</v>
      </c>
      <c r="F262" s="309" t="s">
        <v>1265</v>
      </c>
      <c r="G262" s="309" t="s">
        <v>1266</v>
      </c>
      <c r="H262" s="309" t="s">
        <v>1028</v>
      </c>
      <c r="I262" s="327">
        <v>5678.42</v>
      </c>
    </row>
    <row r="263" spans="1:9" x14ac:dyDescent="0.35">
      <c r="A263" s="309" t="str">
        <f>Inek2018A3[[#This Row],[ZPD2]]</f>
        <v>ZP22.15</v>
      </c>
      <c r="B263" s="309" t="str">
        <f>Inek2018A3[[#This Row],[OPSKode]]</f>
        <v>6-002.8e</v>
      </c>
      <c r="C263" s="326">
        <f>Inek2018A3[[#This Row],[Betrag2]]</f>
        <v>6359.83</v>
      </c>
      <c r="D263" s="309" t="s">
        <v>1236</v>
      </c>
      <c r="E263" s="309" t="s">
        <v>1237</v>
      </c>
      <c r="F263" s="309" t="s">
        <v>1267</v>
      </c>
      <c r="G263" s="309" t="s">
        <v>1268</v>
      </c>
      <c r="H263" s="309" t="s">
        <v>1031</v>
      </c>
      <c r="I263" s="327">
        <v>6359.83</v>
      </c>
    </row>
    <row r="264" spans="1:9" x14ac:dyDescent="0.35">
      <c r="A264" s="309" t="str">
        <f>Inek2018A3[[#This Row],[ZPD2]]</f>
        <v>ZP22.16</v>
      </c>
      <c r="B264" s="309" t="str">
        <f>Inek2018A3[[#This Row],[OPSKode]]</f>
        <v>6-002.8f</v>
      </c>
      <c r="C264" s="326">
        <f>Inek2018A3[[#This Row],[Betrag2]]</f>
        <v>7041.24</v>
      </c>
      <c r="D264" s="309" t="s">
        <v>1236</v>
      </c>
      <c r="E264" s="309" t="s">
        <v>1237</v>
      </c>
      <c r="F264" s="309" t="s">
        <v>1269</v>
      </c>
      <c r="G264" s="309" t="s">
        <v>1270</v>
      </c>
      <c r="H264" s="309" t="s">
        <v>1034</v>
      </c>
      <c r="I264" s="327">
        <v>7041.24</v>
      </c>
    </row>
    <row r="265" spans="1:9" x14ac:dyDescent="0.35">
      <c r="A265" s="309" t="str">
        <f>Inek2018A3[[#This Row],[ZPD2]]</f>
        <v>ZP22.17</v>
      </c>
      <c r="B265" s="309" t="str">
        <f>Inek2018A3[[#This Row],[OPSKode]]</f>
        <v>6-002.8g</v>
      </c>
      <c r="C265" s="326">
        <f>Inek2018A3[[#This Row],[Betrag2]]</f>
        <v>7722.65</v>
      </c>
      <c r="D265" s="309" t="s">
        <v>1236</v>
      </c>
      <c r="E265" s="309" t="s">
        <v>1237</v>
      </c>
      <c r="F265" s="309" t="s">
        <v>1271</v>
      </c>
      <c r="G265" s="309" t="s">
        <v>1272</v>
      </c>
      <c r="H265" s="309" t="s">
        <v>1037</v>
      </c>
      <c r="I265" s="327">
        <v>7722.65</v>
      </c>
    </row>
    <row r="266" spans="1:9" x14ac:dyDescent="0.35">
      <c r="A266" s="309" t="str">
        <f>Inek2018A3[[#This Row],[ZPD2]]</f>
        <v>ZP22.18</v>
      </c>
      <c r="B266" s="309" t="str">
        <f>Inek2018A3[[#This Row],[OPSKode]]</f>
        <v>6-002.8h</v>
      </c>
      <c r="C266" s="326">
        <f>Inek2018A3[[#This Row],[Betrag2]]</f>
        <v>8404.06</v>
      </c>
      <c r="D266" s="309" t="s">
        <v>1236</v>
      </c>
      <c r="E266" s="309" t="s">
        <v>1237</v>
      </c>
      <c r="F266" s="309" t="s">
        <v>1273</v>
      </c>
      <c r="G266" s="309" t="s">
        <v>1274</v>
      </c>
      <c r="H266" s="309" t="s">
        <v>1275</v>
      </c>
      <c r="I266" s="327">
        <v>8404.06</v>
      </c>
    </row>
    <row r="267" spans="1:9" x14ac:dyDescent="0.35">
      <c r="C267" s="326"/>
      <c r="D267" s="309" t="s">
        <v>1276</v>
      </c>
      <c r="E267" s="309" t="s">
        <v>1277</v>
      </c>
      <c r="H267" s="309" t="s">
        <v>1278</v>
      </c>
    </row>
    <row r="268" spans="1:9" x14ac:dyDescent="0.35">
      <c r="A268" s="309" t="str">
        <f>Inek2018A3[[#This Row],[ZPD2]]</f>
        <v>ZP23.01</v>
      </c>
      <c r="B268" s="309" t="str">
        <f>Inek2018A3[[#This Row],[OPSKode]]</f>
        <v>6-002.90</v>
      </c>
      <c r="C268" s="326">
        <f>Inek2018A3[[#This Row],[Betrag2]]</f>
        <v>692.49</v>
      </c>
      <c r="D268" s="309" t="s">
        <v>1276</v>
      </c>
      <c r="E268" s="309" t="s">
        <v>1277</v>
      </c>
      <c r="F268" s="309" t="s">
        <v>1279</v>
      </c>
      <c r="G268" s="309" t="s">
        <v>1280</v>
      </c>
      <c r="H268" s="309" t="s">
        <v>1281</v>
      </c>
      <c r="I268" s="327">
        <v>692.49</v>
      </c>
    </row>
    <row r="269" spans="1:9" x14ac:dyDescent="0.35">
      <c r="A269" s="309" t="str">
        <f>Inek2018A3[[#This Row],[ZPD2]]</f>
        <v>ZP23.02</v>
      </c>
      <c r="B269" s="309" t="str">
        <f>Inek2018A3[[#This Row],[OPSKode]]</f>
        <v>6-002.91</v>
      </c>
      <c r="C269" s="326">
        <f>Inek2018A3[[#This Row],[Betrag2]]</f>
        <v>1070.21</v>
      </c>
      <c r="D269" s="309" t="s">
        <v>1276</v>
      </c>
      <c r="E269" s="309" t="s">
        <v>1277</v>
      </c>
      <c r="F269" s="309" t="s">
        <v>1282</v>
      </c>
      <c r="G269" s="309" t="s">
        <v>1283</v>
      </c>
      <c r="H269" s="309" t="s">
        <v>864</v>
      </c>
      <c r="I269" s="327">
        <v>1070.21</v>
      </c>
    </row>
    <row r="270" spans="1:9" x14ac:dyDescent="0.35">
      <c r="A270" s="309" t="str">
        <f>Inek2018A3[[#This Row],[ZPD2]]</f>
        <v>ZP23.03</v>
      </c>
      <c r="B270" s="309" t="str">
        <f>Inek2018A3[[#This Row],[OPSKode]]</f>
        <v>6-002.92</v>
      </c>
      <c r="C270" s="326">
        <f>Inek2018A3[[#This Row],[Betrag2]]</f>
        <v>1447.93</v>
      </c>
      <c r="D270" s="309" t="s">
        <v>1276</v>
      </c>
      <c r="E270" s="309" t="s">
        <v>1277</v>
      </c>
      <c r="F270" s="309" t="s">
        <v>1284</v>
      </c>
      <c r="G270" s="309" t="s">
        <v>1285</v>
      </c>
      <c r="H270" s="309" t="s">
        <v>867</v>
      </c>
      <c r="I270" s="327">
        <v>1447.93</v>
      </c>
    </row>
    <row r="271" spans="1:9" x14ac:dyDescent="0.35">
      <c r="A271" s="309" t="str">
        <f>Inek2018A3[[#This Row],[ZPD2]]</f>
        <v>ZP23.04</v>
      </c>
      <c r="B271" s="309" t="str">
        <f>Inek2018A3[[#This Row],[OPSKode]]</f>
        <v>6-002.93</v>
      </c>
      <c r="C271" s="326">
        <f>Inek2018A3[[#This Row],[Betrag2]]</f>
        <v>1825.65</v>
      </c>
      <c r="D271" s="309" t="s">
        <v>1276</v>
      </c>
      <c r="E271" s="309" t="s">
        <v>1277</v>
      </c>
      <c r="F271" s="309" t="s">
        <v>1286</v>
      </c>
      <c r="G271" s="309" t="s">
        <v>1287</v>
      </c>
      <c r="H271" s="309" t="s">
        <v>870</v>
      </c>
      <c r="I271" s="327">
        <v>1825.65</v>
      </c>
    </row>
    <row r="272" spans="1:9" x14ac:dyDescent="0.35">
      <c r="A272" s="309" t="str">
        <f>Inek2018A3[[#This Row],[ZPD2]]</f>
        <v>ZP23.05</v>
      </c>
      <c r="B272" s="309" t="str">
        <f>Inek2018A3[[#This Row],[OPSKode]]</f>
        <v>6-002.94</v>
      </c>
      <c r="C272" s="326">
        <f>Inek2018A3[[#This Row],[Betrag2]]</f>
        <v>2203.37</v>
      </c>
      <c r="D272" s="309" t="s">
        <v>1276</v>
      </c>
      <c r="E272" s="309" t="s">
        <v>1277</v>
      </c>
      <c r="F272" s="309" t="s">
        <v>1288</v>
      </c>
      <c r="G272" s="309" t="s">
        <v>1289</v>
      </c>
      <c r="H272" s="309" t="s">
        <v>873</v>
      </c>
      <c r="I272" s="327">
        <v>2203.37</v>
      </c>
    </row>
    <row r="273" spans="1:9" x14ac:dyDescent="0.35">
      <c r="A273" s="309" t="str">
        <f>Inek2018A3[[#This Row],[ZPD2]]</f>
        <v>ZP23.06</v>
      </c>
      <c r="B273" s="309" t="str">
        <f>Inek2018A3[[#This Row],[OPSKode]]</f>
        <v>6-002.95</v>
      </c>
      <c r="C273" s="326">
        <f>Inek2018A3[[#This Row],[Betrag2]]</f>
        <v>2581.09</v>
      </c>
      <c r="D273" s="309" t="s">
        <v>1276</v>
      </c>
      <c r="E273" s="309" t="s">
        <v>1277</v>
      </c>
      <c r="F273" s="309" t="s">
        <v>1290</v>
      </c>
      <c r="G273" s="309" t="s">
        <v>1291</v>
      </c>
      <c r="H273" s="309" t="s">
        <v>876</v>
      </c>
      <c r="I273" s="327">
        <v>2581.09</v>
      </c>
    </row>
    <row r="274" spans="1:9" x14ac:dyDescent="0.35">
      <c r="A274" s="309" t="str">
        <f>Inek2018A3[[#This Row],[ZPD2]]</f>
        <v>ZP23.07</v>
      </c>
      <c r="B274" s="309" t="str">
        <f>Inek2018A3[[#This Row],[OPSKode]]</f>
        <v>6-002.96</v>
      </c>
      <c r="C274" s="326">
        <f>Inek2018A3[[#This Row],[Betrag2]]</f>
        <v>2958.81</v>
      </c>
      <c r="D274" s="309" t="s">
        <v>1276</v>
      </c>
      <c r="E274" s="309" t="s">
        <v>1277</v>
      </c>
      <c r="F274" s="309" t="s">
        <v>1292</v>
      </c>
      <c r="G274" s="309" t="s">
        <v>1293</v>
      </c>
      <c r="H274" s="309" t="s">
        <v>879</v>
      </c>
      <c r="I274" s="327">
        <v>2958.81</v>
      </c>
    </row>
    <row r="275" spans="1:9" x14ac:dyDescent="0.35">
      <c r="A275" s="309" t="str">
        <f>Inek2018A3[[#This Row],[ZPD2]]</f>
        <v>ZP23.08</v>
      </c>
      <c r="B275" s="309" t="str">
        <f>Inek2018A3[[#This Row],[OPSKode]]</f>
        <v>6-002.97</v>
      </c>
      <c r="C275" s="326">
        <f>Inek2018A3[[#This Row],[Betrag2]]</f>
        <v>3336.53</v>
      </c>
      <c r="D275" s="309" t="s">
        <v>1276</v>
      </c>
      <c r="E275" s="309" t="s">
        <v>1277</v>
      </c>
      <c r="F275" s="309" t="s">
        <v>1294</v>
      </c>
      <c r="G275" s="309" t="s">
        <v>1295</v>
      </c>
      <c r="H275" s="309" t="s">
        <v>1296</v>
      </c>
      <c r="I275" s="327">
        <v>3336.53</v>
      </c>
    </row>
    <row r="276" spans="1:9" x14ac:dyDescent="0.35">
      <c r="A276" s="309" t="str">
        <f>Inek2018A3[[#This Row],[ZPD2]]</f>
        <v>ZP23.09</v>
      </c>
      <c r="B276" s="309" t="str">
        <f>Inek2018A3[[#This Row],[OPSKode]]</f>
        <v>6-002.98</v>
      </c>
      <c r="C276" s="326">
        <f>Inek2018A3[[#This Row],[Betrag2]]</f>
        <v>3840.15</v>
      </c>
      <c r="D276" s="309" t="s">
        <v>1276</v>
      </c>
      <c r="E276" s="309" t="s">
        <v>1277</v>
      </c>
      <c r="F276" s="309" t="s">
        <v>1297</v>
      </c>
      <c r="G276" s="309" t="s">
        <v>1298</v>
      </c>
      <c r="H276" s="309" t="s">
        <v>1299</v>
      </c>
      <c r="I276" s="327">
        <v>3840.15</v>
      </c>
    </row>
    <row r="277" spans="1:9" x14ac:dyDescent="0.35">
      <c r="A277" s="309" t="str">
        <f>Inek2018A3[[#This Row],[ZPD2]]</f>
        <v>ZP23.10</v>
      </c>
      <c r="B277" s="309" t="str">
        <f>Inek2018A3[[#This Row],[OPSKode]]</f>
        <v>6-002.99</v>
      </c>
      <c r="C277" s="326">
        <f>Inek2018A3[[#This Row],[Betrag2]]</f>
        <v>4595.59</v>
      </c>
      <c r="D277" s="309" t="s">
        <v>1276</v>
      </c>
      <c r="E277" s="309" t="s">
        <v>1277</v>
      </c>
      <c r="F277" s="309" t="s">
        <v>1300</v>
      </c>
      <c r="G277" s="309" t="s">
        <v>1301</v>
      </c>
      <c r="H277" s="309" t="s">
        <v>1302</v>
      </c>
      <c r="I277" s="327">
        <v>4595.59</v>
      </c>
    </row>
    <row r="278" spans="1:9" x14ac:dyDescent="0.35">
      <c r="A278" s="309" t="str">
        <f>Inek2018A3[[#This Row],[ZPD2]]</f>
        <v>ZP23.11</v>
      </c>
      <c r="B278" s="309" t="str">
        <f>Inek2018A3[[#This Row],[OPSKode]]</f>
        <v>6-002.9a</v>
      </c>
      <c r="C278" s="326">
        <f>Inek2018A3[[#This Row],[Betrag2]]</f>
        <v>5351.03</v>
      </c>
      <c r="D278" s="309" t="s">
        <v>1276</v>
      </c>
      <c r="E278" s="309" t="s">
        <v>1277</v>
      </c>
      <c r="F278" s="309" t="s">
        <v>1303</v>
      </c>
      <c r="G278" s="309" t="s">
        <v>1304</v>
      </c>
      <c r="H278" s="309" t="s">
        <v>1305</v>
      </c>
      <c r="I278" s="327">
        <v>5351.03</v>
      </c>
    </row>
    <row r="279" spans="1:9" x14ac:dyDescent="0.35">
      <c r="A279" s="309" t="str">
        <f>Inek2018A3[[#This Row],[ZPD2]]</f>
        <v>ZP23.12</v>
      </c>
      <c r="B279" s="309" t="str">
        <f>Inek2018A3[[#This Row],[OPSKode]]</f>
        <v>6-002.9b</v>
      </c>
      <c r="C279" s="326">
        <f>Inek2018A3[[#This Row],[Betrag2]]</f>
        <v>6106.47</v>
      </c>
      <c r="D279" s="309" t="s">
        <v>1276</v>
      </c>
      <c r="E279" s="309" t="s">
        <v>1277</v>
      </c>
      <c r="F279" s="309" t="s">
        <v>1306</v>
      </c>
      <c r="G279" s="309" t="s">
        <v>1307</v>
      </c>
      <c r="H279" s="309" t="s">
        <v>1308</v>
      </c>
      <c r="I279" s="327">
        <v>6106.47</v>
      </c>
    </row>
    <row r="280" spans="1:9" x14ac:dyDescent="0.35">
      <c r="A280" s="309" t="str">
        <f>Inek2018A3[[#This Row],[ZPD2]]</f>
        <v>ZP23.13</v>
      </c>
      <c r="B280" s="309" t="str">
        <f>Inek2018A3[[#This Row],[OPSKode]]</f>
        <v>6-002.9c</v>
      </c>
      <c r="C280" s="326">
        <f>Inek2018A3[[#This Row],[Betrag2]]</f>
        <v>6861.91</v>
      </c>
      <c r="D280" s="309" t="s">
        <v>1276</v>
      </c>
      <c r="E280" s="309" t="s">
        <v>1277</v>
      </c>
      <c r="F280" s="309" t="s">
        <v>1309</v>
      </c>
      <c r="G280" s="309" t="s">
        <v>1310</v>
      </c>
      <c r="H280" s="309" t="s">
        <v>1311</v>
      </c>
      <c r="I280" s="327">
        <v>6861.91</v>
      </c>
    </row>
    <row r="281" spans="1:9" x14ac:dyDescent="0.35">
      <c r="A281" s="309" t="str">
        <f>Inek2018A3[[#This Row],[ZPD2]]</f>
        <v>ZP23.14</v>
      </c>
      <c r="B281" s="309" t="str">
        <f>Inek2018A3[[#This Row],[OPSKode]]</f>
        <v>6-002.9d</v>
      </c>
      <c r="C281" s="326">
        <f>Inek2018A3[[#This Row],[Betrag2]]</f>
        <v>7869.17</v>
      </c>
      <c r="D281" s="309" t="s">
        <v>1276</v>
      </c>
      <c r="E281" s="309" t="s">
        <v>1277</v>
      </c>
      <c r="F281" s="309" t="s">
        <v>1312</v>
      </c>
      <c r="G281" s="309" t="s">
        <v>1313</v>
      </c>
      <c r="H281" s="309" t="s">
        <v>1314</v>
      </c>
      <c r="I281" s="327">
        <v>7869.17</v>
      </c>
    </row>
    <row r="282" spans="1:9" x14ac:dyDescent="0.35">
      <c r="A282" s="309" t="str">
        <f>Inek2018A3[[#This Row],[ZPD2]]</f>
        <v>ZP23.15</v>
      </c>
      <c r="B282" s="309" t="str">
        <f>Inek2018A3[[#This Row],[OPSKode]]</f>
        <v>6-002.9e</v>
      </c>
      <c r="C282" s="326">
        <f>Inek2018A3[[#This Row],[Betrag2]]</f>
        <v>9380.0499999999993</v>
      </c>
      <c r="D282" s="309" t="s">
        <v>1276</v>
      </c>
      <c r="E282" s="309" t="s">
        <v>1277</v>
      </c>
      <c r="F282" s="309" t="s">
        <v>1315</v>
      </c>
      <c r="G282" s="309" t="s">
        <v>1316</v>
      </c>
      <c r="H282" s="309" t="s">
        <v>1317</v>
      </c>
      <c r="I282" s="327">
        <v>9380.0499999999993</v>
      </c>
    </row>
    <row r="283" spans="1:9" x14ac:dyDescent="0.35">
      <c r="A283" s="309" t="str">
        <f>Inek2018A3[[#This Row],[ZPD2]]</f>
        <v>ZP23.16</v>
      </c>
      <c r="C283" s="501" t="s">
        <v>3967</v>
      </c>
      <c r="D283" s="309" t="s">
        <v>1276</v>
      </c>
      <c r="E283" s="309" t="s">
        <v>1277</v>
      </c>
      <c r="F283" s="309" t="s">
        <v>1318</v>
      </c>
      <c r="H283" s="309" t="s">
        <v>1319</v>
      </c>
    </row>
    <row r="284" spans="1:9" x14ac:dyDescent="0.35">
      <c r="A284" s="309" t="str">
        <f>Inek2018A3[[#This Row],[ZPD2]]</f>
        <v>ZP23.17</v>
      </c>
      <c r="B284" s="309" t="str">
        <f>Inek2018A3[[#This Row],[OPSKode]]</f>
        <v>6-002.9g</v>
      </c>
      <c r="C284" s="326">
        <f>Inek2018A3[[#This Row],[Betrag2]]</f>
        <v>11142.74</v>
      </c>
      <c r="D284" s="309" t="s">
        <v>1276</v>
      </c>
      <c r="E284" s="309" t="s">
        <v>1277</v>
      </c>
      <c r="F284" s="309" t="s">
        <v>1320</v>
      </c>
      <c r="G284" s="309" t="s">
        <v>1321</v>
      </c>
      <c r="H284" s="309" t="s">
        <v>1322</v>
      </c>
      <c r="I284" s="327">
        <v>11142.74</v>
      </c>
    </row>
    <row r="285" spans="1:9" x14ac:dyDescent="0.35">
      <c r="A285" s="309" t="str">
        <f>Inek2018A3[[#This Row],[ZPD2]]</f>
        <v>ZP23.18</v>
      </c>
      <c r="B285" s="309" t="str">
        <f>Inek2018A3[[#This Row],[OPSKode]]</f>
        <v>6-002.9h</v>
      </c>
      <c r="C285" s="326">
        <f>Inek2018A3[[#This Row],[Betrag2]]</f>
        <v>13409.06</v>
      </c>
      <c r="D285" s="309" t="s">
        <v>1276</v>
      </c>
      <c r="E285" s="309" t="s">
        <v>1277</v>
      </c>
      <c r="F285" s="309" t="s">
        <v>1323</v>
      </c>
      <c r="G285" s="309" t="s">
        <v>1324</v>
      </c>
      <c r="H285" s="309" t="s">
        <v>914</v>
      </c>
      <c r="I285" s="327">
        <v>13409.06</v>
      </c>
    </row>
    <row r="286" spans="1:9" x14ac:dyDescent="0.35">
      <c r="A286" s="309" t="str">
        <f>Inek2018A3[[#This Row],[ZPD2]]</f>
        <v>ZP23.19</v>
      </c>
      <c r="B286" s="309" t="str">
        <f>Inek2018A3[[#This Row],[OPSKode]]</f>
        <v>6-002.9j</v>
      </c>
      <c r="C286" s="326">
        <f>Inek2018A3[[#This Row],[Betrag2]]</f>
        <v>15675.38</v>
      </c>
      <c r="D286" s="309" t="s">
        <v>1276</v>
      </c>
      <c r="E286" s="309" t="s">
        <v>1277</v>
      </c>
      <c r="F286" s="309" t="s">
        <v>1325</v>
      </c>
      <c r="G286" s="309" t="s">
        <v>1326</v>
      </c>
      <c r="H286" s="309" t="s">
        <v>917</v>
      </c>
      <c r="I286" s="327">
        <v>15675.38</v>
      </c>
    </row>
    <row r="287" spans="1:9" x14ac:dyDescent="0.35">
      <c r="A287" s="309" t="str">
        <f>Inek2018A3[[#This Row],[ZPD2]]</f>
        <v>ZP23.20</v>
      </c>
      <c r="B287" s="309" t="str">
        <f>Inek2018A3[[#This Row],[OPSKode]]</f>
        <v>6-002.9k</v>
      </c>
      <c r="C287" s="326">
        <f>Inek2018A3[[#This Row],[Betrag2]]</f>
        <v>17941.7</v>
      </c>
      <c r="D287" s="309" t="s">
        <v>1276</v>
      </c>
      <c r="E287" s="309" t="s">
        <v>1277</v>
      </c>
      <c r="F287" s="309" t="s">
        <v>1327</v>
      </c>
      <c r="G287" s="309" t="s">
        <v>1328</v>
      </c>
      <c r="H287" s="309" t="s">
        <v>920</v>
      </c>
      <c r="I287" s="327">
        <v>17941.7</v>
      </c>
    </row>
    <row r="288" spans="1:9" x14ac:dyDescent="0.35">
      <c r="C288" s="326"/>
      <c r="D288" s="309" t="s">
        <v>1329</v>
      </c>
      <c r="E288" s="309" t="s">
        <v>1330</v>
      </c>
      <c r="H288" s="309" t="s">
        <v>1331</v>
      </c>
    </row>
    <row r="289" spans="1:9" x14ac:dyDescent="0.35">
      <c r="A289" s="309" t="str">
        <f>Inek2018A3[[#This Row],[ZPD2]]</f>
        <v>ZP24.01</v>
      </c>
      <c r="B289" s="309" t="str">
        <f>Inek2018A3[[#This Row],[OPSKode]]</f>
        <v>6-002.a0</v>
      </c>
      <c r="C289" s="326">
        <f>Inek2018A3[[#This Row],[Betrag2]]</f>
        <v>1333.28</v>
      </c>
      <c r="D289" s="309" t="s">
        <v>1329</v>
      </c>
      <c r="E289" s="309" t="s">
        <v>1330</v>
      </c>
      <c r="F289" s="309" t="s">
        <v>1332</v>
      </c>
      <c r="G289" s="309" t="s">
        <v>1333</v>
      </c>
      <c r="H289" s="309" t="s">
        <v>1334</v>
      </c>
      <c r="I289" s="327">
        <v>1333.28</v>
      </c>
    </row>
    <row r="290" spans="1:9" x14ac:dyDescent="0.35">
      <c r="A290" s="309" t="str">
        <f>Inek2018A3[[#This Row],[ZPD2]]</f>
        <v>ZP24.02</v>
      </c>
      <c r="B290" s="309" t="str">
        <f>Inek2018A3[[#This Row],[OPSKode]]</f>
        <v>6-002.a1</v>
      </c>
      <c r="C290" s="326">
        <f>Inek2018A3[[#This Row],[Betrag2]]</f>
        <v>1999.92</v>
      </c>
      <c r="D290" s="309" t="s">
        <v>1329</v>
      </c>
      <c r="E290" s="309" t="s">
        <v>1330</v>
      </c>
      <c r="F290" s="309" t="s">
        <v>1335</v>
      </c>
      <c r="G290" s="309" t="s">
        <v>1336</v>
      </c>
      <c r="H290" s="309" t="s">
        <v>1337</v>
      </c>
      <c r="I290" s="327">
        <v>1999.92</v>
      </c>
    </row>
    <row r="291" spans="1:9" x14ac:dyDescent="0.35">
      <c r="A291" s="309" t="str">
        <f>Inek2018A3[[#This Row],[ZPD2]]</f>
        <v>ZP24.03</v>
      </c>
      <c r="B291" s="309" t="str">
        <f>Inek2018A3[[#This Row],[OPSKode]]</f>
        <v>6-002.a2</v>
      </c>
      <c r="C291" s="326">
        <f>Inek2018A3[[#This Row],[Betrag2]]</f>
        <v>3999.83</v>
      </c>
      <c r="D291" s="309" t="s">
        <v>1329</v>
      </c>
      <c r="E291" s="309" t="s">
        <v>1330</v>
      </c>
      <c r="F291" s="309" t="s">
        <v>1338</v>
      </c>
      <c r="G291" s="309" t="s">
        <v>1339</v>
      </c>
      <c r="H291" s="309" t="s">
        <v>1340</v>
      </c>
      <c r="I291" s="327">
        <v>3999.83</v>
      </c>
    </row>
    <row r="292" spans="1:9" x14ac:dyDescent="0.35">
      <c r="A292" s="309" t="str">
        <f>Inek2018A3[[#This Row],[ZPD2]]</f>
        <v>ZP24.04</v>
      </c>
      <c r="B292" s="309" t="str">
        <f>Inek2018A3[[#This Row],[OPSKode]]</f>
        <v>6-002.a3</v>
      </c>
      <c r="C292" s="326">
        <f>Inek2018A3[[#This Row],[Betrag2]]</f>
        <v>5999.75</v>
      </c>
      <c r="D292" s="309" t="s">
        <v>1329</v>
      </c>
      <c r="E292" s="309" t="s">
        <v>1330</v>
      </c>
      <c r="F292" s="309" t="s">
        <v>1341</v>
      </c>
      <c r="G292" s="309" t="s">
        <v>1342</v>
      </c>
      <c r="H292" s="309" t="s">
        <v>1343</v>
      </c>
      <c r="I292" s="327">
        <v>5999.75</v>
      </c>
    </row>
    <row r="293" spans="1:9" x14ac:dyDescent="0.35">
      <c r="A293" s="309" t="str">
        <f>Inek2018A3[[#This Row],[ZPD2]]</f>
        <v>ZP24.05</v>
      </c>
      <c r="B293" s="309" t="str">
        <f>Inek2018A3[[#This Row],[OPSKode]]</f>
        <v>6-002.a4</v>
      </c>
      <c r="C293" s="326">
        <f>Inek2018A3[[#This Row],[Betrag2]]</f>
        <v>7999.66</v>
      </c>
      <c r="D293" s="309" t="s">
        <v>1329</v>
      </c>
      <c r="E293" s="309" t="s">
        <v>1330</v>
      </c>
      <c r="F293" s="309" t="s">
        <v>1344</v>
      </c>
      <c r="G293" s="309" t="s">
        <v>1345</v>
      </c>
      <c r="H293" s="309" t="s">
        <v>1346</v>
      </c>
      <c r="I293" s="327">
        <v>7999.66</v>
      </c>
    </row>
    <row r="294" spans="1:9" x14ac:dyDescent="0.35">
      <c r="C294" s="326"/>
      <c r="D294" s="309" t="s">
        <v>1347</v>
      </c>
      <c r="E294" s="309" t="s">
        <v>1348</v>
      </c>
      <c r="H294" s="309" t="s">
        <v>1349</v>
      </c>
    </row>
    <row r="295" spans="1:9" x14ac:dyDescent="0.35">
      <c r="A295" s="309" t="str">
        <f>Inek2018A3[[#This Row],[ZPD2]]</f>
        <v>ZP26.01</v>
      </c>
      <c r="B295" s="309" t="str">
        <f>Inek2018A3[[#This Row],[OPSKode]]</f>
        <v>6-002.e0</v>
      </c>
      <c r="C295" s="326">
        <f>Inek2018A3[[#This Row],[Betrag2]]</f>
        <v>32</v>
      </c>
      <c r="D295" s="309" t="s">
        <v>1347</v>
      </c>
      <c r="E295" s="309" t="s">
        <v>1348</v>
      </c>
      <c r="F295" s="309" t="s">
        <v>1350</v>
      </c>
      <c r="G295" s="309" t="s">
        <v>1351</v>
      </c>
      <c r="H295" s="309" t="s">
        <v>1352</v>
      </c>
      <c r="I295" s="327">
        <v>32</v>
      </c>
    </row>
    <row r="296" spans="1:9" x14ac:dyDescent="0.35">
      <c r="A296" s="309" t="str">
        <f>Inek2018A3[[#This Row],[ZPD2]]</f>
        <v>ZP26.02</v>
      </c>
      <c r="B296" s="309" t="str">
        <f>Inek2018A3[[#This Row],[OPSKode]]</f>
        <v>6-002.e1</v>
      </c>
      <c r="C296" s="326">
        <f>Inek2018A3[[#This Row],[Betrag2]]</f>
        <v>51.2</v>
      </c>
      <c r="D296" s="309" t="s">
        <v>1347</v>
      </c>
      <c r="E296" s="309" t="s">
        <v>1348</v>
      </c>
      <c r="F296" s="309" t="s">
        <v>1353</v>
      </c>
      <c r="G296" s="309" t="s">
        <v>1354</v>
      </c>
      <c r="H296" s="309" t="s">
        <v>1355</v>
      </c>
      <c r="I296" s="327">
        <v>51.2</v>
      </c>
    </row>
    <row r="297" spans="1:9" x14ac:dyDescent="0.35">
      <c r="A297" s="309" t="str">
        <f>Inek2018A3[[#This Row],[ZPD2]]</f>
        <v>ZP26.03</v>
      </c>
      <c r="B297" s="309" t="str">
        <f>Inek2018A3[[#This Row],[OPSKode]]</f>
        <v>6-002.e2</v>
      </c>
      <c r="C297" s="326">
        <f>Inek2018A3[[#This Row],[Betrag2]]</f>
        <v>74.67</v>
      </c>
      <c r="D297" s="309" t="s">
        <v>1347</v>
      </c>
      <c r="E297" s="309" t="s">
        <v>1348</v>
      </c>
      <c r="F297" s="309" t="s">
        <v>1356</v>
      </c>
      <c r="G297" s="309" t="s">
        <v>1357</v>
      </c>
      <c r="H297" s="309" t="s">
        <v>1358</v>
      </c>
      <c r="I297" s="327">
        <v>74.67</v>
      </c>
    </row>
    <row r="298" spans="1:9" x14ac:dyDescent="0.35">
      <c r="A298" s="309" t="str">
        <f>Inek2018A3[[#This Row],[ZPD2]]</f>
        <v>ZP26.04</v>
      </c>
      <c r="B298" s="309" t="str">
        <f>Inek2018A3[[#This Row],[OPSKode]]</f>
        <v>6-002.e3</v>
      </c>
      <c r="C298" s="326">
        <f>Inek2018A3[[#This Row],[Betrag2]]</f>
        <v>106.67</v>
      </c>
      <c r="D298" s="309" t="s">
        <v>1347</v>
      </c>
      <c r="E298" s="309" t="s">
        <v>1348</v>
      </c>
      <c r="F298" s="309" t="s">
        <v>1359</v>
      </c>
      <c r="G298" s="309" t="s">
        <v>1360</v>
      </c>
      <c r="H298" s="309" t="s">
        <v>1361</v>
      </c>
      <c r="I298" s="327">
        <v>106.67</v>
      </c>
    </row>
    <row r="299" spans="1:9" x14ac:dyDescent="0.35">
      <c r="A299" s="309" t="str">
        <f>Inek2018A3[[#This Row],[ZPD2]]</f>
        <v>ZP26.05</v>
      </c>
      <c r="B299" s="309" t="str">
        <f>Inek2018A3[[#This Row],[OPSKode]]</f>
        <v>6-002.e4</v>
      </c>
      <c r="C299" s="326">
        <f>Inek2018A3[[#This Row],[Betrag2]]</f>
        <v>138.66999999999999</v>
      </c>
      <c r="D299" s="309" t="s">
        <v>1347</v>
      </c>
      <c r="E299" s="309" t="s">
        <v>1348</v>
      </c>
      <c r="F299" s="309" t="s">
        <v>1362</v>
      </c>
      <c r="G299" s="309" t="s">
        <v>1363</v>
      </c>
      <c r="H299" s="309" t="s">
        <v>1364</v>
      </c>
      <c r="I299" s="327">
        <v>138.66999999999999</v>
      </c>
    </row>
    <row r="300" spans="1:9" x14ac:dyDescent="0.35">
      <c r="A300" s="309" t="str">
        <f>Inek2018A3[[#This Row],[ZPD2]]</f>
        <v>ZP26.06</v>
      </c>
      <c r="B300" s="309" t="str">
        <f>Inek2018A3[[#This Row],[OPSKode]]</f>
        <v>6-002.e5</v>
      </c>
      <c r="C300" s="326">
        <f>Inek2018A3[[#This Row],[Betrag2]]</f>
        <v>170.67</v>
      </c>
      <c r="D300" s="309" t="s">
        <v>1347</v>
      </c>
      <c r="E300" s="309" t="s">
        <v>1348</v>
      </c>
      <c r="F300" s="309" t="s">
        <v>1365</v>
      </c>
      <c r="G300" s="309" t="s">
        <v>1366</v>
      </c>
      <c r="H300" s="309" t="s">
        <v>1367</v>
      </c>
      <c r="I300" s="327">
        <v>170.67</v>
      </c>
    </row>
    <row r="301" spans="1:9" x14ac:dyDescent="0.35">
      <c r="A301" s="309" t="str">
        <f>Inek2018A3[[#This Row],[ZPD2]]</f>
        <v>ZP26.07</v>
      </c>
      <c r="B301" s="309" t="str">
        <f>Inek2018A3[[#This Row],[OPSKode]]</f>
        <v>6-002.e6</v>
      </c>
      <c r="C301" s="326">
        <f>Inek2018A3[[#This Row],[Betrag2]]</f>
        <v>202.16</v>
      </c>
      <c r="D301" s="309" t="s">
        <v>1347</v>
      </c>
      <c r="E301" s="309" t="s">
        <v>1348</v>
      </c>
      <c r="F301" s="309" t="s">
        <v>1368</v>
      </c>
      <c r="G301" s="309" t="s">
        <v>1369</v>
      </c>
      <c r="H301" s="309" t="s">
        <v>1370</v>
      </c>
      <c r="I301" s="327">
        <v>202.16</v>
      </c>
    </row>
    <row r="302" spans="1:9" x14ac:dyDescent="0.35">
      <c r="A302" s="309" t="str">
        <f>Inek2018A3[[#This Row],[ZPD2]]</f>
        <v>ZP26.08</v>
      </c>
      <c r="B302" s="309" t="str">
        <f>Inek2018A3[[#This Row],[OPSKode]]</f>
        <v>6-002.e7</v>
      </c>
      <c r="C302" s="326">
        <f>Inek2018A3[[#This Row],[Betrag2]]</f>
        <v>234.67</v>
      </c>
      <c r="D302" s="309" t="s">
        <v>1347</v>
      </c>
      <c r="E302" s="309" t="s">
        <v>1348</v>
      </c>
      <c r="F302" s="309" t="s">
        <v>1371</v>
      </c>
      <c r="G302" s="309" t="s">
        <v>1372</v>
      </c>
      <c r="H302" s="309" t="s">
        <v>1373</v>
      </c>
      <c r="I302" s="327">
        <v>234.67</v>
      </c>
    </row>
    <row r="303" spans="1:9" x14ac:dyDescent="0.35">
      <c r="A303" s="309" t="str">
        <f>Inek2018A3[[#This Row],[ZPD2]]</f>
        <v>ZP26.09</v>
      </c>
      <c r="B303" s="309" t="str">
        <f>Inek2018A3[[#This Row],[OPSKode]]</f>
        <v>6-002.e8</v>
      </c>
      <c r="C303" s="326">
        <f>Inek2018A3[[#This Row],[Betrag2]]</f>
        <v>266.67</v>
      </c>
      <c r="D303" s="309" t="s">
        <v>1347</v>
      </c>
      <c r="E303" s="309" t="s">
        <v>1348</v>
      </c>
      <c r="F303" s="309" t="s">
        <v>1374</v>
      </c>
      <c r="G303" s="309" t="s">
        <v>1375</v>
      </c>
      <c r="H303" s="309" t="s">
        <v>1376</v>
      </c>
      <c r="I303" s="327">
        <v>266.67</v>
      </c>
    </row>
    <row r="304" spans="1:9" x14ac:dyDescent="0.35">
      <c r="A304" s="309" t="str">
        <f>Inek2018A3[[#This Row],[ZPD2]]</f>
        <v>ZP26.10</v>
      </c>
      <c r="B304" s="309" t="str">
        <f>Inek2018A3[[#This Row],[OPSKode]]</f>
        <v>6-002.e9</v>
      </c>
      <c r="C304" s="326">
        <f>Inek2018A3[[#This Row],[Betrag2]]</f>
        <v>298.67</v>
      </c>
      <c r="D304" s="309" t="s">
        <v>1347</v>
      </c>
      <c r="E304" s="309" t="s">
        <v>1348</v>
      </c>
      <c r="F304" s="309" t="s">
        <v>1377</v>
      </c>
      <c r="G304" s="309" t="s">
        <v>1378</v>
      </c>
      <c r="H304" s="309" t="s">
        <v>1379</v>
      </c>
      <c r="I304" s="327">
        <v>298.67</v>
      </c>
    </row>
    <row r="305" spans="1:9" x14ac:dyDescent="0.35">
      <c r="A305" s="309" t="str">
        <f>Inek2018A3[[#This Row],[ZPD2]]</f>
        <v>ZP26.11</v>
      </c>
      <c r="B305" s="309" t="str">
        <f>Inek2018A3[[#This Row],[OPSKode]]</f>
        <v>6-002.ea</v>
      </c>
      <c r="C305" s="326">
        <f>Inek2018A3[[#This Row],[Betrag2]]</f>
        <v>330.67</v>
      </c>
      <c r="D305" s="309" t="s">
        <v>1347</v>
      </c>
      <c r="E305" s="309" t="s">
        <v>1348</v>
      </c>
      <c r="F305" s="309" t="s">
        <v>1380</v>
      </c>
      <c r="G305" s="309" t="s">
        <v>1381</v>
      </c>
      <c r="H305" s="309" t="s">
        <v>1382</v>
      </c>
      <c r="I305" s="327">
        <v>330.67</v>
      </c>
    </row>
    <row r="306" spans="1:9" x14ac:dyDescent="0.35">
      <c r="A306" s="309" t="str">
        <f>Inek2018A3[[#This Row],[ZPD2]]</f>
        <v>ZP26.12</v>
      </c>
      <c r="B306" s="309" t="str">
        <f>Inek2018A3[[#This Row],[OPSKode]]</f>
        <v>6-002.eb</v>
      </c>
      <c r="C306" s="326">
        <f>Inek2018A3[[#This Row],[Betrag2]]</f>
        <v>362.67</v>
      </c>
      <c r="D306" s="309" t="s">
        <v>1347</v>
      </c>
      <c r="E306" s="309" t="s">
        <v>1348</v>
      </c>
      <c r="F306" s="309" t="s">
        <v>1383</v>
      </c>
      <c r="G306" s="309" t="s">
        <v>1384</v>
      </c>
      <c r="H306" s="309" t="s">
        <v>1385</v>
      </c>
      <c r="I306" s="327">
        <v>362.67</v>
      </c>
    </row>
    <row r="307" spans="1:9" x14ac:dyDescent="0.35">
      <c r="A307" s="309" t="str">
        <f>Inek2018A3[[#This Row],[ZPD2]]</f>
        <v>ZP26.13</v>
      </c>
      <c r="B307" s="309" t="str">
        <f>Inek2018A3[[#This Row],[OPSKode]]</f>
        <v>6-002.ec</v>
      </c>
      <c r="C307" s="326">
        <f>Inek2018A3[[#This Row],[Betrag2]]</f>
        <v>405.33</v>
      </c>
      <c r="D307" s="309" t="s">
        <v>1347</v>
      </c>
      <c r="E307" s="309" t="s">
        <v>1348</v>
      </c>
      <c r="F307" s="309" t="s">
        <v>1386</v>
      </c>
      <c r="G307" s="309" t="s">
        <v>1387</v>
      </c>
      <c r="H307" s="309" t="s">
        <v>1388</v>
      </c>
      <c r="I307" s="327">
        <v>405.33</v>
      </c>
    </row>
    <row r="308" spans="1:9" x14ac:dyDescent="0.35">
      <c r="A308" s="309" t="str">
        <f>Inek2018A3[[#This Row],[ZPD2]]</f>
        <v>ZP26.14</v>
      </c>
      <c r="B308" s="309" t="str">
        <f>Inek2018A3[[#This Row],[OPSKode]]</f>
        <v>6-002.ed</v>
      </c>
      <c r="C308" s="326">
        <f>Inek2018A3[[#This Row],[Betrag2]]</f>
        <v>469.33</v>
      </c>
      <c r="D308" s="309" t="s">
        <v>1347</v>
      </c>
      <c r="E308" s="309" t="s">
        <v>1348</v>
      </c>
      <c r="F308" s="309" t="s">
        <v>1389</v>
      </c>
      <c r="G308" s="309" t="s">
        <v>1390</v>
      </c>
      <c r="H308" s="309" t="s">
        <v>1391</v>
      </c>
      <c r="I308" s="327">
        <v>469.33</v>
      </c>
    </row>
    <row r="309" spans="1:9" x14ac:dyDescent="0.35">
      <c r="A309" s="309" t="str">
        <f>Inek2018A3[[#This Row],[ZPD2]]</f>
        <v>ZP26.15</v>
      </c>
      <c r="B309" s="309" t="str">
        <f>Inek2018A3[[#This Row],[OPSKode]]</f>
        <v>6-002.ee</v>
      </c>
      <c r="C309" s="326">
        <f>Inek2018A3[[#This Row],[Betrag2]]</f>
        <v>533.33000000000004</v>
      </c>
      <c r="D309" s="309" t="s">
        <v>1347</v>
      </c>
      <c r="E309" s="309" t="s">
        <v>1348</v>
      </c>
      <c r="F309" s="309" t="s">
        <v>1392</v>
      </c>
      <c r="G309" s="309" t="s">
        <v>1393</v>
      </c>
      <c r="H309" s="309" t="s">
        <v>1394</v>
      </c>
      <c r="I309" s="327">
        <v>533.33000000000004</v>
      </c>
    </row>
    <row r="310" spans="1:9" x14ac:dyDescent="0.35">
      <c r="A310" s="309" t="str">
        <f>Inek2018A3[[#This Row],[ZPD2]]</f>
        <v>ZP26.16</v>
      </c>
      <c r="B310" s="309" t="str">
        <f>Inek2018A3[[#This Row],[OPSKode]]</f>
        <v>6-002.ef</v>
      </c>
      <c r="C310" s="326">
        <f>Inek2018A3[[#This Row],[Betrag2]]</f>
        <v>597.33000000000004</v>
      </c>
      <c r="D310" s="309" t="s">
        <v>1347</v>
      </c>
      <c r="E310" s="309" t="s">
        <v>1348</v>
      </c>
      <c r="F310" s="309" t="s">
        <v>1395</v>
      </c>
      <c r="G310" s="309" t="s">
        <v>1396</v>
      </c>
      <c r="H310" s="309" t="s">
        <v>1397</v>
      </c>
      <c r="I310" s="327">
        <v>597.33000000000004</v>
      </c>
    </row>
    <row r="311" spans="1:9" x14ac:dyDescent="0.35">
      <c r="A311" s="309" t="str">
        <f>Inek2018A3[[#This Row],[ZPD2]]</f>
        <v>ZP26.17</v>
      </c>
      <c r="B311" s="309" t="str">
        <f>Inek2018A3[[#This Row],[OPSKode]]</f>
        <v>6-002.eg</v>
      </c>
      <c r="C311" s="326">
        <f>Inek2018A3[[#This Row],[Betrag2]]</f>
        <v>661.33</v>
      </c>
      <c r="D311" s="309" t="s">
        <v>1347</v>
      </c>
      <c r="E311" s="309" t="s">
        <v>1348</v>
      </c>
      <c r="F311" s="309" t="s">
        <v>1398</v>
      </c>
      <c r="G311" s="309" t="s">
        <v>1399</v>
      </c>
      <c r="H311" s="309" t="s">
        <v>1400</v>
      </c>
      <c r="I311" s="327">
        <v>661.33</v>
      </c>
    </row>
    <row r="312" spans="1:9" x14ac:dyDescent="0.35">
      <c r="A312" s="309" t="str">
        <f>Inek2018A3[[#This Row],[ZPD2]]</f>
        <v>ZP26.18</v>
      </c>
      <c r="B312" s="309" t="str">
        <f>Inek2018A3[[#This Row],[OPSKode]]</f>
        <v>6-002.eh</v>
      </c>
      <c r="C312" s="326">
        <f>Inek2018A3[[#This Row],[Betrag2]]</f>
        <v>725.33</v>
      </c>
      <c r="D312" s="309" t="s">
        <v>1347</v>
      </c>
      <c r="E312" s="309" t="s">
        <v>1348</v>
      </c>
      <c r="F312" s="309" t="s">
        <v>1401</v>
      </c>
      <c r="G312" s="309" t="s">
        <v>1402</v>
      </c>
      <c r="H312" s="309" t="s">
        <v>1403</v>
      </c>
      <c r="I312" s="327">
        <v>725.33</v>
      </c>
    </row>
    <row r="313" spans="1:9" x14ac:dyDescent="0.35">
      <c r="A313" s="309" t="str">
        <f>Inek2018A3[[#This Row],[ZPD2]]</f>
        <v>ZP26.19</v>
      </c>
      <c r="B313" s="309" t="str">
        <f>Inek2018A3[[#This Row],[OPSKode]]</f>
        <v>6-002.ej</v>
      </c>
      <c r="C313" s="326">
        <f>Inek2018A3[[#This Row],[Betrag2]]</f>
        <v>810.67</v>
      </c>
      <c r="D313" s="309" t="s">
        <v>1347</v>
      </c>
      <c r="E313" s="309" t="s">
        <v>1348</v>
      </c>
      <c r="F313" s="309" t="s">
        <v>1404</v>
      </c>
      <c r="G313" s="309" t="s">
        <v>1405</v>
      </c>
      <c r="H313" s="309" t="s">
        <v>1406</v>
      </c>
      <c r="I313" s="327">
        <v>810.67</v>
      </c>
    </row>
    <row r="314" spans="1:9" x14ac:dyDescent="0.35">
      <c r="A314" s="309" t="str">
        <f>Inek2018A3[[#This Row],[ZPD2]]</f>
        <v>ZP26.20</v>
      </c>
      <c r="B314" s="309" t="str">
        <f>Inek2018A3[[#This Row],[OPSKode]]</f>
        <v>6-002.ek</v>
      </c>
      <c r="C314" s="326">
        <f>Inek2018A3[[#This Row],[Betrag2]]</f>
        <v>938.67</v>
      </c>
      <c r="D314" s="309" t="s">
        <v>1347</v>
      </c>
      <c r="E314" s="309" t="s">
        <v>1348</v>
      </c>
      <c r="F314" s="309" t="s">
        <v>1407</v>
      </c>
      <c r="G314" s="309" t="s">
        <v>1408</v>
      </c>
      <c r="H314" s="309" t="s">
        <v>1409</v>
      </c>
      <c r="I314" s="327">
        <v>938.67</v>
      </c>
    </row>
    <row r="315" spans="1:9" x14ac:dyDescent="0.35">
      <c r="C315" s="326"/>
      <c r="D315" s="309" t="s">
        <v>1410</v>
      </c>
      <c r="E315" s="309" t="s">
        <v>1411</v>
      </c>
      <c r="H315" s="309" t="s">
        <v>1412</v>
      </c>
    </row>
    <row r="316" spans="1:9" x14ac:dyDescent="0.35">
      <c r="A316" s="309" t="str">
        <f>Inek2018A3[[#This Row],[ZPD2]]</f>
        <v>ZP28.13</v>
      </c>
      <c r="B316" s="309" t="str">
        <f>Inek2018A3[[#This Row],[OPSKode]]</f>
        <v>6-002.hc</v>
      </c>
      <c r="C316" s="326">
        <f>Inek2018A3[[#This Row],[Betrag2]]</f>
        <v>123.2</v>
      </c>
      <c r="D316" s="309" t="s">
        <v>1410</v>
      </c>
      <c r="E316" s="309" t="s">
        <v>1411</v>
      </c>
      <c r="F316" s="309" t="s">
        <v>1413</v>
      </c>
      <c r="G316" s="309" t="s">
        <v>1414</v>
      </c>
      <c r="H316" s="309" t="s">
        <v>1415</v>
      </c>
      <c r="I316" s="327">
        <v>123.2</v>
      </c>
    </row>
    <row r="317" spans="1:9" x14ac:dyDescent="0.35">
      <c r="A317" s="309" t="str">
        <f>Inek2018A3[[#This Row],[ZPD2]]</f>
        <v>ZP28.14</v>
      </c>
      <c r="B317" s="309" t="str">
        <f>Inek2018A3[[#This Row],[OPSKode]]</f>
        <v>6-002.hd</v>
      </c>
      <c r="C317" s="326">
        <f>Inek2018A3[[#This Row],[Betrag2]]</f>
        <v>142.65</v>
      </c>
      <c r="D317" s="309" t="s">
        <v>1410</v>
      </c>
      <c r="E317" s="309" t="s">
        <v>1411</v>
      </c>
      <c r="F317" s="309" t="s">
        <v>1416</v>
      </c>
      <c r="G317" s="309" t="s">
        <v>1417</v>
      </c>
      <c r="H317" s="309" t="s">
        <v>1418</v>
      </c>
      <c r="I317" s="327">
        <v>142.65</v>
      </c>
    </row>
    <row r="318" spans="1:9" x14ac:dyDescent="0.35">
      <c r="A318" s="309" t="str">
        <f>Inek2018A3[[#This Row],[ZPD2]]</f>
        <v>ZP28.15</v>
      </c>
      <c r="B318" s="309" t="str">
        <f>Inek2018A3[[#This Row],[OPSKode]]</f>
        <v>6-002.he</v>
      </c>
      <c r="C318" s="326">
        <f>Inek2018A3[[#This Row],[Betrag2]]</f>
        <v>162.1</v>
      </c>
      <c r="D318" s="309" t="s">
        <v>1410</v>
      </c>
      <c r="E318" s="309" t="s">
        <v>1411</v>
      </c>
      <c r="F318" s="309" t="s">
        <v>1419</v>
      </c>
      <c r="G318" s="309" t="s">
        <v>1420</v>
      </c>
      <c r="H318" s="309" t="s">
        <v>1421</v>
      </c>
      <c r="I318" s="327">
        <v>162.1</v>
      </c>
    </row>
    <row r="319" spans="1:9" x14ac:dyDescent="0.35">
      <c r="A319" s="309" t="str">
        <f>Inek2018A3[[#This Row],[ZPD2]]</f>
        <v>ZP28.16</v>
      </c>
      <c r="B319" s="309" t="str">
        <f>Inek2018A3[[#This Row],[OPSKode]]</f>
        <v>6-002.hf</v>
      </c>
      <c r="C319" s="326">
        <f>Inek2018A3[[#This Row],[Betrag2]]</f>
        <v>181.55</v>
      </c>
      <c r="D319" s="309" t="s">
        <v>1410</v>
      </c>
      <c r="E319" s="309" t="s">
        <v>1411</v>
      </c>
      <c r="F319" s="309" t="s">
        <v>1422</v>
      </c>
      <c r="G319" s="309" t="s">
        <v>1423</v>
      </c>
      <c r="H319" s="309" t="s">
        <v>1424</v>
      </c>
      <c r="I319" s="327">
        <v>181.55</v>
      </c>
    </row>
    <row r="320" spans="1:9" x14ac:dyDescent="0.35">
      <c r="C320" s="326"/>
      <c r="D320" s="309" t="s">
        <v>1425</v>
      </c>
      <c r="E320" s="309" t="s">
        <v>1426</v>
      </c>
      <c r="H320" s="309" t="s">
        <v>1427</v>
      </c>
    </row>
    <row r="321" spans="1:9" x14ac:dyDescent="0.35">
      <c r="A321" s="309" t="str">
        <f>Inek2018A3[[#This Row],[ZPD2]]</f>
        <v>ZP32.01</v>
      </c>
      <c r="B321" s="309" t="str">
        <f>Inek2018A3[[#This Row],[OPSKode]]</f>
        <v>8-810.w0</v>
      </c>
      <c r="C321" s="326">
        <f>Inek2018A3[[#This Row],[Betrag2]]</f>
        <v>119.46</v>
      </c>
      <c r="D321" s="309" t="s">
        <v>1425</v>
      </c>
      <c r="E321" s="309" t="s">
        <v>1426</v>
      </c>
      <c r="F321" s="309" t="s">
        <v>1428</v>
      </c>
      <c r="G321" s="309" t="s">
        <v>1429</v>
      </c>
      <c r="H321" s="309" t="s">
        <v>1430</v>
      </c>
      <c r="I321" s="327">
        <v>119.46</v>
      </c>
    </row>
    <row r="322" spans="1:9" x14ac:dyDescent="0.35">
      <c r="A322" s="309" t="str">
        <f>Inek2018A3[[#This Row],[ZPD2]]</f>
        <v>ZP32.02</v>
      </c>
      <c r="B322" s="309" t="str">
        <f>Inek2018A3[[#This Row],[OPSKode]]</f>
        <v>8-810.w1</v>
      </c>
      <c r="C322" s="326">
        <f>Inek2018A3[[#This Row],[Betrag2]]</f>
        <v>238.93</v>
      </c>
      <c r="D322" s="309" t="s">
        <v>1425</v>
      </c>
      <c r="E322" s="309" t="s">
        <v>1426</v>
      </c>
      <c r="F322" s="309" t="s">
        <v>1431</v>
      </c>
      <c r="G322" s="309" t="s">
        <v>1432</v>
      </c>
      <c r="H322" s="309" t="s">
        <v>1433</v>
      </c>
      <c r="I322" s="327">
        <v>238.93</v>
      </c>
    </row>
    <row r="323" spans="1:9" x14ac:dyDescent="0.35">
      <c r="A323" s="309" t="str">
        <f>Inek2018A3[[#This Row],[ZPD2]]</f>
        <v>ZP32.03</v>
      </c>
      <c r="B323" s="309" t="str">
        <f>Inek2018A3[[#This Row],[OPSKode]]</f>
        <v>8-810.w2</v>
      </c>
      <c r="C323" s="326">
        <f>Inek2018A3[[#This Row],[Betrag2]]</f>
        <v>363.77</v>
      </c>
      <c r="D323" s="309" t="s">
        <v>1425</v>
      </c>
      <c r="E323" s="309" t="s">
        <v>1426</v>
      </c>
      <c r="F323" s="309" t="s">
        <v>1434</v>
      </c>
      <c r="G323" s="309" t="s">
        <v>1435</v>
      </c>
      <c r="H323" s="309" t="s">
        <v>1436</v>
      </c>
      <c r="I323" s="327">
        <v>363.77</v>
      </c>
    </row>
    <row r="324" spans="1:9" x14ac:dyDescent="0.35">
      <c r="A324" s="309" t="str">
        <f>Inek2018A3[[#This Row],[ZPD2]]</f>
        <v>ZP32.04</v>
      </c>
      <c r="B324" s="309" t="str">
        <f>Inek2018A3[[#This Row],[OPSKode]]</f>
        <v>8-810.w3</v>
      </c>
      <c r="C324" s="326">
        <f>Inek2018A3[[#This Row],[Betrag2]]</f>
        <v>657.05</v>
      </c>
      <c r="D324" s="309" t="s">
        <v>1425</v>
      </c>
      <c r="E324" s="309" t="s">
        <v>1426</v>
      </c>
      <c r="F324" s="309" t="s">
        <v>1437</v>
      </c>
      <c r="G324" s="309" t="s">
        <v>1438</v>
      </c>
      <c r="H324" s="309" t="s">
        <v>1439</v>
      </c>
      <c r="I324" s="327">
        <v>657.05</v>
      </c>
    </row>
    <row r="325" spans="1:9" x14ac:dyDescent="0.35">
      <c r="A325" s="309" t="str">
        <f>Inek2018A3[[#This Row],[ZPD2]]</f>
        <v>ZP32.05</v>
      </c>
      <c r="B325" s="309" t="str">
        <f>Inek2018A3[[#This Row],[OPSKode]]</f>
        <v>8-810.w4</v>
      </c>
      <c r="C325" s="326">
        <f>Inek2018A3[[#This Row],[Betrag2]]</f>
        <v>1015.45</v>
      </c>
      <c r="D325" s="309" t="s">
        <v>1425</v>
      </c>
      <c r="E325" s="309" t="s">
        <v>1426</v>
      </c>
      <c r="F325" s="309" t="s">
        <v>1440</v>
      </c>
      <c r="G325" s="309" t="s">
        <v>1441</v>
      </c>
      <c r="H325" s="309" t="s">
        <v>1442</v>
      </c>
      <c r="I325" s="327">
        <v>1015.45</v>
      </c>
    </row>
    <row r="326" spans="1:9" x14ac:dyDescent="0.35">
      <c r="A326" s="309" t="str">
        <f>Inek2018A3[[#This Row],[ZPD2]]</f>
        <v>ZP32.06</v>
      </c>
      <c r="B326" s="309" t="str">
        <f>Inek2018A3[[#This Row],[OPSKode]]</f>
        <v>8-810.w5</v>
      </c>
      <c r="C326" s="326">
        <f>Inek2018A3[[#This Row],[Betrag2]]</f>
        <v>1373.84</v>
      </c>
      <c r="D326" s="309" t="s">
        <v>1425</v>
      </c>
      <c r="E326" s="309" t="s">
        <v>1426</v>
      </c>
      <c r="F326" s="309" t="s">
        <v>1443</v>
      </c>
      <c r="G326" s="309" t="s">
        <v>1444</v>
      </c>
      <c r="H326" s="309" t="s">
        <v>1445</v>
      </c>
      <c r="I326" s="327">
        <v>1373.84</v>
      </c>
    </row>
    <row r="327" spans="1:9" x14ac:dyDescent="0.35">
      <c r="A327" s="309" t="str">
        <f>Inek2018A3[[#This Row],[ZPD2]]</f>
        <v>ZP32.07</v>
      </c>
      <c r="B327" s="309" t="str">
        <f>Inek2018A3[[#This Row],[OPSKode]]</f>
        <v>8-810.w6</v>
      </c>
      <c r="C327" s="326">
        <f>Inek2018A3[[#This Row],[Betrag2]]</f>
        <v>1732.23</v>
      </c>
      <c r="D327" s="309" t="s">
        <v>1425</v>
      </c>
      <c r="E327" s="309" t="s">
        <v>1426</v>
      </c>
      <c r="F327" s="309" t="s">
        <v>1446</v>
      </c>
      <c r="G327" s="309" t="s">
        <v>1447</v>
      </c>
      <c r="H327" s="309" t="s">
        <v>1448</v>
      </c>
      <c r="I327" s="327">
        <v>1732.23</v>
      </c>
    </row>
    <row r="328" spans="1:9" x14ac:dyDescent="0.35">
      <c r="A328" s="309" t="str">
        <f>Inek2018A3[[#This Row],[ZPD2]]</f>
        <v>ZP32.08</v>
      </c>
      <c r="B328" s="309" t="str">
        <f>Inek2018A3[[#This Row],[OPSKode]]</f>
        <v>8-810.w7</v>
      </c>
      <c r="C328" s="326">
        <f>Inek2018A3[[#This Row],[Betrag2]]</f>
        <v>2090.63</v>
      </c>
      <c r="D328" s="309" t="s">
        <v>1425</v>
      </c>
      <c r="E328" s="309" t="s">
        <v>1426</v>
      </c>
      <c r="F328" s="309" t="s">
        <v>1449</v>
      </c>
      <c r="G328" s="309" t="s">
        <v>1450</v>
      </c>
      <c r="H328" s="309" t="s">
        <v>1451</v>
      </c>
      <c r="I328" s="327">
        <v>2090.63</v>
      </c>
    </row>
    <row r="329" spans="1:9" x14ac:dyDescent="0.35">
      <c r="A329" s="309" t="str">
        <f>Inek2018A3[[#This Row],[ZPD2]]</f>
        <v>ZP32.09</v>
      </c>
      <c r="B329" s="309" t="str">
        <f>Inek2018A3[[#This Row],[OPSKode]]</f>
        <v>8-810.w8</v>
      </c>
      <c r="C329" s="326">
        <f>Inek2018A3[[#This Row],[Betrag2]]</f>
        <v>2449.02</v>
      </c>
      <c r="D329" s="309" t="s">
        <v>1425</v>
      </c>
      <c r="E329" s="309" t="s">
        <v>1426</v>
      </c>
      <c r="F329" s="309" t="s">
        <v>1452</v>
      </c>
      <c r="G329" s="309" t="s">
        <v>1453</v>
      </c>
      <c r="H329" s="309" t="s">
        <v>1454</v>
      </c>
      <c r="I329" s="327">
        <v>2449.02</v>
      </c>
    </row>
    <row r="330" spans="1:9" x14ac:dyDescent="0.35">
      <c r="A330" s="309" t="str">
        <f>Inek2018A3[[#This Row],[ZPD2]]</f>
        <v>ZP32.10</v>
      </c>
      <c r="B330" s="309" t="str">
        <f>Inek2018A3[[#This Row],[OPSKode]]</f>
        <v>8-810.w9</v>
      </c>
      <c r="C330" s="326">
        <f>Inek2018A3[[#This Row],[Betrag2]]</f>
        <v>2807.41</v>
      </c>
      <c r="D330" s="309" t="s">
        <v>1425</v>
      </c>
      <c r="E330" s="309" t="s">
        <v>1426</v>
      </c>
      <c r="F330" s="309" t="s">
        <v>1455</v>
      </c>
      <c r="G330" s="309" t="s">
        <v>1456</v>
      </c>
      <c r="H330" s="309" t="s">
        <v>1457</v>
      </c>
      <c r="I330" s="327">
        <v>2807.41</v>
      </c>
    </row>
    <row r="331" spans="1:9" x14ac:dyDescent="0.35">
      <c r="A331" s="309" t="str">
        <f>Inek2018A3[[#This Row],[ZPD2]]</f>
        <v>ZP32.11</v>
      </c>
      <c r="B331" s="309" t="str">
        <f>Inek2018A3[[#This Row],[OPSKode]]</f>
        <v>8-810.wa</v>
      </c>
      <c r="C331" s="326">
        <f>Inek2018A3[[#This Row],[Betrag2]]</f>
        <v>3285.27</v>
      </c>
      <c r="D331" s="309" t="s">
        <v>1425</v>
      </c>
      <c r="E331" s="309" t="s">
        <v>1426</v>
      </c>
      <c r="F331" s="309" t="s">
        <v>1458</v>
      </c>
      <c r="G331" s="309" t="s">
        <v>1459</v>
      </c>
      <c r="H331" s="309" t="s">
        <v>1460</v>
      </c>
      <c r="I331" s="327">
        <v>3285.27</v>
      </c>
    </row>
    <row r="332" spans="1:9" x14ac:dyDescent="0.35">
      <c r="A332" s="309" t="str">
        <f>Inek2018A3[[#This Row],[ZPD2]]</f>
        <v>ZP32.12</v>
      </c>
      <c r="B332" s="309" t="str">
        <f>Inek2018A3[[#This Row],[OPSKode]]</f>
        <v>8-810.wb</v>
      </c>
      <c r="C332" s="326">
        <f>Inek2018A3[[#This Row],[Betrag2]]</f>
        <v>4002.06</v>
      </c>
      <c r="D332" s="309" t="s">
        <v>1425</v>
      </c>
      <c r="E332" s="309" t="s">
        <v>1426</v>
      </c>
      <c r="F332" s="309" t="s">
        <v>1461</v>
      </c>
      <c r="G332" s="309" t="s">
        <v>1462</v>
      </c>
      <c r="H332" s="309" t="s">
        <v>1463</v>
      </c>
      <c r="I332" s="327">
        <v>4002.06</v>
      </c>
    </row>
    <row r="333" spans="1:9" x14ac:dyDescent="0.35">
      <c r="A333" s="309" t="str">
        <f>Inek2018A3[[#This Row],[ZPD2]]</f>
        <v>ZP32.13</v>
      </c>
      <c r="B333" s="309" t="str">
        <f>Inek2018A3[[#This Row],[OPSKode]]</f>
        <v>8-810.wc</v>
      </c>
      <c r="C333" s="326">
        <f>Inek2018A3[[#This Row],[Betrag2]]</f>
        <v>4718.84</v>
      </c>
      <c r="D333" s="309" t="s">
        <v>1425</v>
      </c>
      <c r="E333" s="309" t="s">
        <v>1426</v>
      </c>
      <c r="F333" s="309" t="s">
        <v>1464</v>
      </c>
      <c r="G333" s="309" t="s">
        <v>1465</v>
      </c>
      <c r="H333" s="309" t="s">
        <v>1466</v>
      </c>
      <c r="I333" s="327">
        <v>4718.84</v>
      </c>
    </row>
    <row r="334" spans="1:9" x14ac:dyDescent="0.35">
      <c r="A334" s="309" t="str">
        <f>Inek2018A3[[#This Row],[ZPD2]]</f>
        <v>ZP32.14</v>
      </c>
      <c r="B334" s="309" t="str">
        <f>Inek2018A3[[#This Row],[OPSKode]]</f>
        <v>8-810.wd</v>
      </c>
      <c r="C334" s="326">
        <f>Inek2018A3[[#This Row],[Betrag2]]</f>
        <v>5435.63</v>
      </c>
      <c r="D334" s="309" t="s">
        <v>1425</v>
      </c>
      <c r="E334" s="309" t="s">
        <v>1426</v>
      </c>
      <c r="F334" s="309" t="s">
        <v>1467</v>
      </c>
      <c r="G334" s="309" t="s">
        <v>1468</v>
      </c>
      <c r="H334" s="309" t="s">
        <v>1469</v>
      </c>
      <c r="I334" s="327">
        <v>5435.63</v>
      </c>
    </row>
    <row r="335" spans="1:9" x14ac:dyDescent="0.35">
      <c r="A335" s="309" t="str">
        <f>Inek2018A3[[#This Row],[ZPD2]]</f>
        <v>ZP32.15</v>
      </c>
      <c r="B335" s="309" t="str">
        <f>Inek2018A3[[#This Row],[OPSKode]]</f>
        <v>8-810.we</v>
      </c>
      <c r="C335" s="326">
        <f>Inek2018A3[[#This Row],[Betrag2]]</f>
        <v>6152.41</v>
      </c>
      <c r="D335" s="309" t="s">
        <v>1425</v>
      </c>
      <c r="E335" s="309" t="s">
        <v>1426</v>
      </c>
      <c r="F335" s="309" t="s">
        <v>1470</v>
      </c>
      <c r="G335" s="309" t="s">
        <v>1471</v>
      </c>
      <c r="H335" s="309" t="s">
        <v>1472</v>
      </c>
      <c r="I335" s="327">
        <v>6152.41</v>
      </c>
    </row>
    <row r="336" spans="1:9" x14ac:dyDescent="0.35">
      <c r="A336" s="309" t="str">
        <f>Inek2018A3[[#This Row],[ZPD2]]</f>
        <v>ZP32.16</v>
      </c>
      <c r="B336" s="309" t="str">
        <f>Inek2018A3[[#This Row],[OPSKode]]</f>
        <v>8-810.wf</v>
      </c>
      <c r="C336" s="326">
        <f>Inek2018A3[[#This Row],[Betrag2]]</f>
        <v>6869.2</v>
      </c>
      <c r="D336" s="309" t="s">
        <v>1425</v>
      </c>
      <c r="E336" s="309" t="s">
        <v>1426</v>
      </c>
      <c r="F336" s="309" t="s">
        <v>1473</v>
      </c>
      <c r="G336" s="309" t="s">
        <v>1474</v>
      </c>
      <c r="H336" s="309" t="s">
        <v>1475</v>
      </c>
      <c r="I336" s="327">
        <v>6869.2</v>
      </c>
    </row>
    <row r="337" spans="1:9" x14ac:dyDescent="0.35">
      <c r="A337" s="309" t="str">
        <f>Inek2018A3[[#This Row],[ZPD2]]</f>
        <v>ZP32.17</v>
      </c>
      <c r="B337" s="309" t="str">
        <f>Inek2018A3[[#This Row],[OPSKode]]</f>
        <v>8-810.wg</v>
      </c>
      <c r="C337" s="326">
        <f>Inek2018A3[[#This Row],[Betrag2]]</f>
        <v>7524.1</v>
      </c>
      <c r="D337" s="309" t="s">
        <v>1425</v>
      </c>
      <c r="E337" s="309" t="s">
        <v>1426</v>
      </c>
      <c r="F337" s="309" t="s">
        <v>1476</v>
      </c>
      <c r="G337" s="309" t="s">
        <v>1477</v>
      </c>
      <c r="H337" s="309" t="s">
        <v>1478</v>
      </c>
      <c r="I337" s="327">
        <v>7524.1</v>
      </c>
    </row>
    <row r="338" spans="1:9" x14ac:dyDescent="0.35">
      <c r="A338" s="309" t="str">
        <f>Inek2018A3[[#This Row],[ZPD2]]</f>
        <v>ZP32.18</v>
      </c>
      <c r="B338" s="309" t="str">
        <f>Inek2018A3[[#This Row],[OPSKode]]</f>
        <v>8-810.wh</v>
      </c>
      <c r="C338" s="326">
        <f>Inek2018A3[[#This Row],[Betrag2]]</f>
        <v>8302.77</v>
      </c>
      <c r="D338" s="309" t="s">
        <v>1425</v>
      </c>
      <c r="E338" s="309" t="s">
        <v>1426</v>
      </c>
      <c r="F338" s="309" t="s">
        <v>1479</v>
      </c>
      <c r="G338" s="309" t="s">
        <v>1480</v>
      </c>
      <c r="H338" s="309" t="s">
        <v>1481</v>
      </c>
      <c r="I338" s="327">
        <v>8302.77</v>
      </c>
    </row>
    <row r="339" spans="1:9" x14ac:dyDescent="0.35">
      <c r="A339" s="309" t="str">
        <f>Inek2018A3[[#This Row],[ZPD2]]</f>
        <v>ZP32.19</v>
      </c>
      <c r="B339" s="309" t="str">
        <f>Inek2018A3[[#This Row],[OPSKode]]</f>
        <v>8-810.wj</v>
      </c>
      <c r="C339" s="326">
        <f>Inek2018A3[[#This Row],[Betrag2]]</f>
        <v>9258.49</v>
      </c>
      <c r="D339" s="309" t="s">
        <v>1425</v>
      </c>
      <c r="E339" s="309" t="s">
        <v>1426</v>
      </c>
      <c r="F339" s="309" t="s">
        <v>1482</v>
      </c>
      <c r="G339" s="309" t="s">
        <v>1483</v>
      </c>
      <c r="H339" s="309" t="s">
        <v>1484</v>
      </c>
      <c r="I339" s="327">
        <v>9258.49</v>
      </c>
    </row>
    <row r="340" spans="1:9" x14ac:dyDescent="0.35">
      <c r="A340" s="309" t="str">
        <f>Inek2018A3[[#This Row],[ZPD2]]</f>
        <v>ZP32.20</v>
      </c>
      <c r="B340" s="309" t="str">
        <f>Inek2018A3[[#This Row],[OPSKode]]</f>
        <v>8-810.wk</v>
      </c>
      <c r="C340" s="326">
        <f>Inek2018A3[[#This Row],[Betrag2]]</f>
        <v>10692.06</v>
      </c>
      <c r="D340" s="309" t="s">
        <v>1425</v>
      </c>
      <c r="E340" s="309" t="s">
        <v>1426</v>
      </c>
      <c r="F340" s="309" t="s">
        <v>1485</v>
      </c>
      <c r="G340" s="309" t="s">
        <v>1486</v>
      </c>
      <c r="H340" s="309" t="s">
        <v>1487</v>
      </c>
      <c r="I340" s="327">
        <v>10692.06</v>
      </c>
    </row>
    <row r="341" spans="1:9" x14ac:dyDescent="0.35">
      <c r="A341" s="309" t="str">
        <f>Inek2018A3[[#This Row],[ZPD2]]</f>
        <v>ZP32.21</v>
      </c>
      <c r="B341" s="309" t="str">
        <f>Inek2018A3[[#This Row],[OPSKode]]</f>
        <v>8-810.wm</v>
      </c>
      <c r="C341" s="326">
        <f>Inek2018A3[[#This Row],[Betrag2]]</f>
        <v>12125.63</v>
      </c>
      <c r="D341" s="309" t="s">
        <v>1425</v>
      </c>
      <c r="E341" s="309" t="s">
        <v>1426</v>
      </c>
      <c r="F341" s="309" t="s">
        <v>1488</v>
      </c>
      <c r="G341" s="309" t="s">
        <v>1489</v>
      </c>
      <c r="H341" s="309" t="s">
        <v>1490</v>
      </c>
      <c r="I341" s="327">
        <v>12125.63</v>
      </c>
    </row>
    <row r="342" spans="1:9" x14ac:dyDescent="0.35">
      <c r="A342" s="309" t="str">
        <f>Inek2018A3[[#This Row],[ZPD2]]</f>
        <v>ZP32.22</v>
      </c>
      <c r="B342" s="309" t="str">
        <f>Inek2018A3[[#This Row],[OPSKode]]</f>
        <v>8-810.wn</v>
      </c>
      <c r="C342" s="326">
        <f>Inek2018A3[[#This Row],[Betrag2]]</f>
        <v>14037.06</v>
      </c>
      <c r="D342" s="309" t="s">
        <v>1425</v>
      </c>
      <c r="E342" s="309" t="s">
        <v>1426</v>
      </c>
      <c r="F342" s="309" t="s">
        <v>1491</v>
      </c>
      <c r="G342" s="309" t="s">
        <v>1492</v>
      </c>
      <c r="H342" s="309" t="s">
        <v>1493</v>
      </c>
      <c r="I342" s="327">
        <v>14037.06</v>
      </c>
    </row>
    <row r="343" spans="1:9" x14ac:dyDescent="0.35">
      <c r="A343" s="309" t="str">
        <f>Inek2018A3[[#This Row],[ZPD2]]</f>
        <v>ZP32.23</v>
      </c>
      <c r="B343" s="309" t="str">
        <f>Inek2018A3[[#This Row],[OPSKode]]</f>
        <v>8-810.wp</v>
      </c>
      <c r="C343" s="326">
        <f>Inek2018A3[[#This Row],[Betrag2]]</f>
        <v>17382.060000000001</v>
      </c>
      <c r="D343" s="309" t="s">
        <v>1425</v>
      </c>
      <c r="E343" s="309" t="s">
        <v>1426</v>
      </c>
      <c r="F343" s="309" t="s">
        <v>1494</v>
      </c>
      <c r="G343" s="309" t="s">
        <v>1495</v>
      </c>
      <c r="H343" s="309" t="s">
        <v>1496</v>
      </c>
      <c r="I343" s="327">
        <v>17382.060000000001</v>
      </c>
    </row>
    <row r="344" spans="1:9" x14ac:dyDescent="0.35">
      <c r="A344" s="309" t="str">
        <f>Inek2018A3[[#This Row],[ZPD2]]</f>
        <v>ZP32.24</v>
      </c>
      <c r="B344" s="309" t="str">
        <f>Inek2018A3[[#This Row],[OPSKode]]</f>
        <v>8-810.wq</v>
      </c>
      <c r="C344" s="326">
        <f>Inek2018A3[[#This Row],[Betrag2]]</f>
        <v>20249.21</v>
      </c>
      <c r="D344" s="309" t="s">
        <v>1425</v>
      </c>
      <c r="E344" s="309" t="s">
        <v>1426</v>
      </c>
      <c r="F344" s="309" t="s">
        <v>1497</v>
      </c>
      <c r="G344" s="309" t="s">
        <v>1498</v>
      </c>
      <c r="H344" s="309" t="s">
        <v>1499</v>
      </c>
      <c r="I344" s="327">
        <v>20249.21</v>
      </c>
    </row>
    <row r="345" spans="1:9" x14ac:dyDescent="0.35">
      <c r="A345" s="309" t="str">
        <f>Inek2018A3[[#This Row],[ZPD2]]</f>
        <v>ZP32.25</v>
      </c>
      <c r="B345" s="309" t="str">
        <f>Inek2018A3[[#This Row],[OPSKode]]</f>
        <v>8-810.wr</v>
      </c>
      <c r="C345" s="326">
        <f>Inek2018A3[[#This Row],[Betrag2]]</f>
        <v>23116.35</v>
      </c>
      <c r="D345" s="309" t="s">
        <v>1425</v>
      </c>
      <c r="E345" s="309" t="s">
        <v>1426</v>
      </c>
      <c r="F345" s="309" t="s">
        <v>1500</v>
      </c>
      <c r="G345" s="309" t="s">
        <v>1501</v>
      </c>
      <c r="H345" s="309" t="s">
        <v>1502</v>
      </c>
      <c r="I345" s="327">
        <v>23116.35</v>
      </c>
    </row>
    <row r="346" spans="1:9" x14ac:dyDescent="0.35">
      <c r="A346" s="309" t="str">
        <f>Inek2018A3[[#This Row],[ZPD2]]</f>
        <v>ZP32.26</v>
      </c>
      <c r="B346" s="309" t="str">
        <f>Inek2018A3[[#This Row],[OPSKode]]</f>
        <v>8-810.ws</v>
      </c>
      <c r="C346" s="326">
        <f>Inek2018A3[[#This Row],[Betrag2]]</f>
        <v>25983.49</v>
      </c>
      <c r="D346" s="309" t="s">
        <v>1425</v>
      </c>
      <c r="E346" s="309" t="s">
        <v>1426</v>
      </c>
      <c r="F346" s="309" t="s">
        <v>1503</v>
      </c>
      <c r="G346" s="309" t="s">
        <v>1504</v>
      </c>
      <c r="H346" s="309" t="s">
        <v>1505</v>
      </c>
      <c r="I346" s="327">
        <v>25983.49</v>
      </c>
    </row>
    <row r="347" spans="1:9" x14ac:dyDescent="0.35">
      <c r="A347" s="309" t="str">
        <f>Inek2018A3[[#This Row],[ZPD2]]</f>
        <v>ZP32.27</v>
      </c>
      <c r="B347" s="309" t="str">
        <f>Inek2018A3[[#This Row],[OPSKode]]</f>
        <v>8-810.wt</v>
      </c>
      <c r="C347" s="326">
        <f>Inek2018A3[[#This Row],[Betrag2]]</f>
        <v>28850.639999999999</v>
      </c>
      <c r="D347" s="309" t="s">
        <v>1425</v>
      </c>
      <c r="E347" s="309" t="s">
        <v>1426</v>
      </c>
      <c r="F347" s="309" t="s">
        <v>1506</v>
      </c>
      <c r="G347" s="309" t="s">
        <v>1507</v>
      </c>
      <c r="H347" s="309" t="s">
        <v>1508</v>
      </c>
      <c r="I347" s="327">
        <v>28850.639999999999</v>
      </c>
    </row>
    <row r="348" spans="1:9" x14ac:dyDescent="0.35">
      <c r="A348" s="309" t="str">
        <f>Inek2018A3[[#This Row],[ZPD2]]</f>
        <v>ZP32.28</v>
      </c>
      <c r="B348" s="309" t="str">
        <f>Inek2018A3[[#This Row],[OPSKode]]</f>
        <v>8-810.wu</v>
      </c>
      <c r="C348" s="326">
        <f>Inek2018A3[[#This Row],[Betrag2]]</f>
        <v>31717.79</v>
      </c>
      <c r="D348" s="309" t="s">
        <v>1425</v>
      </c>
      <c r="E348" s="309" t="s">
        <v>1426</v>
      </c>
      <c r="F348" s="309" t="s">
        <v>1509</v>
      </c>
      <c r="G348" s="309" t="s">
        <v>1510</v>
      </c>
      <c r="H348" s="309" t="s">
        <v>1511</v>
      </c>
      <c r="I348" s="327">
        <v>31717.79</v>
      </c>
    </row>
    <row r="349" spans="1:9" x14ac:dyDescent="0.35">
      <c r="C349" s="326"/>
      <c r="D349" s="309" t="s">
        <v>1512</v>
      </c>
      <c r="E349" s="309" t="s">
        <v>1513</v>
      </c>
      <c r="H349" s="309" t="s">
        <v>1514</v>
      </c>
    </row>
    <row r="350" spans="1:9" x14ac:dyDescent="0.35">
      <c r="A350" s="309" t="str">
        <f>Inek2018A3[[#This Row],[ZPD2]]</f>
        <v>ZP34.01</v>
      </c>
      <c r="B350" s="309" t="str">
        <f>Inek2018A3[[#This Row],[OPSKode]]</f>
        <v>6-003.20</v>
      </c>
      <c r="C350" s="326">
        <f>Inek2018A3[[#This Row],[Betrag2]]</f>
        <v>253.87</v>
      </c>
      <c r="D350" s="309" t="s">
        <v>1512</v>
      </c>
      <c r="E350" s="309" t="s">
        <v>1513</v>
      </c>
      <c r="F350" s="309" t="s">
        <v>1515</v>
      </c>
      <c r="G350" s="309" t="s">
        <v>1516</v>
      </c>
      <c r="H350" s="309" t="s">
        <v>1517</v>
      </c>
      <c r="I350" s="327">
        <v>253.87</v>
      </c>
    </row>
    <row r="351" spans="1:9" x14ac:dyDescent="0.35">
      <c r="A351" s="309" t="str">
        <f>Inek2018A3[[#This Row],[ZPD2]]</f>
        <v>ZP34.02</v>
      </c>
      <c r="B351" s="309" t="str">
        <f>Inek2018A3[[#This Row],[OPSKode]]</f>
        <v>6-003.21</v>
      </c>
      <c r="C351" s="326">
        <f>Inek2018A3[[#This Row],[Betrag2]]</f>
        <v>444.27</v>
      </c>
      <c r="D351" s="309" t="s">
        <v>1512</v>
      </c>
      <c r="E351" s="309" t="s">
        <v>1513</v>
      </c>
      <c r="F351" s="309" t="s">
        <v>1518</v>
      </c>
      <c r="G351" s="309" t="s">
        <v>1519</v>
      </c>
      <c r="H351" s="309" t="s">
        <v>1520</v>
      </c>
      <c r="I351" s="327">
        <v>444.27</v>
      </c>
    </row>
    <row r="352" spans="1:9" x14ac:dyDescent="0.35">
      <c r="A352" s="309" t="str">
        <f>Inek2018A3[[#This Row],[ZPD2]]</f>
        <v>ZP34.03</v>
      </c>
      <c r="B352" s="309" t="str">
        <f>Inek2018A3[[#This Row],[OPSKode]]</f>
        <v>6-003.22</v>
      </c>
      <c r="C352" s="326">
        <f>Inek2018A3[[#This Row],[Betrag2]]</f>
        <v>634.66999999999996</v>
      </c>
      <c r="D352" s="309" t="s">
        <v>1512</v>
      </c>
      <c r="E352" s="309" t="s">
        <v>1513</v>
      </c>
      <c r="F352" s="309" t="s">
        <v>1521</v>
      </c>
      <c r="G352" s="309" t="s">
        <v>1522</v>
      </c>
      <c r="H352" s="309" t="s">
        <v>1523</v>
      </c>
      <c r="I352" s="327">
        <v>634.66999999999996</v>
      </c>
    </row>
    <row r="353" spans="1:9" x14ac:dyDescent="0.35">
      <c r="A353" s="309" t="str">
        <f>Inek2018A3[[#This Row],[ZPD2]]</f>
        <v>ZP34.04</v>
      </c>
      <c r="B353" s="309" t="str">
        <f>Inek2018A3[[#This Row],[OPSKode]]</f>
        <v>6-003.23</v>
      </c>
      <c r="C353" s="326">
        <f>Inek2018A3[[#This Row],[Betrag2]]</f>
        <v>1015.47</v>
      </c>
      <c r="D353" s="309" t="s">
        <v>1512</v>
      </c>
      <c r="E353" s="309" t="s">
        <v>1513</v>
      </c>
      <c r="F353" s="309" t="s">
        <v>1524</v>
      </c>
      <c r="G353" s="309" t="s">
        <v>1525</v>
      </c>
      <c r="H353" s="309" t="s">
        <v>1526</v>
      </c>
      <c r="I353" s="327">
        <v>1015.47</v>
      </c>
    </row>
    <row r="354" spans="1:9" x14ac:dyDescent="0.35">
      <c r="A354" s="309" t="str">
        <f>Inek2018A3[[#This Row],[ZPD2]]</f>
        <v>ZP34.05</v>
      </c>
      <c r="B354" s="309" t="str">
        <f>Inek2018A3[[#This Row],[OPSKode]]</f>
        <v>6-003.24</v>
      </c>
      <c r="C354" s="326">
        <f>Inek2018A3[[#This Row],[Betrag2]]</f>
        <v>1777.07</v>
      </c>
      <c r="D354" s="309" t="s">
        <v>1512</v>
      </c>
      <c r="E354" s="309" t="s">
        <v>1513</v>
      </c>
      <c r="F354" s="309" t="s">
        <v>1527</v>
      </c>
      <c r="G354" s="309" t="s">
        <v>1528</v>
      </c>
      <c r="H354" s="309" t="s">
        <v>1529</v>
      </c>
      <c r="I354" s="327">
        <v>1777.07</v>
      </c>
    </row>
    <row r="355" spans="1:9" x14ac:dyDescent="0.35">
      <c r="A355" s="309" t="str">
        <f>Inek2018A3[[#This Row],[ZPD2]]</f>
        <v>ZP34.06</v>
      </c>
      <c r="B355" s="309" t="str">
        <f>Inek2018A3[[#This Row],[OPSKode]]</f>
        <v>6-003.25</v>
      </c>
      <c r="C355" s="326">
        <f>Inek2018A3[[#This Row],[Betrag2]]</f>
        <v>2538.67</v>
      </c>
      <c r="D355" s="309" t="s">
        <v>1512</v>
      </c>
      <c r="E355" s="309" t="s">
        <v>1513</v>
      </c>
      <c r="F355" s="309" t="s">
        <v>1530</v>
      </c>
      <c r="G355" s="309" t="s">
        <v>1531</v>
      </c>
      <c r="H355" s="309" t="s">
        <v>1532</v>
      </c>
      <c r="I355" s="327">
        <v>2538.67</v>
      </c>
    </row>
    <row r="356" spans="1:9" x14ac:dyDescent="0.35">
      <c r="A356" s="309" t="str">
        <f>Inek2018A3[[#This Row],[ZPD2]]</f>
        <v>ZP34.07</v>
      </c>
      <c r="B356" s="309" t="str">
        <f>Inek2018A3[[#This Row],[OPSKode]]</f>
        <v>6-003.26</v>
      </c>
      <c r="C356" s="326">
        <f>Inek2018A3[[#This Row],[Betrag2]]</f>
        <v>3300.27</v>
      </c>
      <c r="D356" s="309" t="s">
        <v>1512</v>
      </c>
      <c r="E356" s="309" t="s">
        <v>1513</v>
      </c>
      <c r="F356" s="309" t="s">
        <v>1533</v>
      </c>
      <c r="G356" s="309" t="s">
        <v>1534</v>
      </c>
      <c r="H356" s="309" t="s">
        <v>1535</v>
      </c>
      <c r="I356" s="327">
        <v>3300.27</v>
      </c>
    </row>
    <row r="357" spans="1:9" x14ac:dyDescent="0.35">
      <c r="A357" s="309" t="str">
        <f>Inek2018A3[[#This Row],[ZPD2]]</f>
        <v>ZP34.08</v>
      </c>
      <c r="B357" s="309" t="str">
        <f>Inek2018A3[[#This Row],[OPSKode]]</f>
        <v>6-003.27</v>
      </c>
      <c r="C357" s="326">
        <f>Inek2018A3[[#This Row],[Betrag2]]</f>
        <v>4061.87</v>
      </c>
      <c r="D357" s="309" t="s">
        <v>1512</v>
      </c>
      <c r="E357" s="309" t="s">
        <v>1513</v>
      </c>
      <c r="F357" s="309" t="s">
        <v>1536</v>
      </c>
      <c r="G357" s="309" t="s">
        <v>1537</v>
      </c>
      <c r="H357" s="309" t="s">
        <v>1538</v>
      </c>
      <c r="I357" s="327">
        <v>4061.87</v>
      </c>
    </row>
    <row r="358" spans="1:9" x14ac:dyDescent="0.35">
      <c r="A358" s="309" t="str">
        <f>Inek2018A3[[#This Row],[ZPD2]]</f>
        <v>ZP34.09</v>
      </c>
      <c r="B358" s="309" t="str">
        <f>Inek2018A3[[#This Row],[OPSKode]]</f>
        <v>6-003.28</v>
      </c>
      <c r="C358" s="326">
        <f>Inek2018A3[[#This Row],[Betrag2]]</f>
        <v>4823.47</v>
      </c>
      <c r="D358" s="309" t="s">
        <v>1512</v>
      </c>
      <c r="E358" s="309" t="s">
        <v>1513</v>
      </c>
      <c r="F358" s="309" t="s">
        <v>1539</v>
      </c>
      <c r="G358" s="309" t="s">
        <v>1540</v>
      </c>
      <c r="H358" s="309" t="s">
        <v>1541</v>
      </c>
      <c r="I358" s="327">
        <v>4823.47</v>
      </c>
    </row>
    <row r="359" spans="1:9" x14ac:dyDescent="0.35">
      <c r="A359" s="309" t="str">
        <f>Inek2018A3[[#This Row],[ZPD2]]</f>
        <v>ZP34.10</v>
      </c>
      <c r="B359" s="309" t="str">
        <f>Inek2018A3[[#This Row],[OPSKode]]</f>
        <v>6-003.29</v>
      </c>
      <c r="C359" s="326">
        <f>Inek2018A3[[#This Row],[Betrag2]]</f>
        <v>5585.07</v>
      </c>
      <c r="D359" s="309" t="s">
        <v>1512</v>
      </c>
      <c r="E359" s="309" t="s">
        <v>1513</v>
      </c>
      <c r="F359" s="309" t="s">
        <v>1542</v>
      </c>
      <c r="G359" s="309" t="s">
        <v>1543</v>
      </c>
      <c r="H359" s="309" t="s">
        <v>1544</v>
      </c>
      <c r="I359" s="327">
        <v>5585.07</v>
      </c>
    </row>
    <row r="360" spans="1:9" x14ac:dyDescent="0.35">
      <c r="A360" s="309" t="str">
        <f>Inek2018A3[[#This Row],[ZPD2]]</f>
        <v>ZP34.11</v>
      </c>
      <c r="B360" s="309" t="str">
        <f>Inek2018A3[[#This Row],[OPSKode]]</f>
        <v>6-003.2a</v>
      </c>
      <c r="C360" s="326">
        <f>Inek2018A3[[#This Row],[Betrag2]]</f>
        <v>6600.54</v>
      </c>
      <c r="D360" s="309" t="s">
        <v>1512</v>
      </c>
      <c r="E360" s="309" t="s">
        <v>1513</v>
      </c>
      <c r="F360" s="309" t="s">
        <v>1545</v>
      </c>
      <c r="G360" s="309" t="s">
        <v>1546</v>
      </c>
      <c r="H360" s="309" t="s">
        <v>1547</v>
      </c>
      <c r="I360" s="327">
        <v>6600.54</v>
      </c>
    </row>
    <row r="361" spans="1:9" x14ac:dyDescent="0.35">
      <c r="A361" s="309" t="str">
        <f>Inek2018A3[[#This Row],[ZPD2]]</f>
        <v>ZP34.12</v>
      </c>
      <c r="B361" s="309" t="str">
        <f>Inek2018A3[[#This Row],[OPSKode]]</f>
        <v>6-003.2b</v>
      </c>
      <c r="C361" s="326">
        <f>Inek2018A3[[#This Row],[Betrag2]]</f>
        <v>8123.74</v>
      </c>
      <c r="D361" s="309" t="s">
        <v>1512</v>
      </c>
      <c r="E361" s="309" t="s">
        <v>1513</v>
      </c>
      <c r="F361" s="309" t="s">
        <v>1548</v>
      </c>
      <c r="G361" s="309" t="s">
        <v>1549</v>
      </c>
      <c r="H361" s="309" t="s">
        <v>1550</v>
      </c>
      <c r="I361" s="327">
        <v>8123.74</v>
      </c>
    </row>
    <row r="362" spans="1:9" x14ac:dyDescent="0.35">
      <c r="C362" s="326"/>
      <c r="D362" s="309" t="s">
        <v>1551</v>
      </c>
      <c r="E362" s="309" t="s">
        <v>1552</v>
      </c>
      <c r="H362" s="309" t="s">
        <v>1553</v>
      </c>
    </row>
    <row r="363" spans="1:9" x14ac:dyDescent="0.35">
      <c r="A363" s="309" t="str">
        <f>Inek2018A3[[#This Row],[ZPD2]]</f>
        <v>ZP35.01</v>
      </c>
      <c r="B363" s="309" t="str">
        <f>Inek2018A3[[#This Row],[OPSKode]]</f>
        <v>6-003.30</v>
      </c>
      <c r="C363" s="326">
        <f>Inek2018A3[[#This Row],[Betrag2]]</f>
        <v>7798.22</v>
      </c>
      <c r="D363" s="309" t="s">
        <v>1551</v>
      </c>
      <c r="E363" s="309" t="s">
        <v>1552</v>
      </c>
      <c r="F363" s="309" t="s">
        <v>1554</v>
      </c>
      <c r="G363" s="309" t="s">
        <v>1555</v>
      </c>
      <c r="H363" s="309" t="s">
        <v>1556</v>
      </c>
      <c r="I363" s="327">
        <v>7798.22</v>
      </c>
    </row>
    <row r="364" spans="1:9" x14ac:dyDescent="0.35">
      <c r="A364" s="309" t="str">
        <f>Inek2018A3[[#This Row],[ZPD2]]</f>
        <v>ZP35.02</v>
      </c>
      <c r="B364" s="309" t="str">
        <f>Inek2018A3[[#This Row],[OPSKode]]</f>
        <v>6-003.31</v>
      </c>
      <c r="C364" s="326">
        <f>Inek2018A3[[#This Row],[Betrag2]]</f>
        <v>12477.16</v>
      </c>
      <c r="D364" s="309" t="s">
        <v>1551</v>
      </c>
      <c r="E364" s="309" t="s">
        <v>1552</v>
      </c>
      <c r="F364" s="309" t="s">
        <v>1557</v>
      </c>
      <c r="G364" s="309" t="s">
        <v>1558</v>
      </c>
      <c r="H364" s="309" t="s">
        <v>1559</v>
      </c>
      <c r="I364" s="327">
        <v>12477.16</v>
      </c>
    </row>
    <row r="365" spans="1:9" x14ac:dyDescent="0.35">
      <c r="A365" s="309" t="str">
        <f>Inek2018A3[[#This Row],[ZPD2]]</f>
        <v>ZP35.03</v>
      </c>
      <c r="B365" s="309" t="str">
        <f>Inek2018A3[[#This Row],[OPSKode]]</f>
        <v>6-003.32</v>
      </c>
      <c r="C365" s="326">
        <f>Inek2018A3[[#This Row],[Betrag2]]</f>
        <v>17156.09</v>
      </c>
      <c r="D365" s="309" t="s">
        <v>1551</v>
      </c>
      <c r="E365" s="309" t="s">
        <v>1552</v>
      </c>
      <c r="F365" s="309" t="s">
        <v>1560</v>
      </c>
      <c r="G365" s="309" t="s">
        <v>1561</v>
      </c>
      <c r="H365" s="309" t="s">
        <v>1562</v>
      </c>
      <c r="I365" s="327">
        <v>17156.09</v>
      </c>
    </row>
    <row r="366" spans="1:9" x14ac:dyDescent="0.35">
      <c r="C366" s="326"/>
      <c r="D366" s="309" t="s">
        <v>1563</v>
      </c>
      <c r="E366" s="309" t="s">
        <v>1564</v>
      </c>
      <c r="H366" s="309" t="s">
        <v>1565</v>
      </c>
    </row>
    <row r="367" spans="1:9" x14ac:dyDescent="0.35">
      <c r="A367" s="309" t="str">
        <f>Inek2018A3[[#This Row],[ZPD2]]</f>
        <v>ZP36.01</v>
      </c>
      <c r="B367" s="309" t="str">
        <f>Inek2018A3[[#This Row],[OPSKode]]</f>
        <v>6-003.f0</v>
      </c>
      <c r="C367" s="326">
        <f>Inek2018A3[[#This Row],[Betrag2]]</f>
        <v>2032.02</v>
      </c>
      <c r="D367" s="309" t="s">
        <v>1563</v>
      </c>
      <c r="E367" s="309" t="s">
        <v>1564</v>
      </c>
      <c r="F367" s="309" t="s">
        <v>1566</v>
      </c>
      <c r="G367" s="309" t="s">
        <v>1567</v>
      </c>
      <c r="H367" s="309" t="s">
        <v>1568</v>
      </c>
      <c r="I367" s="327">
        <v>2032.02</v>
      </c>
    </row>
    <row r="368" spans="1:9" x14ac:dyDescent="0.35">
      <c r="A368" s="309" t="str">
        <f>Inek2018A3[[#This Row],[ZPD2]]</f>
        <v>ZP36.02</v>
      </c>
      <c r="B368" s="309" t="str">
        <f>Inek2018A3[[#This Row],[OPSKode]]</f>
        <v>6-003.f1</v>
      </c>
      <c r="C368" s="326">
        <f>Inek2018A3[[#This Row],[Betrag2]]</f>
        <v>4064.04</v>
      </c>
      <c r="D368" s="309" t="s">
        <v>1563</v>
      </c>
      <c r="E368" s="309" t="s">
        <v>1564</v>
      </c>
      <c r="F368" s="309" t="s">
        <v>1569</v>
      </c>
      <c r="G368" s="309" t="s">
        <v>1570</v>
      </c>
      <c r="H368" s="309" t="s">
        <v>1571</v>
      </c>
      <c r="I368" s="327">
        <v>4064.04</v>
      </c>
    </row>
    <row r="369" spans="1:9" x14ac:dyDescent="0.35">
      <c r="A369" s="309" t="str">
        <f>Inek2018A3[[#This Row],[ZPD2]]</f>
        <v>ZP36.03</v>
      </c>
      <c r="B369" s="309" t="str">
        <f>Inek2018A3[[#This Row],[OPSKode]]</f>
        <v>6-003.f2</v>
      </c>
      <c r="C369" s="326">
        <f>Inek2018A3[[#This Row],[Betrag2]]</f>
        <v>6096.06</v>
      </c>
      <c r="D369" s="309" t="s">
        <v>1563</v>
      </c>
      <c r="E369" s="309" t="s">
        <v>1564</v>
      </c>
      <c r="F369" s="309" t="s">
        <v>1572</v>
      </c>
      <c r="G369" s="309" t="s">
        <v>1573</v>
      </c>
      <c r="H369" s="309" t="s">
        <v>1574</v>
      </c>
      <c r="I369" s="327">
        <v>6096.06</v>
      </c>
    </row>
    <row r="370" spans="1:9" x14ac:dyDescent="0.35">
      <c r="C370" s="326"/>
      <c r="D370" s="309" t="s">
        <v>1575</v>
      </c>
      <c r="E370" s="309" t="s">
        <v>1576</v>
      </c>
      <c r="H370" s="309" t="s">
        <v>1577</v>
      </c>
    </row>
    <row r="371" spans="1:9" x14ac:dyDescent="0.35">
      <c r="A371" s="309" t="str">
        <f>Inek2018A3[[#This Row],[ZPD2]]</f>
        <v>ZP37.01</v>
      </c>
      <c r="B371" s="309" t="str">
        <f>Inek2018A3[[#This Row],[OPSKode]]</f>
        <v>6-004.00</v>
      </c>
      <c r="C371" s="326">
        <f>Inek2018A3[[#This Row],[Betrag2]]</f>
        <v>238.37</v>
      </c>
      <c r="D371" s="309" t="s">
        <v>1575</v>
      </c>
      <c r="E371" s="309" t="s">
        <v>1576</v>
      </c>
      <c r="F371" s="309" t="s">
        <v>1578</v>
      </c>
      <c r="G371" s="309" t="s">
        <v>1579</v>
      </c>
      <c r="H371" s="309" t="s">
        <v>1580</v>
      </c>
      <c r="I371" s="327">
        <v>238.37</v>
      </c>
    </row>
    <row r="372" spans="1:9" x14ac:dyDescent="0.35">
      <c r="A372" s="309" t="str">
        <f>Inek2018A3[[#This Row],[ZPD2]]</f>
        <v>ZP37.02</v>
      </c>
      <c r="B372" s="309" t="str">
        <f>Inek2018A3[[#This Row],[OPSKode]]</f>
        <v>6-004.01</v>
      </c>
      <c r="C372" s="326">
        <f>Inek2018A3[[#This Row],[Betrag2]]</f>
        <v>417.15</v>
      </c>
      <c r="D372" s="309" t="s">
        <v>1575</v>
      </c>
      <c r="E372" s="309" t="s">
        <v>1576</v>
      </c>
      <c r="F372" s="309" t="s">
        <v>1581</v>
      </c>
      <c r="G372" s="309" t="s">
        <v>1582</v>
      </c>
      <c r="H372" s="309" t="s">
        <v>1583</v>
      </c>
      <c r="I372" s="327">
        <v>417.15</v>
      </c>
    </row>
    <row r="373" spans="1:9" x14ac:dyDescent="0.35">
      <c r="A373" s="309" t="str">
        <f>Inek2018A3[[#This Row],[ZPD2]]</f>
        <v>ZP37.03</v>
      </c>
      <c r="B373" s="309" t="str">
        <f>Inek2018A3[[#This Row],[OPSKode]]</f>
        <v>6-004.02</v>
      </c>
      <c r="C373" s="326">
        <f>Inek2018A3[[#This Row],[Betrag2]]</f>
        <v>595.94000000000005</v>
      </c>
      <c r="D373" s="309" t="s">
        <v>1575</v>
      </c>
      <c r="E373" s="309" t="s">
        <v>1576</v>
      </c>
      <c r="F373" s="309" t="s">
        <v>1584</v>
      </c>
      <c r="G373" s="309" t="s">
        <v>1585</v>
      </c>
      <c r="H373" s="309" t="s">
        <v>1586</v>
      </c>
      <c r="I373" s="327">
        <v>595.94000000000005</v>
      </c>
    </row>
    <row r="374" spans="1:9" x14ac:dyDescent="0.35">
      <c r="A374" s="309" t="str">
        <f>Inek2018A3[[#This Row],[ZPD2]]</f>
        <v>ZP37.04</v>
      </c>
      <c r="B374" s="309" t="str">
        <f>Inek2018A3[[#This Row],[OPSKode]]</f>
        <v>6-004.03</v>
      </c>
      <c r="C374" s="326">
        <f>Inek2018A3[[#This Row],[Betrag2]]</f>
        <v>774.72</v>
      </c>
      <c r="D374" s="309" t="s">
        <v>1575</v>
      </c>
      <c r="E374" s="309" t="s">
        <v>1576</v>
      </c>
      <c r="F374" s="309" t="s">
        <v>1587</v>
      </c>
      <c r="G374" s="309" t="s">
        <v>1588</v>
      </c>
      <c r="H374" s="309" t="s">
        <v>1589</v>
      </c>
      <c r="I374" s="327">
        <v>774.72</v>
      </c>
    </row>
    <row r="375" spans="1:9" x14ac:dyDescent="0.35">
      <c r="A375" s="309" t="str">
        <f>Inek2018A3[[#This Row],[ZPD2]]</f>
        <v>ZP37.05</v>
      </c>
      <c r="B375" s="309" t="str">
        <f>Inek2018A3[[#This Row],[OPSKode]]</f>
        <v>6-004.04</v>
      </c>
      <c r="C375" s="326">
        <f>Inek2018A3[[#This Row],[Betrag2]]</f>
        <v>953.5</v>
      </c>
      <c r="D375" s="309" t="s">
        <v>1575</v>
      </c>
      <c r="E375" s="309" t="s">
        <v>1576</v>
      </c>
      <c r="F375" s="309" t="s">
        <v>1590</v>
      </c>
      <c r="G375" s="309" t="s">
        <v>1591</v>
      </c>
      <c r="H375" s="309" t="s">
        <v>1592</v>
      </c>
      <c r="I375" s="327">
        <v>953.5</v>
      </c>
    </row>
    <row r="376" spans="1:9" x14ac:dyDescent="0.35">
      <c r="A376" s="309" t="str">
        <f>Inek2018A3[[#This Row],[ZPD2]]</f>
        <v>ZP37.06</v>
      </c>
      <c r="B376" s="309" t="str">
        <f>Inek2018A3[[#This Row],[OPSKode]]</f>
        <v>6-004.05</v>
      </c>
      <c r="C376" s="326">
        <f>Inek2018A3[[#This Row],[Betrag2]]</f>
        <v>1191.8699999999999</v>
      </c>
      <c r="D376" s="309" t="s">
        <v>1575</v>
      </c>
      <c r="E376" s="309" t="s">
        <v>1576</v>
      </c>
      <c r="F376" s="309" t="s">
        <v>1593</v>
      </c>
      <c r="G376" s="309" t="s">
        <v>1594</v>
      </c>
      <c r="H376" s="309" t="s">
        <v>1595</v>
      </c>
      <c r="I376" s="327">
        <v>1191.8699999999999</v>
      </c>
    </row>
    <row r="377" spans="1:9" x14ac:dyDescent="0.35">
      <c r="A377" s="309" t="str">
        <f>Inek2018A3[[#This Row],[ZPD2]]</f>
        <v>ZP37.07</v>
      </c>
      <c r="B377" s="309" t="str">
        <f>Inek2018A3[[#This Row],[OPSKode]]</f>
        <v>6-004.06</v>
      </c>
      <c r="C377" s="326">
        <f>Inek2018A3[[#This Row],[Betrag2]]</f>
        <v>1549.43</v>
      </c>
      <c r="D377" s="309" t="s">
        <v>1575</v>
      </c>
      <c r="E377" s="309" t="s">
        <v>1576</v>
      </c>
      <c r="F377" s="309" t="s">
        <v>1596</v>
      </c>
      <c r="G377" s="309" t="s">
        <v>1597</v>
      </c>
      <c r="H377" s="309" t="s">
        <v>1598</v>
      </c>
      <c r="I377" s="327">
        <v>1549.43</v>
      </c>
    </row>
    <row r="378" spans="1:9" x14ac:dyDescent="0.35">
      <c r="A378" s="309" t="str">
        <f>Inek2018A3[[#This Row],[ZPD2]]</f>
        <v>ZP37.08</v>
      </c>
      <c r="B378" s="309" t="str">
        <f>Inek2018A3[[#This Row],[OPSKode]]</f>
        <v>6-004.07</v>
      </c>
      <c r="C378" s="326">
        <f>Inek2018A3[[#This Row],[Betrag2]]</f>
        <v>1906.99</v>
      </c>
      <c r="D378" s="309" t="s">
        <v>1575</v>
      </c>
      <c r="E378" s="309" t="s">
        <v>1576</v>
      </c>
      <c r="F378" s="309" t="s">
        <v>1599</v>
      </c>
      <c r="G378" s="309" t="s">
        <v>1600</v>
      </c>
      <c r="H378" s="309" t="s">
        <v>1601</v>
      </c>
      <c r="I378" s="327">
        <v>1906.99</v>
      </c>
    </row>
    <row r="379" spans="1:9" x14ac:dyDescent="0.35">
      <c r="A379" s="309" t="str">
        <f>Inek2018A3[[#This Row],[ZPD2]]</f>
        <v>ZP37.09</v>
      </c>
      <c r="B379" s="309" t="str">
        <f>Inek2018A3[[#This Row],[OPSKode]]</f>
        <v>6-004.08</v>
      </c>
      <c r="C379" s="326">
        <f>Inek2018A3[[#This Row],[Betrag2]]</f>
        <v>2383.7399999999998</v>
      </c>
      <c r="D379" s="309" t="s">
        <v>1575</v>
      </c>
      <c r="E379" s="309" t="s">
        <v>1576</v>
      </c>
      <c r="F379" s="309" t="s">
        <v>1602</v>
      </c>
      <c r="G379" s="309" t="s">
        <v>1603</v>
      </c>
      <c r="H379" s="309" t="s">
        <v>1604</v>
      </c>
      <c r="I379" s="327">
        <v>2383.7399999999998</v>
      </c>
    </row>
    <row r="380" spans="1:9" x14ac:dyDescent="0.35">
      <c r="A380" s="309" t="str">
        <f>Inek2018A3[[#This Row],[ZPD2]]</f>
        <v>ZP37.10</v>
      </c>
      <c r="B380" s="309" t="str">
        <f>Inek2018A3[[#This Row],[OPSKode]]</f>
        <v>6-004.09</v>
      </c>
      <c r="C380" s="326">
        <f>Inek2018A3[[#This Row],[Betrag2]]</f>
        <v>3098.86</v>
      </c>
      <c r="D380" s="309" t="s">
        <v>1575</v>
      </c>
      <c r="E380" s="309" t="s">
        <v>1576</v>
      </c>
      <c r="F380" s="309" t="s">
        <v>1605</v>
      </c>
      <c r="G380" s="309" t="s">
        <v>1606</v>
      </c>
      <c r="H380" s="309" t="s">
        <v>1607</v>
      </c>
      <c r="I380" s="327">
        <v>3098.86</v>
      </c>
    </row>
    <row r="381" spans="1:9" x14ac:dyDescent="0.35">
      <c r="A381" s="309" t="str">
        <f>Inek2018A3[[#This Row],[ZPD2]]</f>
        <v>ZP37.11</v>
      </c>
      <c r="B381" s="309" t="str">
        <f>Inek2018A3[[#This Row],[OPSKode]]</f>
        <v>6-004.0a</v>
      </c>
      <c r="C381" s="326">
        <f>Inek2018A3[[#This Row],[Betrag2]]</f>
        <v>3813.98</v>
      </c>
      <c r="D381" s="309" t="s">
        <v>1575</v>
      </c>
      <c r="E381" s="309" t="s">
        <v>1576</v>
      </c>
      <c r="F381" s="309" t="s">
        <v>1608</v>
      </c>
      <c r="G381" s="309" t="s">
        <v>1609</v>
      </c>
      <c r="H381" s="309" t="s">
        <v>1610</v>
      </c>
      <c r="I381" s="327">
        <v>3813.98</v>
      </c>
    </row>
    <row r="382" spans="1:9" x14ac:dyDescent="0.35">
      <c r="A382" s="309" t="str">
        <f>Inek2018A3[[#This Row],[ZPD2]]</f>
        <v>ZP37.12</v>
      </c>
      <c r="B382" s="309" t="str">
        <f>Inek2018A3[[#This Row],[OPSKode]]</f>
        <v>6-004.0b</v>
      </c>
      <c r="C382" s="326">
        <f>Inek2018A3[[#This Row],[Betrag2]]</f>
        <v>4529.1099999999997</v>
      </c>
      <c r="D382" s="309" t="s">
        <v>1575</v>
      </c>
      <c r="E382" s="309" t="s">
        <v>1576</v>
      </c>
      <c r="F382" s="309" t="s">
        <v>1611</v>
      </c>
      <c r="G382" s="309" t="s">
        <v>1612</v>
      </c>
      <c r="H382" s="309" t="s">
        <v>1613</v>
      </c>
      <c r="I382" s="327">
        <v>4529.1099999999997</v>
      </c>
    </row>
    <row r="383" spans="1:9" x14ac:dyDescent="0.35">
      <c r="A383" s="309" t="str">
        <f>Inek2018A3[[#This Row],[ZPD2]]</f>
        <v>ZP37.13</v>
      </c>
      <c r="B383" s="309" t="str">
        <f>Inek2018A3[[#This Row],[OPSKode]]</f>
        <v>6-004.0c</v>
      </c>
      <c r="C383" s="326">
        <f>Inek2018A3[[#This Row],[Betrag2]]</f>
        <v>5244.23</v>
      </c>
      <c r="D383" s="309" t="s">
        <v>1575</v>
      </c>
      <c r="E383" s="309" t="s">
        <v>1576</v>
      </c>
      <c r="F383" s="309" t="s">
        <v>1614</v>
      </c>
      <c r="G383" s="309" t="s">
        <v>1615</v>
      </c>
      <c r="H383" s="309" t="s">
        <v>1616</v>
      </c>
      <c r="I383" s="327">
        <v>5244.23</v>
      </c>
    </row>
    <row r="384" spans="1:9" x14ac:dyDescent="0.35">
      <c r="A384" s="309" t="str">
        <f>Inek2018A3[[#This Row],[ZPD2]]</f>
        <v>ZP37.14</v>
      </c>
      <c r="B384" s="309" t="str">
        <f>Inek2018A3[[#This Row],[OPSKode]]</f>
        <v>6-004.0d</v>
      </c>
      <c r="C384" s="326">
        <f>Inek2018A3[[#This Row],[Betrag2]]</f>
        <v>5959.35</v>
      </c>
      <c r="D384" s="309" t="s">
        <v>1575</v>
      </c>
      <c r="E384" s="309" t="s">
        <v>1576</v>
      </c>
      <c r="F384" s="309" t="s">
        <v>1617</v>
      </c>
      <c r="G384" s="309" t="s">
        <v>1618</v>
      </c>
      <c r="H384" s="309" t="s">
        <v>1619</v>
      </c>
      <c r="I384" s="327">
        <v>5959.35</v>
      </c>
    </row>
    <row r="385" spans="1:9" x14ac:dyDescent="0.35">
      <c r="A385" s="309" t="str">
        <f>Inek2018A3[[#This Row],[ZPD2]]</f>
        <v>ZP37.15</v>
      </c>
      <c r="B385" s="309" t="str">
        <f>Inek2018A3[[#This Row],[OPSKode]]</f>
        <v>6-004.0e</v>
      </c>
      <c r="C385" s="326">
        <f>Inek2018A3[[#This Row],[Betrag2]]</f>
        <v>6674.47</v>
      </c>
      <c r="D385" s="309" t="s">
        <v>1575</v>
      </c>
      <c r="E385" s="309" t="s">
        <v>1576</v>
      </c>
      <c r="F385" s="309" t="s">
        <v>1620</v>
      </c>
      <c r="G385" s="309" t="s">
        <v>1621</v>
      </c>
      <c r="H385" s="309" t="s">
        <v>1622</v>
      </c>
      <c r="I385" s="327">
        <v>6674.47</v>
      </c>
    </row>
    <row r="386" spans="1:9" x14ac:dyDescent="0.35">
      <c r="A386" s="309" t="str">
        <f>Inek2018A3[[#This Row],[ZPD2]]</f>
        <v>ZP37.16</v>
      </c>
      <c r="B386" s="309" t="str">
        <f>Inek2018A3[[#This Row],[OPSKode]]</f>
        <v>6-004.0f</v>
      </c>
      <c r="C386" s="326">
        <f>Inek2018A3[[#This Row],[Betrag2]]</f>
        <v>7389.59</v>
      </c>
      <c r="D386" s="309" t="s">
        <v>1575</v>
      </c>
      <c r="E386" s="309" t="s">
        <v>1576</v>
      </c>
      <c r="F386" s="309" t="s">
        <v>1623</v>
      </c>
      <c r="G386" s="309" t="s">
        <v>1624</v>
      </c>
      <c r="H386" s="309" t="s">
        <v>1625</v>
      </c>
      <c r="I386" s="327">
        <v>7389.59</v>
      </c>
    </row>
    <row r="387" spans="1:9" x14ac:dyDescent="0.35">
      <c r="C387" s="326"/>
      <c r="D387" s="309" t="s">
        <v>1626</v>
      </c>
      <c r="E387" s="309" t="s">
        <v>1627</v>
      </c>
      <c r="H387" s="309" t="s">
        <v>1628</v>
      </c>
    </row>
    <row r="388" spans="1:9" x14ac:dyDescent="0.35">
      <c r="A388" s="309" t="str">
        <f>Inek2018A3[[#This Row],[ZPD2]]</f>
        <v>ZP38.01</v>
      </c>
      <c r="B388" s="309" t="str">
        <f>Inek2018A3[[#This Row],[OPSKode]]</f>
        <v>8-800.c1</v>
      </c>
      <c r="C388" s="326">
        <f>Inek2018A3[[#This Row],[Betrag2]]</f>
        <v>633.09</v>
      </c>
      <c r="D388" s="309" t="s">
        <v>1626</v>
      </c>
      <c r="E388" s="309" t="s">
        <v>1627</v>
      </c>
      <c r="F388" s="309" t="s">
        <v>1629</v>
      </c>
      <c r="G388" s="309" t="s">
        <v>1630</v>
      </c>
      <c r="H388" s="309" t="s">
        <v>1631</v>
      </c>
      <c r="I388" s="327">
        <v>633.09</v>
      </c>
    </row>
    <row r="389" spans="1:9" x14ac:dyDescent="0.35">
      <c r="A389" s="309" t="str">
        <f>Inek2018A3[[#This Row],[ZPD2]]</f>
        <v>ZP38.02</v>
      </c>
      <c r="B389" s="309" t="str">
        <f>Inek2018A3[[#This Row],[OPSKode]]</f>
        <v>8-800.c2</v>
      </c>
      <c r="C389" s="326">
        <f>Inek2018A3[[#This Row],[Betrag2]]</f>
        <v>1045.98</v>
      </c>
      <c r="D389" s="309" t="s">
        <v>1626</v>
      </c>
      <c r="E389" s="309" t="s">
        <v>1627</v>
      </c>
      <c r="F389" s="309" t="s">
        <v>1632</v>
      </c>
      <c r="G389" s="309" t="s">
        <v>1633</v>
      </c>
      <c r="H389" s="309" t="s">
        <v>1634</v>
      </c>
      <c r="I389" s="327">
        <v>1045.98</v>
      </c>
    </row>
    <row r="390" spans="1:9" x14ac:dyDescent="0.35">
      <c r="A390" s="309" t="str">
        <f>Inek2018A3[[#This Row],[ZPD2]]</f>
        <v>ZP38.03</v>
      </c>
      <c r="B390" s="309" t="str">
        <f>Inek2018A3[[#This Row],[OPSKode]]</f>
        <v>8-800.c3</v>
      </c>
      <c r="C390" s="326">
        <f>Inek2018A3[[#This Row],[Betrag2]]</f>
        <v>1541.45</v>
      </c>
      <c r="D390" s="309" t="s">
        <v>1626</v>
      </c>
      <c r="E390" s="309" t="s">
        <v>1627</v>
      </c>
      <c r="F390" s="309" t="s">
        <v>1635</v>
      </c>
      <c r="G390" s="309" t="s">
        <v>1636</v>
      </c>
      <c r="H390" s="309" t="s">
        <v>1637</v>
      </c>
      <c r="I390" s="327">
        <v>1541.45</v>
      </c>
    </row>
    <row r="391" spans="1:9" x14ac:dyDescent="0.35">
      <c r="A391" s="309" t="str">
        <f>Inek2018A3[[#This Row],[ZPD2]]</f>
        <v>ZP38.04</v>
      </c>
      <c r="B391" s="309" t="str">
        <f>Inek2018A3[[#This Row],[OPSKode]]</f>
        <v>8-800.c4</v>
      </c>
      <c r="C391" s="326">
        <f>Inek2018A3[[#This Row],[Betrag2]]</f>
        <v>2202.0700000000002</v>
      </c>
      <c r="D391" s="309" t="s">
        <v>1626</v>
      </c>
      <c r="E391" s="309" t="s">
        <v>1627</v>
      </c>
      <c r="F391" s="309" t="s">
        <v>1638</v>
      </c>
      <c r="G391" s="309" t="s">
        <v>1639</v>
      </c>
      <c r="H391" s="309" t="s">
        <v>1640</v>
      </c>
      <c r="I391" s="327">
        <v>2202.0700000000002</v>
      </c>
    </row>
    <row r="392" spans="1:9" x14ac:dyDescent="0.35">
      <c r="A392" s="309" t="str">
        <f>Inek2018A3[[#This Row],[ZPD2]]</f>
        <v>ZP38.05</v>
      </c>
      <c r="B392" s="309" t="str">
        <f>Inek2018A3[[#This Row],[OPSKode]]</f>
        <v>8-800.c5</v>
      </c>
      <c r="C392" s="326">
        <f>Inek2018A3[[#This Row],[Betrag2]]</f>
        <v>2862.69</v>
      </c>
      <c r="D392" s="309" t="s">
        <v>1626</v>
      </c>
      <c r="E392" s="309" t="s">
        <v>1627</v>
      </c>
      <c r="F392" s="309" t="s">
        <v>1641</v>
      </c>
      <c r="G392" s="309" t="s">
        <v>1642</v>
      </c>
      <c r="H392" s="309" t="s">
        <v>1643</v>
      </c>
      <c r="I392" s="327">
        <v>2862.69</v>
      </c>
    </row>
    <row r="393" spans="1:9" x14ac:dyDescent="0.35">
      <c r="A393" s="309" t="str">
        <f>Inek2018A3[[#This Row],[ZPD2]]</f>
        <v>ZP38.06</v>
      </c>
      <c r="B393" s="309" t="str">
        <f>Inek2018A3[[#This Row],[OPSKode]]</f>
        <v>8-800.c6</v>
      </c>
      <c r="C393" s="326">
        <f>Inek2018A3[[#This Row],[Betrag2]]</f>
        <v>3523.31</v>
      </c>
      <c r="D393" s="309" t="s">
        <v>1626</v>
      </c>
      <c r="E393" s="309" t="s">
        <v>1627</v>
      </c>
      <c r="F393" s="309" t="s">
        <v>1644</v>
      </c>
      <c r="G393" s="309" t="s">
        <v>1645</v>
      </c>
      <c r="H393" s="309" t="s">
        <v>1646</v>
      </c>
      <c r="I393" s="327">
        <v>3523.31</v>
      </c>
    </row>
    <row r="394" spans="1:9" x14ac:dyDescent="0.35">
      <c r="A394" s="309" t="str">
        <f>Inek2018A3[[#This Row],[ZPD2]]</f>
        <v>ZP38.07</v>
      </c>
      <c r="B394" s="309" t="str">
        <f>Inek2018A3[[#This Row],[OPSKode]]</f>
        <v>8-800.c7</v>
      </c>
      <c r="C394" s="326">
        <f>Inek2018A3[[#This Row],[Betrag2]]</f>
        <v>4183.93</v>
      </c>
      <c r="D394" s="309" t="s">
        <v>1626</v>
      </c>
      <c r="E394" s="309" t="s">
        <v>1627</v>
      </c>
      <c r="F394" s="309" t="s">
        <v>1647</v>
      </c>
      <c r="G394" s="309" t="s">
        <v>1648</v>
      </c>
      <c r="H394" s="309" t="s">
        <v>1649</v>
      </c>
      <c r="I394" s="327">
        <v>4183.93</v>
      </c>
    </row>
    <row r="395" spans="1:9" x14ac:dyDescent="0.35">
      <c r="A395" s="309" t="str">
        <f>Inek2018A3[[#This Row],[ZPD2]]</f>
        <v>ZP38.08</v>
      </c>
      <c r="B395" s="309" t="str">
        <f>Inek2018A3[[#This Row],[OPSKode]]</f>
        <v>8-800.c8</v>
      </c>
      <c r="C395" s="326">
        <f>Inek2018A3[[#This Row],[Betrag2]]</f>
        <v>4844.55</v>
      </c>
      <c r="D395" s="309" t="s">
        <v>1626</v>
      </c>
      <c r="E395" s="309" t="s">
        <v>1627</v>
      </c>
      <c r="F395" s="309" t="s">
        <v>1650</v>
      </c>
      <c r="G395" s="309" t="s">
        <v>1651</v>
      </c>
      <c r="H395" s="309" t="s">
        <v>1652</v>
      </c>
      <c r="I395" s="327">
        <v>4844.55</v>
      </c>
    </row>
    <row r="396" spans="1:9" x14ac:dyDescent="0.35">
      <c r="A396" s="309" t="str">
        <f>Inek2018A3[[#This Row],[ZPD2]]</f>
        <v>ZP38.09</v>
      </c>
      <c r="B396" s="309" t="str">
        <f>Inek2018A3[[#This Row],[OPSKode]]</f>
        <v>8-800.c9</v>
      </c>
      <c r="C396" s="326">
        <f>Inek2018A3[[#This Row],[Betrag2]]</f>
        <v>5505.17</v>
      </c>
      <c r="D396" s="309" t="s">
        <v>1626</v>
      </c>
      <c r="E396" s="309" t="s">
        <v>1627</v>
      </c>
      <c r="F396" s="309" t="s">
        <v>1653</v>
      </c>
      <c r="G396" s="309" t="s">
        <v>1654</v>
      </c>
      <c r="H396" s="309" t="s">
        <v>1655</v>
      </c>
      <c r="I396" s="327">
        <v>5505.17</v>
      </c>
    </row>
    <row r="397" spans="1:9" x14ac:dyDescent="0.35">
      <c r="A397" s="309" t="str">
        <f>Inek2018A3[[#This Row],[ZPD2]]</f>
        <v>ZP38.10</v>
      </c>
      <c r="B397" s="309" t="str">
        <f>Inek2018A3[[#This Row],[OPSKode]]</f>
        <v>8-800.ca</v>
      </c>
      <c r="C397" s="326">
        <f>Inek2018A3[[#This Row],[Betrag2]]</f>
        <v>6165.79</v>
      </c>
      <c r="D397" s="309" t="s">
        <v>1626</v>
      </c>
      <c r="E397" s="309" t="s">
        <v>1627</v>
      </c>
      <c r="F397" s="309" t="s">
        <v>1656</v>
      </c>
      <c r="G397" s="309" t="s">
        <v>1657</v>
      </c>
      <c r="H397" s="309" t="s">
        <v>1658</v>
      </c>
      <c r="I397" s="327">
        <v>6165.79</v>
      </c>
    </row>
    <row r="398" spans="1:9" x14ac:dyDescent="0.35">
      <c r="A398" s="309" t="str">
        <f>Inek2018A3[[#This Row],[ZPD2]]</f>
        <v>ZP38.11</v>
      </c>
      <c r="B398" s="309" t="str">
        <f>Inek2018A3[[#This Row],[OPSKode]]</f>
        <v>8-800.cb</v>
      </c>
      <c r="C398" s="326">
        <f>Inek2018A3[[#This Row],[Betrag2]]</f>
        <v>6804.39</v>
      </c>
      <c r="D398" s="309" t="s">
        <v>1626</v>
      </c>
      <c r="E398" s="309" t="s">
        <v>1627</v>
      </c>
      <c r="F398" s="309" t="s">
        <v>1659</v>
      </c>
      <c r="G398" s="309" t="s">
        <v>1660</v>
      </c>
      <c r="H398" s="309" t="s">
        <v>1661</v>
      </c>
      <c r="I398" s="327">
        <v>6804.39</v>
      </c>
    </row>
    <row r="399" spans="1:9" x14ac:dyDescent="0.35">
      <c r="A399" s="309" t="str">
        <f>Inek2018A3[[#This Row],[ZPD2]]</f>
        <v>ZP38.12</v>
      </c>
      <c r="B399" s="309" t="str">
        <f>Inek2018A3[[#This Row],[OPSKode]]</f>
        <v>8-800.cc</v>
      </c>
      <c r="C399" s="326">
        <f>Inek2018A3[[#This Row],[Betrag2]]</f>
        <v>7707.24</v>
      </c>
      <c r="D399" s="309" t="s">
        <v>1626</v>
      </c>
      <c r="E399" s="309" t="s">
        <v>1627</v>
      </c>
      <c r="F399" s="309" t="s">
        <v>1662</v>
      </c>
      <c r="G399" s="309" t="s">
        <v>1663</v>
      </c>
      <c r="H399" s="309" t="s">
        <v>1664</v>
      </c>
      <c r="I399" s="327">
        <v>7707.24</v>
      </c>
    </row>
    <row r="400" spans="1:9" x14ac:dyDescent="0.35">
      <c r="A400" s="309" t="str">
        <f>Inek2018A3[[#This Row],[ZPD2]]</f>
        <v>ZP38.13</v>
      </c>
      <c r="B400" s="309" t="str">
        <f>Inek2018A3[[#This Row],[OPSKode]]</f>
        <v>8-800.cd</v>
      </c>
      <c r="C400" s="326">
        <f>Inek2018A3[[#This Row],[Betrag2]]</f>
        <v>9028.48</v>
      </c>
      <c r="D400" s="309" t="s">
        <v>1626</v>
      </c>
      <c r="E400" s="309" t="s">
        <v>1627</v>
      </c>
      <c r="F400" s="309" t="s">
        <v>1665</v>
      </c>
      <c r="G400" s="309" t="s">
        <v>1666</v>
      </c>
      <c r="H400" s="309" t="s">
        <v>1667</v>
      </c>
      <c r="I400" s="327">
        <v>9028.48</v>
      </c>
    </row>
    <row r="401" spans="1:9" x14ac:dyDescent="0.35">
      <c r="A401" s="309" t="str">
        <f>Inek2018A3[[#This Row],[ZPD2]]</f>
        <v>ZP38.14</v>
      </c>
      <c r="B401" s="309" t="str">
        <f>Inek2018A3[[#This Row],[OPSKode]]</f>
        <v>8-800.ce</v>
      </c>
      <c r="C401" s="326">
        <f>Inek2018A3[[#This Row],[Betrag2]]</f>
        <v>10349.73</v>
      </c>
      <c r="D401" s="309" t="s">
        <v>1626</v>
      </c>
      <c r="E401" s="309" t="s">
        <v>1627</v>
      </c>
      <c r="F401" s="309" t="s">
        <v>1668</v>
      </c>
      <c r="G401" s="309" t="s">
        <v>1669</v>
      </c>
      <c r="H401" s="309" t="s">
        <v>1670</v>
      </c>
      <c r="I401" s="327">
        <v>10349.73</v>
      </c>
    </row>
    <row r="402" spans="1:9" x14ac:dyDescent="0.35">
      <c r="A402" s="309" t="str">
        <f>Inek2018A3[[#This Row],[ZPD2]]</f>
        <v>ZP38.15</v>
      </c>
      <c r="B402" s="309" t="str">
        <f>Inek2018A3[[#This Row],[OPSKode]]</f>
        <v>8-800.cf</v>
      </c>
      <c r="C402" s="326">
        <f>Inek2018A3[[#This Row],[Betrag2]]</f>
        <v>11670.97</v>
      </c>
      <c r="D402" s="309" t="s">
        <v>1626</v>
      </c>
      <c r="E402" s="309" t="s">
        <v>1627</v>
      </c>
      <c r="F402" s="309" t="s">
        <v>1671</v>
      </c>
      <c r="G402" s="309" t="s">
        <v>1672</v>
      </c>
      <c r="H402" s="309" t="s">
        <v>1673</v>
      </c>
      <c r="I402" s="327">
        <v>11670.97</v>
      </c>
    </row>
    <row r="403" spans="1:9" x14ac:dyDescent="0.35">
      <c r="A403" s="309" t="str">
        <f>Inek2018A3[[#This Row],[ZPD2]]</f>
        <v>ZP38.16</v>
      </c>
      <c r="B403" s="309" t="str">
        <f>Inek2018A3[[#This Row],[OPSKode]]</f>
        <v>8-800.cg</v>
      </c>
      <c r="C403" s="326">
        <f>Inek2018A3[[#This Row],[Betrag2]]</f>
        <v>12992.21</v>
      </c>
      <c r="D403" s="309" t="s">
        <v>1626</v>
      </c>
      <c r="E403" s="309" t="s">
        <v>1627</v>
      </c>
      <c r="F403" s="309" t="s">
        <v>1674</v>
      </c>
      <c r="G403" s="309" t="s">
        <v>1675</v>
      </c>
      <c r="H403" s="309" t="s">
        <v>1676</v>
      </c>
      <c r="I403" s="327">
        <v>12992.21</v>
      </c>
    </row>
    <row r="404" spans="1:9" x14ac:dyDescent="0.35">
      <c r="A404" s="309" t="str">
        <f>Inek2018A3[[#This Row],[ZPD2]]</f>
        <v>ZP38.17</v>
      </c>
      <c r="B404" s="309" t="str">
        <f>Inek2018A3[[#This Row],[OPSKode]]</f>
        <v>8-800.ch</v>
      </c>
      <c r="C404" s="326">
        <f>Inek2018A3[[#This Row],[Betrag2]]</f>
        <v>14313.45</v>
      </c>
      <c r="D404" s="309" t="s">
        <v>1626</v>
      </c>
      <c r="E404" s="309" t="s">
        <v>1627</v>
      </c>
      <c r="F404" s="309" t="s">
        <v>1677</v>
      </c>
      <c r="G404" s="309" t="s">
        <v>1678</v>
      </c>
      <c r="H404" s="309" t="s">
        <v>1679</v>
      </c>
      <c r="I404" s="327">
        <v>14313.45</v>
      </c>
    </row>
    <row r="405" spans="1:9" x14ac:dyDescent="0.35">
      <c r="A405" s="309" t="str">
        <f>Inek2018A3[[#This Row],[ZPD2]]</f>
        <v>ZP38.18</v>
      </c>
      <c r="B405" s="309" t="str">
        <f>Inek2018A3[[#This Row],[OPSKode]]</f>
        <v>8-800.cj</v>
      </c>
      <c r="C405" s="326">
        <f>Inek2018A3[[#This Row],[Betrag2]]</f>
        <v>15634.69</v>
      </c>
      <c r="D405" s="309" t="s">
        <v>1626</v>
      </c>
      <c r="E405" s="309" t="s">
        <v>1627</v>
      </c>
      <c r="F405" s="309" t="s">
        <v>1680</v>
      </c>
      <c r="G405" s="309" t="s">
        <v>1681</v>
      </c>
      <c r="H405" s="309" t="s">
        <v>1682</v>
      </c>
      <c r="I405" s="327">
        <v>15634.69</v>
      </c>
    </row>
    <row r="406" spans="1:9" x14ac:dyDescent="0.35">
      <c r="A406" s="309" t="str">
        <f>Inek2018A3[[#This Row],[ZPD2]]</f>
        <v>ZP38.19</v>
      </c>
      <c r="B406" s="309" t="str">
        <f>Inek2018A3[[#This Row],[OPSKode]]</f>
        <v>8-800.ck</v>
      </c>
      <c r="C406" s="326">
        <f>Inek2018A3[[#This Row],[Betrag2]]</f>
        <v>16955.93</v>
      </c>
      <c r="D406" s="309" t="s">
        <v>1626</v>
      </c>
      <c r="E406" s="309" t="s">
        <v>1627</v>
      </c>
      <c r="F406" s="309" t="s">
        <v>1683</v>
      </c>
      <c r="G406" s="309" t="s">
        <v>1684</v>
      </c>
      <c r="H406" s="309" t="s">
        <v>1685</v>
      </c>
      <c r="I406" s="327">
        <v>16955.93</v>
      </c>
    </row>
    <row r="407" spans="1:9" x14ac:dyDescent="0.35">
      <c r="A407" s="309" t="str">
        <f>Inek2018A3[[#This Row],[ZPD2]]</f>
        <v>ZP38.20</v>
      </c>
      <c r="B407" s="309" t="str">
        <f>Inek2018A3[[#This Row],[OPSKode]]</f>
        <v>8-800.cm</v>
      </c>
      <c r="C407" s="326">
        <f>Inek2018A3[[#This Row],[Betrag2]]</f>
        <v>18277.18</v>
      </c>
      <c r="D407" s="309" t="s">
        <v>1626</v>
      </c>
      <c r="E407" s="309" t="s">
        <v>1627</v>
      </c>
      <c r="F407" s="309" t="s">
        <v>1686</v>
      </c>
      <c r="G407" s="309" t="s">
        <v>1687</v>
      </c>
      <c r="H407" s="309" t="s">
        <v>1688</v>
      </c>
      <c r="I407" s="327">
        <v>18277.18</v>
      </c>
    </row>
    <row r="408" spans="1:9" x14ac:dyDescent="0.35">
      <c r="A408" s="309" t="str">
        <f>Inek2018A3[[#This Row],[ZPD2]]</f>
        <v>ZP38.21</v>
      </c>
      <c r="B408" s="309" t="str">
        <f>Inek2018A3[[#This Row],[OPSKode]]</f>
        <v>8-800.cn</v>
      </c>
      <c r="C408" s="326">
        <f>Inek2018A3[[#This Row],[Betrag2]]</f>
        <v>19598.419999999998</v>
      </c>
      <c r="D408" s="309" t="s">
        <v>1626</v>
      </c>
      <c r="E408" s="309" t="s">
        <v>1627</v>
      </c>
      <c r="F408" s="309" t="s">
        <v>1689</v>
      </c>
      <c r="G408" s="309" t="s">
        <v>1690</v>
      </c>
      <c r="H408" s="309" t="s">
        <v>1691</v>
      </c>
      <c r="I408" s="327">
        <v>19598.419999999998</v>
      </c>
    </row>
    <row r="409" spans="1:9" x14ac:dyDescent="0.35">
      <c r="A409" s="309" t="str">
        <f>Inek2018A3[[#This Row],[ZPD2]]</f>
        <v>ZP38.22</v>
      </c>
      <c r="B409" s="309" t="str">
        <f>Inek2018A3[[#This Row],[OPSKode]]</f>
        <v>8-800.cp</v>
      </c>
      <c r="C409" s="326">
        <f>Inek2018A3[[#This Row],[Betrag2]]</f>
        <v>20919.66</v>
      </c>
      <c r="D409" s="309" t="s">
        <v>1626</v>
      </c>
      <c r="E409" s="309" t="s">
        <v>1627</v>
      </c>
      <c r="F409" s="309" t="s">
        <v>1692</v>
      </c>
      <c r="G409" s="309" t="s">
        <v>1693</v>
      </c>
      <c r="H409" s="309" t="s">
        <v>1694</v>
      </c>
      <c r="I409" s="327">
        <v>20919.66</v>
      </c>
    </row>
    <row r="410" spans="1:9" x14ac:dyDescent="0.35">
      <c r="A410" s="309" t="str">
        <f>Inek2018A3[[#This Row],[ZPD2]]</f>
        <v>ZP38.23</v>
      </c>
      <c r="B410" s="309" t="str">
        <f>Inek2018A3[[#This Row],[OPSKode]]</f>
        <v>8-800.cq</v>
      </c>
      <c r="C410" s="326">
        <f>Inek2018A3[[#This Row],[Betrag2]]</f>
        <v>22240.9</v>
      </c>
      <c r="D410" s="309" t="s">
        <v>1626</v>
      </c>
      <c r="E410" s="309" t="s">
        <v>1627</v>
      </c>
      <c r="F410" s="309" t="s">
        <v>1695</v>
      </c>
      <c r="G410" s="309" t="s">
        <v>1696</v>
      </c>
      <c r="H410" s="309" t="s">
        <v>1697</v>
      </c>
      <c r="I410" s="327">
        <v>22240.9</v>
      </c>
    </row>
    <row r="411" spans="1:9" x14ac:dyDescent="0.35">
      <c r="A411" s="309" t="str">
        <f>Inek2018A3[[#This Row],[ZPD2]]</f>
        <v>ZP38.24</v>
      </c>
      <c r="B411" s="309" t="str">
        <f>Inek2018A3[[#This Row],[OPSKode]]</f>
        <v>8-800.cr</v>
      </c>
      <c r="C411" s="326">
        <f>Inek2018A3[[#This Row],[Betrag2]]</f>
        <v>23562.14</v>
      </c>
      <c r="D411" s="309" t="s">
        <v>1626</v>
      </c>
      <c r="E411" s="309" t="s">
        <v>1627</v>
      </c>
      <c r="F411" s="309" t="s">
        <v>1698</v>
      </c>
      <c r="G411" s="309" t="s">
        <v>1699</v>
      </c>
      <c r="H411" s="309" t="s">
        <v>1700</v>
      </c>
      <c r="I411" s="327">
        <v>23562.14</v>
      </c>
    </row>
    <row r="412" spans="1:9" x14ac:dyDescent="0.35">
      <c r="C412" s="326"/>
      <c r="D412" s="309" t="s">
        <v>1701</v>
      </c>
      <c r="E412" s="309" t="s">
        <v>1702</v>
      </c>
      <c r="H412" s="309" t="s">
        <v>1703</v>
      </c>
    </row>
    <row r="413" spans="1:9" x14ac:dyDescent="0.35">
      <c r="A413" s="309" t="str">
        <f>Inek2018A3[[#This Row],[ZPD2]]</f>
        <v>ZP39.01</v>
      </c>
      <c r="B413" s="309" t="str">
        <f>Inek2018A3[[#This Row],[OPSKode]]</f>
        <v>8-800.60</v>
      </c>
      <c r="C413" s="326">
        <f>Inek2018A3[[#This Row],[Betrag2]]</f>
        <v>414.94</v>
      </c>
      <c r="D413" s="309" t="s">
        <v>1701</v>
      </c>
      <c r="E413" s="309" t="s">
        <v>1702</v>
      </c>
      <c r="F413" s="309" t="s">
        <v>1704</v>
      </c>
      <c r="G413" s="309" t="s">
        <v>1705</v>
      </c>
      <c r="H413" s="309" t="s">
        <v>1706</v>
      </c>
      <c r="I413" s="327">
        <v>414.94</v>
      </c>
    </row>
    <row r="414" spans="1:9" x14ac:dyDescent="0.35">
      <c r="A414" s="309" t="str">
        <f>Inek2018A3[[#This Row],[ZPD2]]</f>
        <v>ZP39.02</v>
      </c>
      <c r="B414" s="309" t="str">
        <f>Inek2018A3[[#This Row],[OPSKode]]</f>
        <v>8-800.61</v>
      </c>
      <c r="C414" s="326">
        <f>Inek2018A3[[#This Row],[Betrag2]]</f>
        <v>829.88</v>
      </c>
      <c r="D414" s="309" t="s">
        <v>1701</v>
      </c>
      <c r="E414" s="309" t="s">
        <v>1702</v>
      </c>
      <c r="F414" s="309" t="s">
        <v>1707</v>
      </c>
      <c r="G414" s="309" t="s">
        <v>1708</v>
      </c>
      <c r="H414" s="309" t="s">
        <v>1709</v>
      </c>
      <c r="I414" s="327">
        <v>829.88</v>
      </c>
    </row>
    <row r="415" spans="1:9" x14ac:dyDescent="0.35">
      <c r="A415" s="309" t="str">
        <f>Inek2018A3[[#This Row],[ZPD2]]</f>
        <v>ZP39.03</v>
      </c>
      <c r="B415" s="309" t="str">
        <f>Inek2018A3[[#This Row],[OPSKode]]</f>
        <v>8-800.62</v>
      </c>
      <c r="C415" s="326">
        <f>Inek2018A3[[#This Row],[Betrag2]]</f>
        <v>1419.09</v>
      </c>
      <c r="D415" s="309" t="s">
        <v>1701</v>
      </c>
      <c r="E415" s="309" t="s">
        <v>1702</v>
      </c>
      <c r="F415" s="309" t="s">
        <v>1710</v>
      </c>
      <c r="G415" s="309" t="s">
        <v>1711</v>
      </c>
      <c r="H415" s="309" t="s">
        <v>1712</v>
      </c>
      <c r="I415" s="327">
        <v>1419.09</v>
      </c>
    </row>
    <row r="416" spans="1:9" x14ac:dyDescent="0.35">
      <c r="A416" s="309" t="str">
        <f>Inek2018A3[[#This Row],[ZPD2]]</f>
        <v>ZP39.04</v>
      </c>
      <c r="B416" s="309" t="str">
        <f>Inek2018A3[[#This Row],[OPSKode]]</f>
        <v>8-800.63</v>
      </c>
      <c r="C416" s="326">
        <f>Inek2018A3[[#This Row],[Betrag2]]</f>
        <v>2269.71</v>
      </c>
      <c r="D416" s="309" t="s">
        <v>1701</v>
      </c>
      <c r="E416" s="309" t="s">
        <v>1702</v>
      </c>
      <c r="F416" s="309" t="s">
        <v>1713</v>
      </c>
      <c r="G416" s="309" t="s">
        <v>1714</v>
      </c>
      <c r="H416" s="309" t="s">
        <v>1715</v>
      </c>
      <c r="I416" s="327">
        <v>2269.71</v>
      </c>
    </row>
    <row r="417" spans="1:9" x14ac:dyDescent="0.35">
      <c r="A417" s="309" t="str">
        <f>Inek2018A3[[#This Row],[ZPD2]]</f>
        <v>ZP39.05</v>
      </c>
      <c r="B417" s="309" t="str">
        <f>Inek2018A3[[#This Row],[OPSKode]]</f>
        <v>8-800.64</v>
      </c>
      <c r="C417" s="326">
        <f>Inek2018A3[[#This Row],[Betrag2]]</f>
        <v>3112.03</v>
      </c>
      <c r="D417" s="309" t="s">
        <v>1701</v>
      </c>
      <c r="E417" s="309" t="s">
        <v>1702</v>
      </c>
      <c r="F417" s="309" t="s">
        <v>1716</v>
      </c>
      <c r="G417" s="309" t="s">
        <v>1717</v>
      </c>
      <c r="H417" s="309" t="s">
        <v>1718</v>
      </c>
      <c r="I417" s="327">
        <v>3112.03</v>
      </c>
    </row>
    <row r="418" spans="1:9" x14ac:dyDescent="0.35">
      <c r="A418" s="309" t="str">
        <f>Inek2018A3[[#This Row],[ZPD2]]</f>
        <v>ZP39.06</v>
      </c>
      <c r="B418" s="309" t="str">
        <f>Inek2018A3[[#This Row],[OPSKode]]</f>
        <v>8-800.65</v>
      </c>
      <c r="C418" s="326">
        <f>Inek2018A3[[#This Row],[Betrag2]]</f>
        <v>3917.01</v>
      </c>
      <c r="D418" s="309" t="s">
        <v>1701</v>
      </c>
      <c r="E418" s="309" t="s">
        <v>1702</v>
      </c>
      <c r="F418" s="309" t="s">
        <v>1719</v>
      </c>
      <c r="G418" s="309" t="s">
        <v>1720</v>
      </c>
      <c r="H418" s="309" t="s">
        <v>1721</v>
      </c>
      <c r="I418" s="327">
        <v>3917.01</v>
      </c>
    </row>
    <row r="419" spans="1:9" x14ac:dyDescent="0.35">
      <c r="A419" s="309" t="str">
        <f>Inek2018A3[[#This Row],[ZPD2]]</f>
        <v>ZP39.07</v>
      </c>
      <c r="B419" s="309" t="str">
        <f>Inek2018A3[[#This Row],[OPSKode]]</f>
        <v>8-800.66</v>
      </c>
      <c r="C419" s="326">
        <f>Inek2018A3[[#This Row],[Betrag2]]</f>
        <v>4771.79</v>
      </c>
      <c r="D419" s="309" t="s">
        <v>1701</v>
      </c>
      <c r="E419" s="309" t="s">
        <v>1702</v>
      </c>
      <c r="F419" s="309" t="s">
        <v>1722</v>
      </c>
      <c r="G419" s="309" t="s">
        <v>1723</v>
      </c>
      <c r="H419" s="309" t="s">
        <v>1724</v>
      </c>
      <c r="I419" s="327">
        <v>4771.79</v>
      </c>
    </row>
    <row r="420" spans="1:9" x14ac:dyDescent="0.35">
      <c r="A420" s="309" t="str">
        <f>Inek2018A3[[#This Row],[ZPD2]]</f>
        <v>ZP39.08</v>
      </c>
      <c r="B420" s="309" t="str">
        <f>Inek2018A3[[#This Row],[OPSKode]]</f>
        <v>8-800.67</v>
      </c>
      <c r="C420" s="326">
        <f>Inek2018A3[[#This Row],[Betrag2]]</f>
        <v>5593.36</v>
      </c>
      <c r="D420" s="309" t="s">
        <v>1701</v>
      </c>
      <c r="E420" s="309" t="s">
        <v>1702</v>
      </c>
      <c r="F420" s="309" t="s">
        <v>1725</v>
      </c>
      <c r="G420" s="309" t="s">
        <v>1726</v>
      </c>
      <c r="H420" s="309" t="s">
        <v>1727</v>
      </c>
      <c r="I420" s="327">
        <v>5593.36</v>
      </c>
    </row>
    <row r="421" spans="1:9" x14ac:dyDescent="0.35">
      <c r="A421" s="309" t="str">
        <f>Inek2018A3[[#This Row],[ZPD2]]</f>
        <v>ZP39.09</v>
      </c>
      <c r="B421" s="309" t="str">
        <f>Inek2018A3[[#This Row],[OPSKode]]</f>
        <v>8-800.68</v>
      </c>
      <c r="C421" s="326">
        <f>Inek2018A3[[#This Row],[Betrag2]]</f>
        <v>6431.54</v>
      </c>
      <c r="D421" s="309" t="s">
        <v>1701</v>
      </c>
      <c r="E421" s="309" t="s">
        <v>1702</v>
      </c>
      <c r="F421" s="309" t="s">
        <v>1728</v>
      </c>
      <c r="G421" s="309" t="s">
        <v>1729</v>
      </c>
      <c r="H421" s="309" t="s">
        <v>1730</v>
      </c>
      <c r="I421" s="327">
        <v>6431.54</v>
      </c>
    </row>
    <row r="422" spans="1:9" x14ac:dyDescent="0.35">
      <c r="A422" s="309" t="str">
        <f>Inek2018A3[[#This Row],[ZPD2]]</f>
        <v>ZP39.10</v>
      </c>
      <c r="B422" s="309" t="str">
        <f>Inek2018A3[[#This Row],[OPSKode]]</f>
        <v>8-800.69</v>
      </c>
      <c r="C422" s="326">
        <f>Inek2018A3[[#This Row],[Betrag2]]</f>
        <v>7178.43</v>
      </c>
      <c r="D422" s="309" t="s">
        <v>1701</v>
      </c>
      <c r="E422" s="309" t="s">
        <v>1702</v>
      </c>
      <c r="F422" s="309" t="s">
        <v>1731</v>
      </c>
      <c r="G422" s="309" t="s">
        <v>1732</v>
      </c>
      <c r="H422" s="309" t="s">
        <v>1733</v>
      </c>
      <c r="I422" s="327">
        <v>7178.43</v>
      </c>
    </row>
    <row r="423" spans="1:9" x14ac:dyDescent="0.35">
      <c r="A423" s="309" t="str">
        <f>Inek2018A3[[#This Row],[ZPD2]]</f>
        <v>ZP39.11</v>
      </c>
      <c r="B423" s="309" t="str">
        <f>Inek2018A3[[#This Row],[OPSKode]]</f>
        <v>8-800.6a</v>
      </c>
      <c r="C423" s="326">
        <f>Inek2018A3[[#This Row],[Betrag2]]</f>
        <v>8298.76</v>
      </c>
      <c r="D423" s="309" t="s">
        <v>1701</v>
      </c>
      <c r="E423" s="309" t="s">
        <v>1702</v>
      </c>
      <c r="F423" s="309" t="s">
        <v>1734</v>
      </c>
      <c r="G423" s="309" t="s">
        <v>1735</v>
      </c>
      <c r="H423" s="309" t="s">
        <v>1736</v>
      </c>
      <c r="I423" s="327">
        <v>8298.76</v>
      </c>
    </row>
    <row r="424" spans="1:9" x14ac:dyDescent="0.35">
      <c r="A424" s="309" t="str">
        <f>Inek2018A3[[#This Row],[ZPD2]]</f>
        <v>ZP39.12</v>
      </c>
      <c r="B424" s="309" t="str">
        <f>Inek2018A3[[#This Row],[OPSKode]]</f>
        <v>8-800.6b</v>
      </c>
      <c r="C424" s="326">
        <f>Inek2018A3[[#This Row],[Betrag2]]</f>
        <v>9958.51</v>
      </c>
      <c r="D424" s="309" t="s">
        <v>1701</v>
      </c>
      <c r="E424" s="309" t="s">
        <v>1702</v>
      </c>
      <c r="F424" s="309" t="s">
        <v>1737</v>
      </c>
      <c r="G424" s="309" t="s">
        <v>1738</v>
      </c>
      <c r="H424" s="309" t="s">
        <v>1739</v>
      </c>
      <c r="I424" s="327">
        <v>9958.51</v>
      </c>
    </row>
    <row r="425" spans="1:9" x14ac:dyDescent="0.35">
      <c r="A425" s="309" t="str">
        <f>Inek2018A3[[#This Row],[ZPD2]]</f>
        <v>ZP39.13</v>
      </c>
      <c r="B425" s="309" t="str">
        <f>Inek2018A3[[#This Row],[OPSKode]]</f>
        <v>8-800.6c</v>
      </c>
      <c r="C425" s="326">
        <f>Inek2018A3[[#This Row],[Betrag2]]</f>
        <v>11618.26</v>
      </c>
      <c r="D425" s="309" t="s">
        <v>1701</v>
      </c>
      <c r="E425" s="309" t="s">
        <v>1702</v>
      </c>
      <c r="F425" s="309" t="s">
        <v>1740</v>
      </c>
      <c r="G425" s="309" t="s">
        <v>1741</v>
      </c>
      <c r="H425" s="309" t="s">
        <v>1742</v>
      </c>
      <c r="I425" s="327">
        <v>11618.26</v>
      </c>
    </row>
    <row r="426" spans="1:9" x14ac:dyDescent="0.35">
      <c r="A426" s="309" t="str">
        <f>Inek2018A3[[#This Row],[ZPD2]]</f>
        <v>ZP39.14</v>
      </c>
      <c r="B426" s="309" t="str">
        <f>Inek2018A3[[#This Row],[OPSKode]]</f>
        <v>8-800.6d</v>
      </c>
      <c r="C426" s="326">
        <f>Inek2018A3[[#This Row],[Betrag2]]</f>
        <v>13278.01</v>
      </c>
      <c r="D426" s="309" t="s">
        <v>1701</v>
      </c>
      <c r="E426" s="309" t="s">
        <v>1702</v>
      </c>
      <c r="F426" s="309" t="s">
        <v>1743</v>
      </c>
      <c r="G426" s="309" t="s">
        <v>1744</v>
      </c>
      <c r="H426" s="309" t="s">
        <v>1745</v>
      </c>
      <c r="I426" s="327">
        <v>13278.01</v>
      </c>
    </row>
    <row r="427" spans="1:9" x14ac:dyDescent="0.35">
      <c r="A427" s="309" t="str">
        <f>Inek2018A3[[#This Row],[ZPD2]]</f>
        <v>ZP39.15</v>
      </c>
      <c r="B427" s="309" t="str">
        <f>Inek2018A3[[#This Row],[OPSKode]]</f>
        <v>8-800.6e</v>
      </c>
      <c r="C427" s="326">
        <f>Inek2018A3[[#This Row],[Betrag2]]</f>
        <v>14937.76</v>
      </c>
      <c r="D427" s="309" t="s">
        <v>1701</v>
      </c>
      <c r="E427" s="309" t="s">
        <v>1702</v>
      </c>
      <c r="F427" s="309" t="s">
        <v>1746</v>
      </c>
      <c r="G427" s="309" t="s">
        <v>1747</v>
      </c>
      <c r="H427" s="309" t="s">
        <v>1748</v>
      </c>
      <c r="I427" s="327">
        <v>14937.76</v>
      </c>
    </row>
    <row r="428" spans="1:9" x14ac:dyDescent="0.35">
      <c r="A428" s="309" t="str">
        <f>Inek2018A3[[#This Row],[ZPD2]]</f>
        <v>ZP39.16</v>
      </c>
      <c r="B428" s="309" t="str">
        <f>Inek2018A3[[#This Row],[OPSKode]]</f>
        <v>8-800.6g</v>
      </c>
      <c r="C428" s="326">
        <f>Inek2018A3[[#This Row],[Betrag2]]</f>
        <v>16597.52</v>
      </c>
      <c r="D428" s="309" t="s">
        <v>1701</v>
      </c>
      <c r="E428" s="309" t="s">
        <v>1702</v>
      </c>
      <c r="F428" s="309" t="s">
        <v>1749</v>
      </c>
      <c r="G428" s="309" t="s">
        <v>1750</v>
      </c>
      <c r="H428" s="309" t="s">
        <v>1751</v>
      </c>
      <c r="I428" s="327">
        <v>16597.52</v>
      </c>
    </row>
    <row r="429" spans="1:9" x14ac:dyDescent="0.35">
      <c r="A429" s="309" t="str">
        <f>Inek2018A3[[#This Row],[ZPD2]]</f>
        <v>ZP39.17</v>
      </c>
      <c r="B429" s="309" t="str">
        <f>Inek2018A3[[#This Row],[OPSKode]]</f>
        <v>8-800.6h</v>
      </c>
      <c r="C429" s="326">
        <f>Inek2018A3[[#This Row],[Betrag2]]</f>
        <v>18257.27</v>
      </c>
      <c r="D429" s="309" t="s">
        <v>1701</v>
      </c>
      <c r="E429" s="309" t="s">
        <v>1702</v>
      </c>
      <c r="F429" s="309" t="s">
        <v>1752</v>
      </c>
      <c r="G429" s="309" t="s">
        <v>1753</v>
      </c>
      <c r="H429" s="309" t="s">
        <v>1754</v>
      </c>
      <c r="I429" s="327">
        <v>18257.27</v>
      </c>
    </row>
    <row r="430" spans="1:9" x14ac:dyDescent="0.35">
      <c r="A430" s="309" t="str">
        <f>Inek2018A3[[#This Row],[ZPD2]]</f>
        <v>ZP39.18</v>
      </c>
      <c r="B430" s="309" t="str">
        <f>Inek2018A3[[#This Row],[OPSKode]]</f>
        <v>8-800.6j</v>
      </c>
      <c r="C430" s="326">
        <f>Inek2018A3[[#This Row],[Betrag2]]</f>
        <v>19917.02</v>
      </c>
      <c r="D430" s="309" t="s">
        <v>1701</v>
      </c>
      <c r="E430" s="309" t="s">
        <v>1702</v>
      </c>
      <c r="F430" s="309" t="s">
        <v>1755</v>
      </c>
      <c r="G430" s="309" t="s">
        <v>1756</v>
      </c>
      <c r="H430" s="309" t="s">
        <v>1757</v>
      </c>
      <c r="I430" s="327">
        <v>19917.02</v>
      </c>
    </row>
    <row r="431" spans="1:9" x14ac:dyDescent="0.35">
      <c r="A431" s="309" t="str">
        <f>Inek2018A3[[#This Row],[ZPD2]]</f>
        <v>ZP39.19</v>
      </c>
      <c r="B431" s="309" t="str">
        <f>Inek2018A3[[#This Row],[OPSKode]]</f>
        <v>8-800.6k</v>
      </c>
      <c r="C431" s="326">
        <f>Inek2018A3[[#This Row],[Betrag2]]</f>
        <v>21576.77</v>
      </c>
      <c r="D431" s="309" t="s">
        <v>1701</v>
      </c>
      <c r="E431" s="309" t="s">
        <v>1702</v>
      </c>
      <c r="F431" s="309" t="s">
        <v>1758</v>
      </c>
      <c r="G431" s="309" t="s">
        <v>1759</v>
      </c>
      <c r="H431" s="309" t="s">
        <v>1760</v>
      </c>
      <c r="I431" s="327">
        <v>21576.77</v>
      </c>
    </row>
    <row r="432" spans="1:9" x14ac:dyDescent="0.35">
      <c r="A432" s="309" t="str">
        <f>Inek2018A3[[#This Row],[ZPD2]]</f>
        <v>ZP39.20</v>
      </c>
      <c r="B432" s="309" t="str">
        <f>Inek2018A3[[#This Row],[OPSKode]]</f>
        <v>8-800.6m</v>
      </c>
      <c r="C432" s="326">
        <f>Inek2018A3[[#This Row],[Betrag2]]</f>
        <v>23236.52</v>
      </c>
      <c r="D432" s="309" t="s">
        <v>1701</v>
      </c>
      <c r="E432" s="309" t="s">
        <v>1702</v>
      </c>
      <c r="F432" s="309" t="s">
        <v>1761</v>
      </c>
      <c r="G432" s="309" t="s">
        <v>1762</v>
      </c>
      <c r="H432" s="309" t="s">
        <v>1763</v>
      </c>
      <c r="I432" s="327">
        <v>23236.52</v>
      </c>
    </row>
    <row r="433" spans="1:9" x14ac:dyDescent="0.35">
      <c r="A433" s="309" t="str">
        <f>Inek2018A3[[#This Row],[ZPD2]]</f>
        <v>ZP39.21</v>
      </c>
      <c r="B433" s="309" t="str">
        <f>Inek2018A3[[#This Row],[OPSKode]]</f>
        <v>8-800.6n</v>
      </c>
      <c r="C433" s="326">
        <f>Inek2018A3[[#This Row],[Betrag2]]</f>
        <v>24896.27</v>
      </c>
      <c r="D433" s="309" t="s">
        <v>1701</v>
      </c>
      <c r="E433" s="309" t="s">
        <v>1702</v>
      </c>
      <c r="F433" s="309" t="s">
        <v>1764</v>
      </c>
      <c r="G433" s="309" t="s">
        <v>1765</v>
      </c>
      <c r="H433" s="309" t="s">
        <v>1766</v>
      </c>
      <c r="I433" s="327">
        <v>24896.27</v>
      </c>
    </row>
    <row r="434" spans="1:9" x14ac:dyDescent="0.35">
      <c r="A434" s="309" t="str">
        <f>Inek2018A3[[#This Row],[ZPD2]]</f>
        <v>ZP39.22</v>
      </c>
      <c r="B434" s="309" t="str">
        <f>Inek2018A3[[#This Row],[OPSKode]]</f>
        <v>8-800.6p</v>
      </c>
      <c r="C434" s="326">
        <f>Inek2018A3[[#This Row],[Betrag2]]</f>
        <v>26556.03</v>
      </c>
      <c r="D434" s="309" t="s">
        <v>1701</v>
      </c>
      <c r="E434" s="309" t="s">
        <v>1702</v>
      </c>
      <c r="F434" s="309" t="s">
        <v>1767</v>
      </c>
      <c r="G434" s="309" t="s">
        <v>1768</v>
      </c>
      <c r="H434" s="309" t="s">
        <v>1769</v>
      </c>
      <c r="I434" s="327">
        <v>26556.03</v>
      </c>
    </row>
    <row r="435" spans="1:9" x14ac:dyDescent="0.35">
      <c r="A435" s="309" t="str">
        <f>Inek2018A3[[#This Row],[ZPD2]]</f>
        <v>ZP39.23</v>
      </c>
      <c r="B435" s="309" t="str">
        <f>Inek2018A3[[#This Row],[OPSKode]]</f>
        <v>8-800.6q</v>
      </c>
      <c r="C435" s="326">
        <f>Inek2018A3[[#This Row],[Betrag2]]</f>
        <v>28215.78</v>
      </c>
      <c r="D435" s="309" t="s">
        <v>1701</v>
      </c>
      <c r="E435" s="309" t="s">
        <v>1702</v>
      </c>
      <c r="F435" s="309" t="s">
        <v>1770</v>
      </c>
      <c r="G435" s="309" t="s">
        <v>1771</v>
      </c>
      <c r="H435" s="309" t="s">
        <v>1772</v>
      </c>
      <c r="I435" s="327">
        <v>28215.78</v>
      </c>
    </row>
    <row r="436" spans="1:9" x14ac:dyDescent="0.35">
      <c r="A436" s="309" t="str">
        <f>Inek2018A3[[#This Row],[ZPD2]]</f>
        <v>ZP39.24</v>
      </c>
      <c r="C436" s="501" t="s">
        <v>3968</v>
      </c>
      <c r="D436" s="309" t="s">
        <v>1701</v>
      </c>
      <c r="E436" s="309" t="s">
        <v>1702</v>
      </c>
      <c r="F436" s="309" t="s">
        <v>1773</v>
      </c>
      <c r="H436" s="309" t="s">
        <v>1774</v>
      </c>
    </row>
    <row r="437" spans="1:9" x14ac:dyDescent="0.35">
      <c r="A437" s="309" t="str">
        <f>Inek2018A3[[#This Row],[ZPD2]]</f>
        <v>ZP39.25</v>
      </c>
      <c r="B437" s="309" t="str">
        <f>Inek2018A3[[#This Row],[OPSKode]]</f>
        <v>8-800.6s</v>
      </c>
      <c r="C437" s="326">
        <f>Inek2018A3[[#This Row],[Betrag2]]</f>
        <v>30290.47</v>
      </c>
      <c r="D437" s="309" t="s">
        <v>1701</v>
      </c>
      <c r="E437" s="309" t="s">
        <v>1702</v>
      </c>
      <c r="F437" s="309" t="s">
        <v>1775</v>
      </c>
      <c r="G437" s="309" t="s">
        <v>1776</v>
      </c>
      <c r="H437" s="309" t="s">
        <v>1777</v>
      </c>
      <c r="I437" s="327">
        <v>30290.47</v>
      </c>
    </row>
    <row r="438" spans="1:9" x14ac:dyDescent="0.35">
      <c r="A438" s="309" t="str">
        <f>Inek2018A3[[#This Row],[ZPD2]]</f>
        <v>ZP39.26</v>
      </c>
      <c r="B438" s="309" t="str">
        <f>Inek2018A3[[#This Row],[OPSKode]]</f>
        <v>8-800.6t</v>
      </c>
      <c r="C438" s="326">
        <f>Inek2018A3[[#This Row],[Betrag2]]</f>
        <v>33609.97</v>
      </c>
      <c r="D438" s="309" t="s">
        <v>1701</v>
      </c>
      <c r="E438" s="309" t="s">
        <v>1702</v>
      </c>
      <c r="F438" s="309" t="s">
        <v>1778</v>
      </c>
      <c r="G438" s="309" t="s">
        <v>1779</v>
      </c>
      <c r="H438" s="309" t="s">
        <v>1780</v>
      </c>
      <c r="I438" s="327">
        <v>33609.97</v>
      </c>
    </row>
    <row r="439" spans="1:9" x14ac:dyDescent="0.35">
      <c r="A439" s="309" t="str">
        <f>Inek2018A3[[#This Row],[ZPD2]]</f>
        <v>ZP39.27</v>
      </c>
      <c r="B439" s="309" t="str">
        <f>Inek2018A3[[#This Row],[OPSKode]]</f>
        <v>8-800.6u</v>
      </c>
      <c r="C439" s="326">
        <f>Inek2018A3[[#This Row],[Betrag2]]</f>
        <v>36929.47</v>
      </c>
      <c r="D439" s="309" t="s">
        <v>1701</v>
      </c>
      <c r="E439" s="309" t="s">
        <v>1702</v>
      </c>
      <c r="F439" s="309" t="s">
        <v>1781</v>
      </c>
      <c r="G439" s="309" t="s">
        <v>1782</v>
      </c>
      <c r="H439" s="309" t="s">
        <v>1783</v>
      </c>
      <c r="I439" s="327">
        <v>36929.47</v>
      </c>
    </row>
    <row r="440" spans="1:9" x14ac:dyDescent="0.35">
      <c r="A440" s="309" t="str">
        <f>Inek2018A3[[#This Row],[ZPD2]]</f>
        <v>ZP39.28</v>
      </c>
      <c r="B440" s="309" t="str">
        <f>Inek2018A3[[#This Row],[OPSKode]]</f>
        <v>8-800.6v</v>
      </c>
      <c r="C440" s="326">
        <f>Inek2018A3[[#This Row],[Betrag2]]</f>
        <v>40248.980000000003</v>
      </c>
      <c r="D440" s="309" t="s">
        <v>1701</v>
      </c>
      <c r="E440" s="309" t="s">
        <v>1702</v>
      </c>
      <c r="F440" s="309" t="s">
        <v>1784</v>
      </c>
      <c r="G440" s="309" t="s">
        <v>1785</v>
      </c>
      <c r="H440" s="309" t="s">
        <v>1786</v>
      </c>
      <c r="I440" s="327">
        <v>40248.980000000003</v>
      </c>
    </row>
    <row r="441" spans="1:9" x14ac:dyDescent="0.35">
      <c r="A441" s="309" t="str">
        <f>Inek2018A3[[#This Row],[ZPD2]]</f>
        <v>ZP39.29</v>
      </c>
      <c r="B441" s="309" t="str">
        <f>Inek2018A3[[#This Row],[OPSKode]]</f>
        <v>8-800.6w</v>
      </c>
      <c r="C441" s="326">
        <f>Inek2018A3[[#This Row],[Betrag2]]</f>
        <v>43568.480000000003</v>
      </c>
      <c r="D441" s="309" t="s">
        <v>1701</v>
      </c>
      <c r="E441" s="309" t="s">
        <v>1702</v>
      </c>
      <c r="F441" s="309" t="s">
        <v>1787</v>
      </c>
      <c r="G441" s="309" t="s">
        <v>1788</v>
      </c>
      <c r="H441" s="309" t="s">
        <v>1789</v>
      </c>
      <c r="I441" s="327">
        <v>43568.480000000003</v>
      </c>
    </row>
    <row r="442" spans="1:9" x14ac:dyDescent="0.35">
      <c r="A442" s="309" t="str">
        <f>Inek2018A3[[#This Row],[ZPD2]]</f>
        <v>ZP39.30</v>
      </c>
      <c r="B442" s="309" t="str">
        <f>Inek2018A3[[#This Row],[OPSKode]]</f>
        <v>8-800.6z</v>
      </c>
      <c r="C442" s="326">
        <f>Inek2018A3[[#This Row],[Betrag2]]</f>
        <v>46887.98</v>
      </c>
      <c r="D442" s="309" t="s">
        <v>1701</v>
      </c>
      <c r="E442" s="309" t="s">
        <v>1702</v>
      </c>
      <c r="F442" s="309" t="s">
        <v>1790</v>
      </c>
      <c r="G442" s="309" t="s">
        <v>1791</v>
      </c>
      <c r="H442" s="309" t="s">
        <v>1792</v>
      </c>
      <c r="I442" s="327">
        <v>46887.98</v>
      </c>
    </row>
    <row r="443" spans="1:9" x14ac:dyDescent="0.35">
      <c r="C443" s="326"/>
      <c r="D443" s="309" t="s">
        <v>1793</v>
      </c>
      <c r="E443" s="309" t="s">
        <v>1794</v>
      </c>
      <c r="H443" s="309" t="s">
        <v>1795</v>
      </c>
    </row>
    <row r="444" spans="1:9" x14ac:dyDescent="0.35">
      <c r="A444" s="309" t="str">
        <f>Inek2018A3[[#This Row],[ZPD2]]</f>
        <v>ZP41.01</v>
      </c>
      <c r="B444" s="309" t="str">
        <f>Inek2018A3[[#This Row],[OPSKode]]</f>
        <v>6-002.q0</v>
      </c>
      <c r="C444" s="326">
        <f>Inek2018A3[[#This Row],[Betrag2]]</f>
        <v>235.58</v>
      </c>
      <c r="D444" s="309" t="s">
        <v>1793</v>
      </c>
      <c r="E444" s="309" t="s">
        <v>1794</v>
      </c>
      <c r="F444" s="309" t="s">
        <v>1796</v>
      </c>
      <c r="G444" s="309" t="s">
        <v>1797</v>
      </c>
      <c r="H444" s="309" t="s">
        <v>1798</v>
      </c>
      <c r="I444" s="327">
        <v>235.58</v>
      </c>
    </row>
    <row r="445" spans="1:9" x14ac:dyDescent="0.35">
      <c r="A445" s="309" t="str">
        <f>Inek2018A3[[#This Row],[ZPD2]]</f>
        <v>ZP41.02</v>
      </c>
      <c r="B445" s="309" t="str">
        <f>Inek2018A3[[#This Row],[OPSKode]]</f>
        <v>6-002.q1</v>
      </c>
      <c r="C445" s="326">
        <f>Inek2018A3[[#This Row],[Betrag2]]</f>
        <v>376.92</v>
      </c>
      <c r="D445" s="309" t="s">
        <v>1793</v>
      </c>
      <c r="E445" s="309" t="s">
        <v>1794</v>
      </c>
      <c r="F445" s="309" t="s">
        <v>1799</v>
      </c>
      <c r="G445" s="309" t="s">
        <v>1800</v>
      </c>
      <c r="H445" s="309" t="s">
        <v>1801</v>
      </c>
      <c r="I445" s="327">
        <v>376.92</v>
      </c>
    </row>
    <row r="446" spans="1:9" x14ac:dyDescent="0.35">
      <c r="A446" s="309" t="str">
        <f>Inek2018A3[[#This Row],[ZPD2]]</f>
        <v>ZP41.03</v>
      </c>
      <c r="B446" s="309" t="str">
        <f>Inek2018A3[[#This Row],[OPSKode]]</f>
        <v>6-002.q2</v>
      </c>
      <c r="C446" s="326">
        <f>Inek2018A3[[#This Row],[Betrag2]]</f>
        <v>533.97</v>
      </c>
      <c r="D446" s="309" t="s">
        <v>1793</v>
      </c>
      <c r="E446" s="309" t="s">
        <v>1794</v>
      </c>
      <c r="F446" s="309" t="s">
        <v>1802</v>
      </c>
      <c r="G446" s="309" t="s">
        <v>1803</v>
      </c>
      <c r="H446" s="309" t="s">
        <v>864</v>
      </c>
      <c r="I446" s="327">
        <v>533.97</v>
      </c>
    </row>
    <row r="447" spans="1:9" x14ac:dyDescent="0.35">
      <c r="A447" s="309" t="str">
        <f>Inek2018A3[[#This Row],[ZPD2]]</f>
        <v>ZP41.04</v>
      </c>
      <c r="B447" s="309" t="str">
        <f>Inek2018A3[[#This Row],[OPSKode]]</f>
        <v>6-002.q3</v>
      </c>
      <c r="C447" s="326">
        <f>Inek2018A3[[#This Row],[Betrag2]]</f>
        <v>722.43</v>
      </c>
      <c r="D447" s="309" t="s">
        <v>1793</v>
      </c>
      <c r="E447" s="309" t="s">
        <v>1794</v>
      </c>
      <c r="F447" s="309" t="s">
        <v>1804</v>
      </c>
      <c r="G447" s="309" t="s">
        <v>1805</v>
      </c>
      <c r="H447" s="309" t="s">
        <v>867</v>
      </c>
      <c r="I447" s="327">
        <v>722.43</v>
      </c>
    </row>
    <row r="448" spans="1:9" x14ac:dyDescent="0.35">
      <c r="A448" s="309" t="str">
        <f>Inek2018A3[[#This Row],[ZPD2]]</f>
        <v>ZP41.05</v>
      </c>
      <c r="B448" s="309" t="str">
        <f>Inek2018A3[[#This Row],[OPSKode]]</f>
        <v>6-002.q4</v>
      </c>
      <c r="C448" s="326">
        <f>Inek2018A3[[#This Row],[Betrag2]]</f>
        <v>910.89</v>
      </c>
      <c r="D448" s="309" t="s">
        <v>1793</v>
      </c>
      <c r="E448" s="309" t="s">
        <v>1794</v>
      </c>
      <c r="F448" s="309" t="s">
        <v>1806</v>
      </c>
      <c r="G448" s="309" t="s">
        <v>1807</v>
      </c>
      <c r="H448" s="309" t="s">
        <v>870</v>
      </c>
      <c r="I448" s="327">
        <v>910.89</v>
      </c>
    </row>
    <row r="449" spans="1:9" x14ac:dyDescent="0.35">
      <c r="A449" s="309" t="str">
        <f>Inek2018A3[[#This Row],[ZPD2]]</f>
        <v>ZP41.06</v>
      </c>
      <c r="B449" s="309" t="str">
        <f>Inek2018A3[[#This Row],[OPSKode]]</f>
        <v>6-002.q5</v>
      </c>
      <c r="C449" s="326">
        <f>Inek2018A3[[#This Row],[Betrag2]]</f>
        <v>1099.3499999999999</v>
      </c>
      <c r="D449" s="309" t="s">
        <v>1793</v>
      </c>
      <c r="E449" s="309" t="s">
        <v>1794</v>
      </c>
      <c r="F449" s="309" t="s">
        <v>1808</v>
      </c>
      <c r="G449" s="309" t="s">
        <v>1809</v>
      </c>
      <c r="H449" s="309" t="s">
        <v>873</v>
      </c>
      <c r="I449" s="327">
        <v>1099.3499999999999</v>
      </c>
    </row>
    <row r="450" spans="1:9" x14ac:dyDescent="0.35">
      <c r="A450" s="309" t="str">
        <f>Inek2018A3[[#This Row],[ZPD2]]</f>
        <v>ZP41.07</v>
      </c>
      <c r="B450" s="309" t="str">
        <f>Inek2018A3[[#This Row],[OPSKode]]</f>
        <v>6-002.q6</v>
      </c>
      <c r="C450" s="326">
        <f>Inek2018A3[[#This Row],[Betrag2]]</f>
        <v>1287.81</v>
      </c>
      <c r="D450" s="309" t="s">
        <v>1793</v>
      </c>
      <c r="E450" s="309" t="s">
        <v>1794</v>
      </c>
      <c r="F450" s="309" t="s">
        <v>1810</v>
      </c>
      <c r="G450" s="309" t="s">
        <v>1811</v>
      </c>
      <c r="H450" s="309" t="s">
        <v>876</v>
      </c>
      <c r="I450" s="327">
        <v>1287.81</v>
      </c>
    </row>
    <row r="451" spans="1:9" x14ac:dyDescent="0.35">
      <c r="A451" s="309" t="str">
        <f>Inek2018A3[[#This Row],[ZPD2]]</f>
        <v>ZP41.08</v>
      </c>
      <c r="B451" s="309" t="str">
        <f>Inek2018A3[[#This Row],[OPSKode]]</f>
        <v>6-002.q7</v>
      </c>
      <c r="C451" s="326">
        <f>Inek2018A3[[#This Row],[Betrag2]]</f>
        <v>1476.27</v>
      </c>
      <c r="D451" s="309" t="s">
        <v>1793</v>
      </c>
      <c r="E451" s="309" t="s">
        <v>1794</v>
      </c>
      <c r="F451" s="309" t="s">
        <v>1812</v>
      </c>
      <c r="G451" s="309" t="s">
        <v>1813</v>
      </c>
      <c r="H451" s="309" t="s">
        <v>879</v>
      </c>
      <c r="I451" s="327">
        <v>1476.27</v>
      </c>
    </row>
    <row r="452" spans="1:9" x14ac:dyDescent="0.35">
      <c r="A452" s="309" t="str">
        <f>Inek2018A3[[#This Row],[ZPD2]]</f>
        <v>ZP41.09</v>
      </c>
      <c r="B452" s="309" t="str">
        <f>Inek2018A3[[#This Row],[OPSKode]]</f>
        <v>6-002.q8</v>
      </c>
      <c r="C452" s="326">
        <f>Inek2018A3[[#This Row],[Betrag2]]</f>
        <v>1664.73</v>
      </c>
      <c r="D452" s="309" t="s">
        <v>1793</v>
      </c>
      <c r="E452" s="309" t="s">
        <v>1794</v>
      </c>
      <c r="F452" s="309" t="s">
        <v>1814</v>
      </c>
      <c r="G452" s="309" t="s">
        <v>1815</v>
      </c>
      <c r="H452" s="309" t="s">
        <v>1296</v>
      </c>
      <c r="I452" s="327">
        <v>1664.73</v>
      </c>
    </row>
    <row r="453" spans="1:9" x14ac:dyDescent="0.35">
      <c r="A453" s="309" t="str">
        <f>Inek2018A3[[#This Row],[ZPD2]]</f>
        <v>ZP41.10</v>
      </c>
      <c r="B453" s="309" t="str">
        <f>Inek2018A3[[#This Row],[OPSKode]]</f>
        <v>6-002.q9</v>
      </c>
      <c r="C453" s="326">
        <f>Inek2018A3[[#This Row],[Betrag2]]</f>
        <v>1916.01</v>
      </c>
      <c r="D453" s="309" t="s">
        <v>1793</v>
      </c>
      <c r="E453" s="309" t="s">
        <v>1794</v>
      </c>
      <c r="F453" s="309" t="s">
        <v>1816</v>
      </c>
      <c r="G453" s="309" t="s">
        <v>1817</v>
      </c>
      <c r="H453" s="309" t="s">
        <v>1299</v>
      </c>
      <c r="I453" s="327">
        <v>1916.01</v>
      </c>
    </row>
    <row r="454" spans="1:9" x14ac:dyDescent="0.35">
      <c r="A454" s="309" t="str">
        <f>Inek2018A3[[#This Row],[ZPD2]]</f>
        <v>ZP41.11</v>
      </c>
      <c r="B454" s="309" t="str">
        <f>Inek2018A3[[#This Row],[OPSKode]]</f>
        <v>6-002.qa</v>
      </c>
      <c r="C454" s="326">
        <f>Inek2018A3[[#This Row],[Betrag2]]</f>
        <v>2292.9299999999998</v>
      </c>
      <c r="D454" s="309" t="s">
        <v>1793</v>
      </c>
      <c r="E454" s="309" t="s">
        <v>1794</v>
      </c>
      <c r="F454" s="309" t="s">
        <v>1818</v>
      </c>
      <c r="G454" s="309" t="s">
        <v>1819</v>
      </c>
      <c r="H454" s="309" t="s">
        <v>1302</v>
      </c>
      <c r="I454" s="327">
        <v>2292.9299999999998</v>
      </c>
    </row>
    <row r="455" spans="1:9" x14ac:dyDescent="0.35">
      <c r="A455" s="309" t="str">
        <f>Inek2018A3[[#This Row],[ZPD2]]</f>
        <v>ZP41.12</v>
      </c>
      <c r="B455" s="309" t="str">
        <f>Inek2018A3[[#This Row],[OPSKode]]</f>
        <v>6-002.qb</v>
      </c>
      <c r="C455" s="326">
        <f>Inek2018A3[[#This Row],[Betrag2]]</f>
        <v>2669.85</v>
      </c>
      <c r="D455" s="309" t="s">
        <v>1793</v>
      </c>
      <c r="E455" s="309" t="s">
        <v>1794</v>
      </c>
      <c r="F455" s="309" t="s">
        <v>1820</v>
      </c>
      <c r="G455" s="309" t="s">
        <v>1821</v>
      </c>
      <c r="H455" s="309" t="s">
        <v>1305</v>
      </c>
      <c r="I455" s="327">
        <v>2669.85</v>
      </c>
    </row>
    <row r="456" spans="1:9" x14ac:dyDescent="0.35">
      <c r="A456" s="309" t="str">
        <f>Inek2018A3[[#This Row],[ZPD2]]</f>
        <v>ZP41.13</v>
      </c>
      <c r="B456" s="309" t="str">
        <f>Inek2018A3[[#This Row],[OPSKode]]</f>
        <v>6-002.qc</v>
      </c>
      <c r="C456" s="326">
        <f>Inek2018A3[[#This Row],[Betrag2]]</f>
        <v>3046.77</v>
      </c>
      <c r="D456" s="309" t="s">
        <v>1793</v>
      </c>
      <c r="E456" s="309" t="s">
        <v>1794</v>
      </c>
      <c r="F456" s="309" t="s">
        <v>1822</v>
      </c>
      <c r="G456" s="309" t="s">
        <v>1823</v>
      </c>
      <c r="H456" s="309" t="s">
        <v>1308</v>
      </c>
      <c r="I456" s="327">
        <v>3046.77</v>
      </c>
    </row>
    <row r="457" spans="1:9" x14ac:dyDescent="0.35">
      <c r="A457" s="309" t="str">
        <f>Inek2018A3[[#This Row],[ZPD2]]</f>
        <v>ZP41.14</v>
      </c>
      <c r="B457" s="309" t="str">
        <f>Inek2018A3[[#This Row],[OPSKode]]</f>
        <v>6-002.qd</v>
      </c>
      <c r="C457" s="326">
        <f>Inek2018A3[[#This Row],[Betrag2]]</f>
        <v>3406.26</v>
      </c>
      <c r="D457" s="309" t="s">
        <v>1793</v>
      </c>
      <c r="E457" s="309" t="s">
        <v>1794</v>
      </c>
      <c r="F457" s="309" t="s">
        <v>1824</v>
      </c>
      <c r="G457" s="309" t="s">
        <v>1825</v>
      </c>
      <c r="H457" s="309" t="s">
        <v>1311</v>
      </c>
      <c r="I457" s="327">
        <v>3406.26</v>
      </c>
    </row>
    <row r="458" spans="1:9" x14ac:dyDescent="0.35">
      <c r="A458" s="309" t="str">
        <f>Inek2018A3[[#This Row],[ZPD2]]</f>
        <v>ZP41.15</v>
      </c>
      <c r="B458" s="309" t="str">
        <f>Inek2018A3[[#This Row],[OPSKode]]</f>
        <v>6-002.qe</v>
      </c>
      <c r="C458" s="326">
        <f>Inek2018A3[[#This Row],[Betrag2]]</f>
        <v>3800.61</v>
      </c>
      <c r="D458" s="309" t="s">
        <v>1793</v>
      </c>
      <c r="E458" s="309" t="s">
        <v>1794</v>
      </c>
      <c r="F458" s="309" t="s">
        <v>1826</v>
      </c>
      <c r="G458" s="309" t="s">
        <v>1827</v>
      </c>
      <c r="H458" s="309" t="s">
        <v>1828</v>
      </c>
      <c r="I458" s="327">
        <v>3800.61</v>
      </c>
    </row>
    <row r="459" spans="1:9" x14ac:dyDescent="0.35">
      <c r="A459" s="309" t="str">
        <f>Inek2018A3[[#This Row],[ZPD2]]</f>
        <v>ZP41.16</v>
      </c>
      <c r="B459" s="309" t="str">
        <f>Inek2018A3[[#This Row],[OPSKode]]</f>
        <v>6-002.qf</v>
      </c>
      <c r="C459" s="326">
        <f>Inek2018A3[[#This Row],[Betrag2]]</f>
        <v>4680.09</v>
      </c>
      <c r="D459" s="309" t="s">
        <v>1793</v>
      </c>
      <c r="E459" s="309" t="s">
        <v>1794</v>
      </c>
      <c r="F459" s="309" t="s">
        <v>1829</v>
      </c>
      <c r="G459" s="309" t="s">
        <v>1830</v>
      </c>
      <c r="H459" s="309" t="s">
        <v>1831</v>
      </c>
      <c r="I459" s="327">
        <v>4680.09</v>
      </c>
    </row>
    <row r="460" spans="1:9" x14ac:dyDescent="0.35">
      <c r="A460" s="309" t="str">
        <f>Inek2018A3[[#This Row],[ZPD2]]</f>
        <v>ZP41.17</v>
      </c>
      <c r="B460" s="309" t="str">
        <f>Inek2018A3[[#This Row],[OPSKode]]</f>
        <v>6-002.qg</v>
      </c>
      <c r="C460" s="326">
        <f>Inek2018A3[[#This Row],[Betrag2]]</f>
        <v>6564.69</v>
      </c>
      <c r="D460" s="309" t="s">
        <v>1793</v>
      </c>
      <c r="E460" s="309" t="s">
        <v>1794</v>
      </c>
      <c r="F460" s="309" t="s">
        <v>1832</v>
      </c>
      <c r="G460" s="309" t="s">
        <v>1833</v>
      </c>
      <c r="H460" s="309" t="s">
        <v>1834</v>
      </c>
      <c r="I460" s="327">
        <v>6564.69</v>
      </c>
    </row>
    <row r="461" spans="1:9" x14ac:dyDescent="0.35">
      <c r="A461" s="309" t="str">
        <f>Inek2018A3[[#This Row],[ZPD2]]</f>
        <v>ZP41.18</v>
      </c>
      <c r="B461" s="309" t="str">
        <f>Inek2018A3[[#This Row],[OPSKode]]</f>
        <v>6-002.qh</v>
      </c>
      <c r="C461" s="326">
        <f>Inek2018A3[[#This Row],[Betrag2]]</f>
        <v>8449.2900000000009</v>
      </c>
      <c r="D461" s="309" t="s">
        <v>1793</v>
      </c>
      <c r="E461" s="309" t="s">
        <v>1794</v>
      </c>
      <c r="F461" s="309" t="s">
        <v>1835</v>
      </c>
      <c r="G461" s="309" t="s">
        <v>1836</v>
      </c>
      <c r="H461" s="309" t="s">
        <v>1837</v>
      </c>
      <c r="I461" s="327">
        <v>8449.2900000000009</v>
      </c>
    </row>
    <row r="462" spans="1:9" x14ac:dyDescent="0.35">
      <c r="A462" s="309" t="str">
        <f>Inek2018A3[[#This Row],[ZPD2]]</f>
        <v>ZP41.19</v>
      </c>
      <c r="B462" s="309" t="str">
        <f>Inek2018A3[[#This Row],[OPSKode]]</f>
        <v>6-002.qj</v>
      </c>
      <c r="C462" s="326">
        <f>Inek2018A3[[#This Row],[Betrag2]]</f>
        <v>10333.89</v>
      </c>
      <c r="D462" s="309" t="s">
        <v>1793</v>
      </c>
      <c r="E462" s="309" t="s">
        <v>1794</v>
      </c>
      <c r="F462" s="309" t="s">
        <v>1838</v>
      </c>
      <c r="G462" s="309" t="s">
        <v>1839</v>
      </c>
      <c r="H462" s="309" t="s">
        <v>1840</v>
      </c>
      <c r="I462" s="327">
        <v>10333.89</v>
      </c>
    </row>
    <row r="463" spans="1:9" x14ac:dyDescent="0.35">
      <c r="A463" s="309" t="str">
        <f>Inek2018A3[[#This Row],[ZPD2]]</f>
        <v>ZP41.20</v>
      </c>
      <c r="B463" s="309" t="str">
        <f>Inek2018A3[[#This Row],[OPSKode]]</f>
        <v>6-002.qk</v>
      </c>
      <c r="C463" s="326">
        <f>Inek2018A3[[#This Row],[Betrag2]]</f>
        <v>13160.79</v>
      </c>
      <c r="D463" s="309" t="s">
        <v>1793</v>
      </c>
      <c r="E463" s="309" t="s">
        <v>1794</v>
      </c>
      <c r="F463" s="309" t="s">
        <v>1841</v>
      </c>
      <c r="G463" s="309" t="s">
        <v>1842</v>
      </c>
      <c r="H463" s="309" t="s">
        <v>1843</v>
      </c>
      <c r="I463" s="327">
        <v>13160.79</v>
      </c>
    </row>
    <row r="464" spans="1:9" x14ac:dyDescent="0.35">
      <c r="A464" s="309" t="str">
        <f>Inek2018A3[[#This Row],[ZPD2]]</f>
        <v>ZP41.21</v>
      </c>
      <c r="B464" s="309" t="str">
        <f>Inek2018A3[[#This Row],[OPSKode]]</f>
        <v>6-002.qm</v>
      </c>
      <c r="C464" s="326">
        <f>Inek2018A3[[#This Row],[Betrag2]]</f>
        <v>17872.29</v>
      </c>
      <c r="D464" s="309" t="s">
        <v>1793</v>
      </c>
      <c r="E464" s="309" t="s">
        <v>1794</v>
      </c>
      <c r="F464" s="309" t="s">
        <v>1844</v>
      </c>
      <c r="G464" s="309" t="s">
        <v>1845</v>
      </c>
      <c r="H464" s="309" t="s">
        <v>1846</v>
      </c>
      <c r="I464" s="327">
        <v>17872.29</v>
      </c>
    </row>
    <row r="465" spans="1:9" x14ac:dyDescent="0.35">
      <c r="A465" s="309" t="str">
        <f>Inek2018A3[[#This Row],[ZPD2]]</f>
        <v>ZP41.22</v>
      </c>
      <c r="B465" s="309" t="str">
        <f>Inek2018A3[[#This Row],[OPSKode]]</f>
        <v>6-002.qn</v>
      </c>
      <c r="C465" s="326">
        <f>Inek2018A3[[#This Row],[Betrag2]]</f>
        <v>22583.79</v>
      </c>
      <c r="D465" s="309" t="s">
        <v>1793</v>
      </c>
      <c r="E465" s="309" t="s">
        <v>1794</v>
      </c>
      <c r="F465" s="309" t="s">
        <v>1847</v>
      </c>
      <c r="G465" s="309" t="s">
        <v>1848</v>
      </c>
      <c r="H465" s="309" t="s">
        <v>1849</v>
      </c>
      <c r="I465" s="327">
        <v>22583.79</v>
      </c>
    </row>
    <row r="466" spans="1:9" x14ac:dyDescent="0.35">
      <c r="A466" s="309" t="str">
        <f>Inek2018A3[[#This Row],[ZPD2]]</f>
        <v>ZP41.23</v>
      </c>
      <c r="B466" s="309" t="str">
        <f>Inek2018A3[[#This Row],[OPSKode]]</f>
        <v>6-002.qp</v>
      </c>
      <c r="C466" s="326">
        <f>Inek2018A3[[#This Row],[Betrag2]]</f>
        <v>28865.79</v>
      </c>
      <c r="D466" s="309" t="s">
        <v>1793</v>
      </c>
      <c r="E466" s="309" t="s">
        <v>1794</v>
      </c>
      <c r="F466" s="309" t="s">
        <v>1850</v>
      </c>
      <c r="G466" s="309" t="s">
        <v>1851</v>
      </c>
      <c r="H466" s="309" t="s">
        <v>1852</v>
      </c>
      <c r="I466" s="327">
        <v>28865.79</v>
      </c>
    </row>
    <row r="467" spans="1:9" x14ac:dyDescent="0.35">
      <c r="A467" s="309" t="str">
        <f>Inek2018A3[[#This Row],[ZPD2]]</f>
        <v>ZP41.24</v>
      </c>
      <c r="B467" s="309" t="str">
        <f>Inek2018A3[[#This Row],[OPSKode]]</f>
        <v>6-002.qq</v>
      </c>
      <c r="C467" s="326">
        <f>Inek2018A3[[#This Row],[Betrag2]]</f>
        <v>38288.79</v>
      </c>
      <c r="D467" s="309" t="s">
        <v>1793</v>
      </c>
      <c r="E467" s="309" t="s">
        <v>1794</v>
      </c>
      <c r="F467" s="309" t="s">
        <v>1853</v>
      </c>
      <c r="G467" s="309" t="s">
        <v>1854</v>
      </c>
      <c r="H467" s="309" t="s">
        <v>1855</v>
      </c>
      <c r="I467" s="327">
        <v>38288.79</v>
      </c>
    </row>
    <row r="468" spans="1:9" x14ac:dyDescent="0.35">
      <c r="A468" s="309" t="str">
        <f>Inek2018A3[[#This Row],[ZPD2]]</f>
        <v>ZP41.25</v>
      </c>
      <c r="B468" s="309" t="str">
        <f>Inek2018A3[[#This Row],[OPSKode]]</f>
        <v>6-002.qr</v>
      </c>
      <c r="C468" s="326">
        <f>Inek2018A3[[#This Row],[Betrag2]]</f>
        <v>47711.79</v>
      </c>
      <c r="D468" s="309" t="s">
        <v>1793</v>
      </c>
      <c r="E468" s="309" t="s">
        <v>1794</v>
      </c>
      <c r="F468" s="309" t="s">
        <v>1856</v>
      </c>
      <c r="G468" s="309" t="s">
        <v>1857</v>
      </c>
      <c r="H468" s="309" t="s">
        <v>1858</v>
      </c>
      <c r="I468" s="327">
        <v>47711.79</v>
      </c>
    </row>
    <row r="469" spans="1:9" x14ac:dyDescent="0.35">
      <c r="A469" s="309" t="str">
        <f>Inek2018A3[[#This Row],[ZPD2]]</f>
        <v>ZP41.26</v>
      </c>
      <c r="B469" s="309" t="str">
        <f>Inek2018A3[[#This Row],[OPSKode]]</f>
        <v>6-002.qs</v>
      </c>
      <c r="C469" s="326">
        <f>Inek2018A3[[#This Row],[Betrag2]]</f>
        <v>57134.79</v>
      </c>
      <c r="D469" s="309" t="s">
        <v>1793</v>
      </c>
      <c r="E469" s="309" t="s">
        <v>1794</v>
      </c>
      <c r="F469" s="309" t="s">
        <v>1859</v>
      </c>
      <c r="G469" s="309" t="s">
        <v>1860</v>
      </c>
      <c r="H469" s="309" t="s">
        <v>1861</v>
      </c>
      <c r="I469" s="327">
        <v>57134.79</v>
      </c>
    </row>
    <row r="470" spans="1:9" x14ac:dyDescent="0.35">
      <c r="A470" s="309" t="str">
        <f>Inek2018A3[[#This Row],[ZPD2]]</f>
        <v>ZP41.27</v>
      </c>
      <c r="B470" s="309" t="str">
        <f>Inek2018A3[[#This Row],[OPSKode]]</f>
        <v>6-002.qt</v>
      </c>
      <c r="C470" s="326">
        <f>Inek2018A3[[#This Row],[Betrag2]]</f>
        <v>66557.789999999994</v>
      </c>
      <c r="D470" s="309" t="s">
        <v>1793</v>
      </c>
      <c r="E470" s="309" t="s">
        <v>1794</v>
      </c>
      <c r="F470" s="309" t="s">
        <v>1862</v>
      </c>
      <c r="G470" s="309" t="s">
        <v>1863</v>
      </c>
      <c r="H470" s="309" t="s">
        <v>1864</v>
      </c>
      <c r="I470" s="327">
        <v>66557.789999999994</v>
      </c>
    </row>
    <row r="471" spans="1:9" x14ac:dyDescent="0.35">
      <c r="A471" s="309" t="str">
        <f>Inek2018A3[[#This Row],[ZPD2]]</f>
        <v>ZP41.28</v>
      </c>
      <c r="B471" s="309" t="str">
        <f>Inek2018A3[[#This Row],[OPSKode]]</f>
        <v>6-002.qu</v>
      </c>
      <c r="C471" s="326">
        <f>Inek2018A3[[#This Row],[Betrag2]]</f>
        <v>75980.789999999994</v>
      </c>
      <c r="D471" s="309" t="s">
        <v>1793</v>
      </c>
      <c r="E471" s="309" t="s">
        <v>1794</v>
      </c>
      <c r="F471" s="309" t="s">
        <v>1865</v>
      </c>
      <c r="G471" s="309" t="s">
        <v>1866</v>
      </c>
      <c r="H471" s="309" t="s">
        <v>1867</v>
      </c>
      <c r="I471" s="327">
        <v>75980.789999999994</v>
      </c>
    </row>
    <row r="472" spans="1:9" x14ac:dyDescent="0.35">
      <c r="A472" s="309" t="str">
        <f>Inek2018A3[[#This Row],[ZPD2]]</f>
        <v>ZP41.29</v>
      </c>
      <c r="B472" s="309" t="str">
        <f>Inek2018A3[[#This Row],[OPSKode]]</f>
        <v>6-002.qv</v>
      </c>
      <c r="C472" s="326">
        <f>Inek2018A3[[#This Row],[Betrag2]]</f>
        <v>85403.79</v>
      </c>
      <c r="D472" s="309" t="s">
        <v>1793</v>
      </c>
      <c r="E472" s="309" t="s">
        <v>1794</v>
      </c>
      <c r="F472" s="309" t="s">
        <v>1868</v>
      </c>
      <c r="G472" s="309" t="s">
        <v>1869</v>
      </c>
      <c r="H472" s="309" t="s">
        <v>1870</v>
      </c>
      <c r="I472" s="327">
        <v>85403.79</v>
      </c>
    </row>
    <row r="473" spans="1:9" x14ac:dyDescent="0.35">
      <c r="C473" s="326"/>
      <c r="D473" s="309" t="s">
        <v>1871</v>
      </c>
      <c r="E473" s="309" t="s">
        <v>1872</v>
      </c>
      <c r="H473" s="309" t="s">
        <v>1873</v>
      </c>
    </row>
    <row r="474" spans="1:9" x14ac:dyDescent="0.35">
      <c r="A474" s="309" t="str">
        <f>Inek2018A3[[#This Row],[ZPD2]]</f>
        <v>ZP44.01</v>
      </c>
      <c r="B474" s="309" t="str">
        <f>Inek2018A3[[#This Row],[OPSKode]]</f>
        <v>6-002.c0</v>
      </c>
      <c r="C474" s="326">
        <f>Inek2018A3[[#This Row],[Betrag2]]</f>
        <v>184</v>
      </c>
      <c r="D474" s="309" t="s">
        <v>1871</v>
      </c>
      <c r="E474" s="309" t="s">
        <v>1872</v>
      </c>
      <c r="F474" s="309" t="s">
        <v>1874</v>
      </c>
      <c r="G474" s="309" t="s">
        <v>1875</v>
      </c>
      <c r="H474" s="309" t="s">
        <v>1876</v>
      </c>
      <c r="I474" s="327">
        <v>184</v>
      </c>
    </row>
    <row r="475" spans="1:9" x14ac:dyDescent="0.35">
      <c r="A475" s="309" t="str">
        <f>Inek2018A3[[#This Row],[ZPD2]]</f>
        <v>ZP44.02</v>
      </c>
      <c r="B475" s="309" t="str">
        <f>Inek2018A3[[#This Row],[OPSKode]]</f>
        <v>6-002.c1</v>
      </c>
      <c r="C475" s="326">
        <f>Inek2018A3[[#This Row],[Betrag2]]</f>
        <v>322</v>
      </c>
      <c r="D475" s="309" t="s">
        <v>1871</v>
      </c>
      <c r="E475" s="309" t="s">
        <v>1872</v>
      </c>
      <c r="F475" s="309" t="s">
        <v>1877</v>
      </c>
      <c r="G475" s="309" t="s">
        <v>1878</v>
      </c>
      <c r="H475" s="309" t="s">
        <v>1879</v>
      </c>
      <c r="I475" s="327">
        <v>322</v>
      </c>
    </row>
    <row r="476" spans="1:9" x14ac:dyDescent="0.35">
      <c r="A476" s="309" t="str">
        <f>Inek2018A3[[#This Row],[ZPD2]]</f>
        <v>ZP44.03</v>
      </c>
      <c r="B476" s="309" t="str">
        <f>Inek2018A3[[#This Row],[OPSKode]]</f>
        <v>6-002.c2</v>
      </c>
      <c r="C476" s="326">
        <f>Inek2018A3[[#This Row],[Betrag2]]</f>
        <v>460</v>
      </c>
      <c r="D476" s="309" t="s">
        <v>1871</v>
      </c>
      <c r="E476" s="309" t="s">
        <v>1872</v>
      </c>
      <c r="F476" s="309" t="s">
        <v>1880</v>
      </c>
      <c r="G476" s="309" t="s">
        <v>1881</v>
      </c>
      <c r="H476" s="309" t="s">
        <v>1882</v>
      </c>
      <c r="I476" s="327">
        <v>460</v>
      </c>
    </row>
    <row r="477" spans="1:9" x14ac:dyDescent="0.35">
      <c r="A477" s="309" t="str">
        <f>Inek2018A3[[#This Row],[ZPD2]]</f>
        <v>ZP44.04</v>
      </c>
      <c r="B477" s="309" t="str">
        <f>Inek2018A3[[#This Row],[OPSKode]]</f>
        <v>6-002.c3</v>
      </c>
      <c r="C477" s="326">
        <f>Inek2018A3[[#This Row],[Betrag2]]</f>
        <v>598</v>
      </c>
      <c r="D477" s="309" t="s">
        <v>1871</v>
      </c>
      <c r="E477" s="309" t="s">
        <v>1872</v>
      </c>
      <c r="F477" s="309" t="s">
        <v>1883</v>
      </c>
      <c r="G477" s="309" t="s">
        <v>1884</v>
      </c>
      <c r="H477" s="309" t="s">
        <v>1885</v>
      </c>
      <c r="I477" s="327">
        <v>598</v>
      </c>
    </row>
    <row r="478" spans="1:9" x14ac:dyDescent="0.35">
      <c r="A478" s="309" t="str">
        <f>Inek2018A3[[#This Row],[ZPD2]]</f>
        <v>ZP44.05</v>
      </c>
      <c r="B478" s="309" t="str">
        <f>Inek2018A3[[#This Row],[OPSKode]]</f>
        <v>6-002.c4</v>
      </c>
      <c r="C478" s="326">
        <f>Inek2018A3[[#This Row],[Betrag2]]</f>
        <v>736</v>
      </c>
      <c r="D478" s="309" t="s">
        <v>1871</v>
      </c>
      <c r="E478" s="309" t="s">
        <v>1872</v>
      </c>
      <c r="F478" s="309" t="s">
        <v>1886</v>
      </c>
      <c r="G478" s="309" t="s">
        <v>1887</v>
      </c>
      <c r="H478" s="309" t="s">
        <v>1888</v>
      </c>
      <c r="I478" s="327">
        <v>736</v>
      </c>
    </row>
    <row r="479" spans="1:9" x14ac:dyDescent="0.35">
      <c r="A479" s="309" t="str">
        <f>Inek2018A3[[#This Row],[ZPD2]]</f>
        <v>ZP44.06</v>
      </c>
      <c r="B479" s="309" t="str">
        <f>Inek2018A3[[#This Row],[OPSKode]]</f>
        <v>6-002.c5</v>
      </c>
      <c r="C479" s="326">
        <f>Inek2018A3[[#This Row],[Betrag2]]</f>
        <v>874</v>
      </c>
      <c r="D479" s="309" t="s">
        <v>1871</v>
      </c>
      <c r="E479" s="309" t="s">
        <v>1872</v>
      </c>
      <c r="F479" s="309" t="s">
        <v>1889</v>
      </c>
      <c r="G479" s="309" t="s">
        <v>1890</v>
      </c>
      <c r="H479" s="309" t="s">
        <v>1891</v>
      </c>
      <c r="I479" s="327">
        <v>874</v>
      </c>
    </row>
    <row r="480" spans="1:9" x14ac:dyDescent="0.35">
      <c r="A480" s="309" t="str">
        <f>Inek2018A3[[#This Row],[ZPD2]]</f>
        <v>ZP44.07</v>
      </c>
      <c r="B480" s="309" t="str">
        <f>Inek2018A3[[#This Row],[OPSKode]]</f>
        <v>6-002.c6</v>
      </c>
      <c r="C480" s="326">
        <f>Inek2018A3[[#This Row],[Betrag2]]</f>
        <v>1012</v>
      </c>
      <c r="D480" s="309" t="s">
        <v>1871</v>
      </c>
      <c r="E480" s="309" t="s">
        <v>1872</v>
      </c>
      <c r="F480" s="309" t="s">
        <v>1892</v>
      </c>
      <c r="G480" s="309" t="s">
        <v>1893</v>
      </c>
      <c r="H480" s="309" t="s">
        <v>1894</v>
      </c>
      <c r="I480" s="327">
        <v>1012</v>
      </c>
    </row>
    <row r="481" spans="1:9" x14ac:dyDescent="0.35">
      <c r="A481" s="309" t="str">
        <f>Inek2018A3[[#This Row],[ZPD2]]</f>
        <v>ZP44.08</v>
      </c>
      <c r="B481" s="309" t="str">
        <f>Inek2018A3[[#This Row],[OPSKode]]</f>
        <v>6-002.c7</v>
      </c>
      <c r="C481" s="326">
        <f>Inek2018A3[[#This Row],[Betrag2]]</f>
        <v>1150</v>
      </c>
      <c r="D481" s="309" t="s">
        <v>1871</v>
      </c>
      <c r="E481" s="309" t="s">
        <v>1872</v>
      </c>
      <c r="F481" s="309" t="s">
        <v>1895</v>
      </c>
      <c r="G481" s="309" t="s">
        <v>1896</v>
      </c>
      <c r="H481" s="309" t="s">
        <v>1897</v>
      </c>
      <c r="I481" s="327">
        <v>1150</v>
      </c>
    </row>
    <row r="482" spans="1:9" x14ac:dyDescent="0.35">
      <c r="A482" s="309" t="str">
        <f>Inek2018A3[[#This Row],[ZPD2]]</f>
        <v>ZP44.09</v>
      </c>
      <c r="B482" s="309" t="str">
        <f>Inek2018A3[[#This Row],[OPSKode]]</f>
        <v>6-002.c8</v>
      </c>
      <c r="C482" s="326">
        <f>Inek2018A3[[#This Row],[Betrag2]]</f>
        <v>1288</v>
      </c>
      <c r="D482" s="309" t="s">
        <v>1871</v>
      </c>
      <c r="E482" s="309" t="s">
        <v>1872</v>
      </c>
      <c r="F482" s="309" t="s">
        <v>1898</v>
      </c>
      <c r="G482" s="309" t="s">
        <v>1899</v>
      </c>
      <c r="H482" s="309" t="s">
        <v>1900</v>
      </c>
      <c r="I482" s="327">
        <v>1288</v>
      </c>
    </row>
    <row r="483" spans="1:9" x14ac:dyDescent="0.35">
      <c r="A483" s="309" t="str">
        <f>Inek2018A3[[#This Row],[ZPD2]]</f>
        <v>ZP44.10</v>
      </c>
      <c r="B483" s="309" t="str">
        <f>Inek2018A3[[#This Row],[OPSKode]]</f>
        <v>6-002.c9</v>
      </c>
      <c r="C483" s="326">
        <f>Inek2018A3[[#This Row],[Betrag2]]</f>
        <v>1472</v>
      </c>
      <c r="D483" s="309" t="s">
        <v>1871</v>
      </c>
      <c r="E483" s="309" t="s">
        <v>1872</v>
      </c>
      <c r="F483" s="309" t="s">
        <v>1901</v>
      </c>
      <c r="G483" s="309" t="s">
        <v>1902</v>
      </c>
      <c r="H483" s="309" t="s">
        <v>1903</v>
      </c>
      <c r="I483" s="327">
        <v>1472</v>
      </c>
    </row>
    <row r="484" spans="1:9" x14ac:dyDescent="0.35">
      <c r="A484" s="309" t="str">
        <f>Inek2018A3[[#This Row],[ZPD2]]</f>
        <v>ZP44.11</v>
      </c>
      <c r="B484" s="309" t="str">
        <f>Inek2018A3[[#This Row],[OPSKode]]</f>
        <v>6-002.ca</v>
      </c>
      <c r="C484" s="326">
        <f>Inek2018A3[[#This Row],[Betrag2]]</f>
        <v>1748</v>
      </c>
      <c r="D484" s="309" t="s">
        <v>1871</v>
      </c>
      <c r="E484" s="309" t="s">
        <v>1872</v>
      </c>
      <c r="F484" s="309" t="s">
        <v>1904</v>
      </c>
      <c r="G484" s="309" t="s">
        <v>1905</v>
      </c>
      <c r="H484" s="309" t="s">
        <v>1906</v>
      </c>
      <c r="I484" s="327">
        <v>1748</v>
      </c>
    </row>
    <row r="485" spans="1:9" x14ac:dyDescent="0.35">
      <c r="A485" s="309" t="str">
        <f>Inek2018A3[[#This Row],[ZPD2]]</f>
        <v>ZP44.12</v>
      </c>
      <c r="B485" s="309" t="str">
        <f>Inek2018A3[[#This Row],[OPSKode]]</f>
        <v>6-002.cb</v>
      </c>
      <c r="C485" s="326">
        <f>Inek2018A3[[#This Row],[Betrag2]]</f>
        <v>2024</v>
      </c>
      <c r="D485" s="309" t="s">
        <v>1871</v>
      </c>
      <c r="E485" s="309" t="s">
        <v>1872</v>
      </c>
      <c r="F485" s="309" t="s">
        <v>1907</v>
      </c>
      <c r="G485" s="309" t="s">
        <v>1908</v>
      </c>
      <c r="H485" s="309" t="s">
        <v>1909</v>
      </c>
      <c r="I485" s="327">
        <v>2024</v>
      </c>
    </row>
    <row r="486" spans="1:9" x14ac:dyDescent="0.35">
      <c r="A486" s="309" t="str">
        <f>Inek2018A3[[#This Row],[ZPD2]]</f>
        <v>ZP44.13</v>
      </c>
      <c r="B486" s="309" t="str">
        <f>Inek2018A3[[#This Row],[OPSKode]]</f>
        <v>6-002.cc</v>
      </c>
      <c r="C486" s="326">
        <f>Inek2018A3[[#This Row],[Betrag2]]</f>
        <v>2300</v>
      </c>
      <c r="D486" s="309" t="s">
        <v>1871</v>
      </c>
      <c r="E486" s="309" t="s">
        <v>1872</v>
      </c>
      <c r="F486" s="309" t="s">
        <v>1910</v>
      </c>
      <c r="G486" s="309" t="s">
        <v>1911</v>
      </c>
      <c r="H486" s="309" t="s">
        <v>1912</v>
      </c>
      <c r="I486" s="327">
        <v>2300</v>
      </c>
    </row>
    <row r="487" spans="1:9" x14ac:dyDescent="0.35">
      <c r="A487" s="309" t="str">
        <f>Inek2018A3[[#This Row],[ZPD2]]</f>
        <v>ZP44.14</v>
      </c>
      <c r="B487" s="309" t="str">
        <f>Inek2018A3[[#This Row],[OPSKode]]</f>
        <v>6-002.cd</v>
      </c>
      <c r="C487" s="326">
        <f>Inek2018A3[[#This Row],[Betrag2]]</f>
        <v>2576</v>
      </c>
      <c r="D487" s="309" t="s">
        <v>1871</v>
      </c>
      <c r="E487" s="309" t="s">
        <v>1872</v>
      </c>
      <c r="F487" s="309" t="s">
        <v>1913</v>
      </c>
      <c r="G487" s="309" t="s">
        <v>1914</v>
      </c>
      <c r="H487" s="309" t="s">
        <v>1915</v>
      </c>
      <c r="I487" s="327">
        <v>2576</v>
      </c>
    </row>
    <row r="488" spans="1:9" x14ac:dyDescent="0.35">
      <c r="A488" s="309" t="str">
        <f>Inek2018A3[[#This Row],[ZPD2]]</f>
        <v>ZP44.15</v>
      </c>
      <c r="B488" s="309" t="str">
        <f>Inek2018A3[[#This Row],[OPSKode]]</f>
        <v>6-002.ce</v>
      </c>
      <c r="C488" s="326">
        <f>Inek2018A3[[#This Row],[Betrag2]]</f>
        <v>2852</v>
      </c>
      <c r="D488" s="309" t="s">
        <v>1871</v>
      </c>
      <c r="E488" s="309" t="s">
        <v>1872</v>
      </c>
      <c r="F488" s="309" t="s">
        <v>1916</v>
      </c>
      <c r="G488" s="309" t="s">
        <v>1917</v>
      </c>
      <c r="H488" s="309" t="s">
        <v>1918</v>
      </c>
      <c r="I488" s="327">
        <v>2852</v>
      </c>
    </row>
    <row r="489" spans="1:9" x14ac:dyDescent="0.35">
      <c r="A489" s="309" t="str">
        <f>Inek2018A3[[#This Row],[ZPD2]]</f>
        <v>ZP44.16</v>
      </c>
      <c r="B489" s="309" t="str">
        <f>Inek2018A3[[#This Row],[OPSKode]]</f>
        <v>6-002.cg</v>
      </c>
      <c r="C489" s="326">
        <f>Inek2018A3[[#This Row],[Betrag2]]</f>
        <v>3220</v>
      </c>
      <c r="D489" s="309" t="s">
        <v>1871</v>
      </c>
      <c r="E489" s="309" t="s">
        <v>1872</v>
      </c>
      <c r="F489" s="309" t="s">
        <v>1919</v>
      </c>
      <c r="G489" s="309" t="s">
        <v>1920</v>
      </c>
      <c r="H489" s="309" t="s">
        <v>1921</v>
      </c>
      <c r="I489" s="327">
        <v>3220</v>
      </c>
    </row>
    <row r="490" spans="1:9" x14ac:dyDescent="0.35">
      <c r="A490" s="309" t="str">
        <f>Inek2018A3[[#This Row],[ZPD2]]</f>
        <v>ZP44.17</v>
      </c>
      <c r="B490" s="309" t="str">
        <f>Inek2018A3[[#This Row],[OPSKode]]</f>
        <v>6-002.ch</v>
      </c>
      <c r="C490" s="326">
        <f>Inek2018A3[[#This Row],[Betrag2]]</f>
        <v>3772</v>
      </c>
      <c r="D490" s="309" t="s">
        <v>1871</v>
      </c>
      <c r="E490" s="309" t="s">
        <v>1872</v>
      </c>
      <c r="F490" s="309" t="s">
        <v>1922</v>
      </c>
      <c r="G490" s="309" t="s">
        <v>1923</v>
      </c>
      <c r="H490" s="309" t="s">
        <v>1924</v>
      </c>
      <c r="I490" s="327">
        <v>3772</v>
      </c>
    </row>
    <row r="491" spans="1:9" x14ac:dyDescent="0.35">
      <c r="A491" s="309" t="str">
        <f>Inek2018A3[[#This Row],[ZPD2]]</f>
        <v>ZP44.18</v>
      </c>
      <c r="B491" s="309" t="str">
        <f>Inek2018A3[[#This Row],[OPSKode]]</f>
        <v>6-002.cj</v>
      </c>
      <c r="C491" s="326">
        <f>Inek2018A3[[#This Row],[Betrag2]]</f>
        <v>4324</v>
      </c>
      <c r="D491" s="309" t="s">
        <v>1871</v>
      </c>
      <c r="E491" s="309" t="s">
        <v>1872</v>
      </c>
      <c r="F491" s="309" t="s">
        <v>1925</v>
      </c>
      <c r="G491" s="309" t="s">
        <v>1926</v>
      </c>
      <c r="H491" s="309" t="s">
        <v>1927</v>
      </c>
      <c r="I491" s="327">
        <v>4324</v>
      </c>
    </row>
    <row r="492" spans="1:9" x14ac:dyDescent="0.35">
      <c r="A492" s="309" t="str">
        <f>Inek2018A3[[#This Row],[ZPD2]]</f>
        <v>ZP44.19</v>
      </c>
      <c r="B492" s="309" t="str">
        <f>Inek2018A3[[#This Row],[OPSKode]]</f>
        <v>6-002.ck</v>
      </c>
      <c r="C492" s="326">
        <f>Inek2018A3[[#This Row],[Betrag2]]</f>
        <v>5060</v>
      </c>
      <c r="D492" s="309" t="s">
        <v>1871</v>
      </c>
      <c r="E492" s="309" t="s">
        <v>1872</v>
      </c>
      <c r="F492" s="309" t="s">
        <v>1928</v>
      </c>
      <c r="G492" s="309" t="s">
        <v>1929</v>
      </c>
      <c r="H492" s="309" t="s">
        <v>1930</v>
      </c>
      <c r="I492" s="327">
        <v>5060</v>
      </c>
    </row>
    <row r="493" spans="1:9" x14ac:dyDescent="0.35">
      <c r="A493" s="309" t="str">
        <f>Inek2018A3[[#This Row],[ZPD2]]</f>
        <v>ZP44.20</v>
      </c>
      <c r="B493" s="309" t="str">
        <f>Inek2018A3[[#This Row],[OPSKode]]</f>
        <v>6-002.cm</v>
      </c>
      <c r="C493" s="326">
        <f>Inek2018A3[[#This Row],[Betrag2]]</f>
        <v>6164</v>
      </c>
      <c r="D493" s="309" t="s">
        <v>1871</v>
      </c>
      <c r="E493" s="309" t="s">
        <v>1872</v>
      </c>
      <c r="F493" s="309" t="s">
        <v>1931</v>
      </c>
      <c r="G493" s="309" t="s">
        <v>1932</v>
      </c>
      <c r="H493" s="309" t="s">
        <v>1933</v>
      </c>
      <c r="I493" s="327">
        <v>6164</v>
      </c>
    </row>
    <row r="494" spans="1:9" x14ac:dyDescent="0.35">
      <c r="A494" s="309" t="str">
        <f>Inek2018A3[[#This Row],[ZPD2]]</f>
        <v>ZP44.21</v>
      </c>
      <c r="B494" s="309" t="str">
        <f>Inek2018A3[[#This Row],[OPSKode]]</f>
        <v>6-002.cn</v>
      </c>
      <c r="C494" s="326">
        <f>Inek2018A3[[#This Row],[Betrag2]]</f>
        <v>7268</v>
      </c>
      <c r="D494" s="309" t="s">
        <v>1871</v>
      </c>
      <c r="E494" s="309" t="s">
        <v>1872</v>
      </c>
      <c r="F494" s="309" t="s">
        <v>1934</v>
      </c>
      <c r="G494" s="309" t="s">
        <v>1935</v>
      </c>
      <c r="H494" s="309" t="s">
        <v>1936</v>
      </c>
      <c r="I494" s="327">
        <v>7268</v>
      </c>
    </row>
    <row r="495" spans="1:9" x14ac:dyDescent="0.35">
      <c r="A495" s="309" t="str">
        <f>Inek2018A3[[#This Row],[ZPD2]]</f>
        <v>ZP44.22</v>
      </c>
      <c r="B495" s="309" t="str">
        <f>Inek2018A3[[#This Row],[OPSKode]]</f>
        <v>6-002.cp</v>
      </c>
      <c r="C495" s="326">
        <f>Inek2018A3[[#This Row],[Betrag2]]</f>
        <v>8372</v>
      </c>
      <c r="D495" s="309" t="s">
        <v>1871</v>
      </c>
      <c r="E495" s="309" t="s">
        <v>1872</v>
      </c>
      <c r="F495" s="309" t="s">
        <v>1937</v>
      </c>
      <c r="G495" s="309" t="s">
        <v>1938</v>
      </c>
      <c r="H495" s="309" t="s">
        <v>1939</v>
      </c>
      <c r="I495" s="327">
        <v>8372</v>
      </c>
    </row>
    <row r="496" spans="1:9" x14ac:dyDescent="0.35">
      <c r="C496" s="326"/>
      <c r="D496" s="309" t="s">
        <v>1940</v>
      </c>
      <c r="E496" s="309" t="s">
        <v>1941</v>
      </c>
      <c r="H496" s="309" t="s">
        <v>1942</v>
      </c>
    </row>
    <row r="497" spans="1:9" x14ac:dyDescent="0.35">
      <c r="A497" s="309" t="str">
        <f>Inek2018A3[[#This Row],[ZPD2]]</f>
        <v>ZP46.01</v>
      </c>
      <c r="B497" s="309" t="str">
        <f>Inek2018A3[[#This Row],[OPSKode]]</f>
        <v>6-003.k0</v>
      </c>
      <c r="C497" s="326">
        <f>Inek2018A3[[#This Row],[Betrag2]]</f>
        <v>317.14</v>
      </c>
      <c r="D497" s="309" t="s">
        <v>1940</v>
      </c>
      <c r="E497" s="309" t="s">
        <v>1941</v>
      </c>
      <c r="F497" s="309" t="s">
        <v>1943</v>
      </c>
      <c r="G497" s="309" t="s">
        <v>1944</v>
      </c>
      <c r="H497" s="309" t="s">
        <v>1945</v>
      </c>
      <c r="I497" s="327">
        <v>317.14</v>
      </c>
    </row>
    <row r="498" spans="1:9" x14ac:dyDescent="0.35">
      <c r="A498" s="309" t="str">
        <f>Inek2018A3[[#This Row],[ZPD2]]</f>
        <v>ZP46.02</v>
      </c>
      <c r="B498" s="309" t="str">
        <f>Inek2018A3[[#This Row],[OPSKode]]</f>
        <v>6-003.k1</v>
      </c>
      <c r="C498" s="326">
        <f>Inek2018A3[[#This Row],[Betrag2]]</f>
        <v>518.96</v>
      </c>
      <c r="D498" s="309" t="s">
        <v>1940</v>
      </c>
      <c r="E498" s="309" t="s">
        <v>1941</v>
      </c>
      <c r="F498" s="309" t="s">
        <v>1946</v>
      </c>
      <c r="G498" s="309" t="s">
        <v>1947</v>
      </c>
      <c r="H498" s="309" t="s">
        <v>1948</v>
      </c>
      <c r="I498" s="327">
        <v>518.96</v>
      </c>
    </row>
    <row r="499" spans="1:9" x14ac:dyDescent="0.35">
      <c r="A499" s="309" t="str">
        <f>Inek2018A3[[#This Row],[ZPD2]]</f>
        <v>ZP46.03</v>
      </c>
      <c r="B499" s="309" t="str">
        <f>Inek2018A3[[#This Row],[OPSKode]]</f>
        <v>6-003.k2</v>
      </c>
      <c r="C499" s="326">
        <f>Inek2018A3[[#This Row],[Betrag2]]</f>
        <v>691.94</v>
      </c>
      <c r="D499" s="309" t="s">
        <v>1940</v>
      </c>
      <c r="E499" s="309" t="s">
        <v>1941</v>
      </c>
      <c r="F499" s="309" t="s">
        <v>1949</v>
      </c>
      <c r="G499" s="309" t="s">
        <v>1950</v>
      </c>
      <c r="H499" s="309" t="s">
        <v>1951</v>
      </c>
      <c r="I499" s="327">
        <v>691.94</v>
      </c>
    </row>
    <row r="500" spans="1:9" x14ac:dyDescent="0.35">
      <c r="A500" s="309" t="str">
        <f>Inek2018A3[[#This Row],[ZPD2]]</f>
        <v>ZP46.04</v>
      </c>
      <c r="B500" s="309" t="str">
        <f>Inek2018A3[[#This Row],[OPSKode]]</f>
        <v>6-003.k3</v>
      </c>
      <c r="C500" s="326">
        <f>Inek2018A3[[#This Row],[Betrag2]]</f>
        <v>1037.9100000000001</v>
      </c>
      <c r="D500" s="309" t="s">
        <v>1940</v>
      </c>
      <c r="E500" s="309" t="s">
        <v>1941</v>
      </c>
      <c r="F500" s="309" t="s">
        <v>1952</v>
      </c>
      <c r="G500" s="309" t="s">
        <v>1953</v>
      </c>
      <c r="H500" s="309" t="s">
        <v>1954</v>
      </c>
      <c r="I500" s="327">
        <v>1037.9100000000001</v>
      </c>
    </row>
    <row r="501" spans="1:9" x14ac:dyDescent="0.35">
      <c r="A501" s="309" t="str">
        <f>Inek2018A3[[#This Row],[ZPD2]]</f>
        <v>ZP46.05</v>
      </c>
      <c r="B501" s="309" t="str">
        <f>Inek2018A3[[#This Row],[OPSKode]]</f>
        <v>6-003.k4</v>
      </c>
      <c r="C501" s="326">
        <f>Inek2018A3[[#This Row],[Betrag2]]</f>
        <v>1383.88</v>
      </c>
      <c r="D501" s="309" t="s">
        <v>1940</v>
      </c>
      <c r="E501" s="309" t="s">
        <v>1941</v>
      </c>
      <c r="F501" s="309" t="s">
        <v>1955</v>
      </c>
      <c r="G501" s="309" t="s">
        <v>1956</v>
      </c>
      <c r="H501" s="309" t="s">
        <v>1957</v>
      </c>
      <c r="I501" s="327">
        <v>1383.88</v>
      </c>
    </row>
    <row r="502" spans="1:9" x14ac:dyDescent="0.35">
      <c r="A502" s="309" t="str">
        <f>Inek2018A3[[#This Row],[ZPD2]]</f>
        <v>ZP46.06</v>
      </c>
      <c r="B502" s="309" t="str">
        <f>Inek2018A3[[#This Row],[OPSKode]]</f>
        <v>6-003.k5</v>
      </c>
      <c r="C502" s="326">
        <f>Inek2018A3[[#This Row],[Betrag2]]</f>
        <v>1729.85</v>
      </c>
      <c r="D502" s="309" t="s">
        <v>1940</v>
      </c>
      <c r="E502" s="309" t="s">
        <v>1941</v>
      </c>
      <c r="F502" s="309" t="s">
        <v>1958</v>
      </c>
      <c r="G502" s="309" t="s">
        <v>1959</v>
      </c>
      <c r="H502" s="309" t="s">
        <v>1960</v>
      </c>
      <c r="I502" s="327">
        <v>1729.85</v>
      </c>
    </row>
    <row r="503" spans="1:9" x14ac:dyDescent="0.35">
      <c r="A503" s="309" t="str">
        <f>Inek2018A3[[#This Row],[ZPD2]]</f>
        <v>ZP46.07</v>
      </c>
      <c r="B503" s="309" t="str">
        <f>Inek2018A3[[#This Row],[OPSKode]]</f>
        <v>6-003.k6</v>
      </c>
      <c r="C503" s="326">
        <f>Inek2018A3[[#This Row],[Betrag2]]</f>
        <v>2075.8200000000002</v>
      </c>
      <c r="D503" s="309" t="s">
        <v>1940</v>
      </c>
      <c r="E503" s="309" t="s">
        <v>1941</v>
      </c>
      <c r="F503" s="309" t="s">
        <v>1961</v>
      </c>
      <c r="G503" s="309" t="s">
        <v>1962</v>
      </c>
      <c r="H503" s="309" t="s">
        <v>1963</v>
      </c>
      <c r="I503" s="327">
        <v>2075.8200000000002</v>
      </c>
    </row>
    <row r="504" spans="1:9" x14ac:dyDescent="0.35">
      <c r="A504" s="309" t="str">
        <f>Inek2018A3[[#This Row],[ZPD2]]</f>
        <v>ZP46.08</v>
      </c>
      <c r="B504" s="309" t="str">
        <f>Inek2018A3[[#This Row],[OPSKode]]</f>
        <v>6-003.k7</v>
      </c>
      <c r="C504" s="326">
        <f>Inek2018A3[[#This Row],[Betrag2]]</f>
        <v>2421.79</v>
      </c>
      <c r="D504" s="309" t="s">
        <v>1940</v>
      </c>
      <c r="E504" s="309" t="s">
        <v>1941</v>
      </c>
      <c r="F504" s="309" t="s">
        <v>1964</v>
      </c>
      <c r="G504" s="309" t="s">
        <v>1965</v>
      </c>
      <c r="H504" s="309" t="s">
        <v>1966</v>
      </c>
      <c r="I504" s="327">
        <v>2421.79</v>
      </c>
    </row>
    <row r="505" spans="1:9" x14ac:dyDescent="0.35">
      <c r="A505" s="309" t="str">
        <f>Inek2018A3[[#This Row],[ZPD2]]</f>
        <v>ZP46.09</v>
      </c>
      <c r="B505" s="309" t="str">
        <f>Inek2018A3[[#This Row],[OPSKode]]</f>
        <v>6-003.k8</v>
      </c>
      <c r="C505" s="326">
        <f>Inek2018A3[[#This Row],[Betrag2]]</f>
        <v>2767.76</v>
      </c>
      <c r="D505" s="309" t="s">
        <v>1940</v>
      </c>
      <c r="E505" s="309" t="s">
        <v>1941</v>
      </c>
      <c r="F505" s="309" t="s">
        <v>1967</v>
      </c>
      <c r="G505" s="309" t="s">
        <v>1968</v>
      </c>
      <c r="H505" s="309" t="s">
        <v>1969</v>
      </c>
      <c r="I505" s="327">
        <v>2767.76</v>
      </c>
    </row>
    <row r="506" spans="1:9" x14ac:dyDescent="0.35">
      <c r="A506" s="309" t="str">
        <f>Inek2018A3[[#This Row],[ZPD2]]</f>
        <v>ZP46.10</v>
      </c>
      <c r="B506" s="309" t="str">
        <f>Inek2018A3[[#This Row],[OPSKode]]</f>
        <v>6-003.k9</v>
      </c>
      <c r="C506" s="326">
        <f>Inek2018A3[[#This Row],[Betrag2]]</f>
        <v>3113.73</v>
      </c>
      <c r="D506" s="309" t="s">
        <v>1940</v>
      </c>
      <c r="E506" s="309" t="s">
        <v>1941</v>
      </c>
      <c r="F506" s="309" t="s">
        <v>1970</v>
      </c>
      <c r="G506" s="309" t="s">
        <v>1971</v>
      </c>
      <c r="H506" s="309" t="s">
        <v>1972</v>
      </c>
      <c r="I506" s="327">
        <v>3113.73</v>
      </c>
    </row>
    <row r="507" spans="1:9" x14ac:dyDescent="0.35">
      <c r="A507" s="309" t="str">
        <f>Inek2018A3[[#This Row],[ZPD2]]</f>
        <v>ZP46.11</v>
      </c>
      <c r="B507" s="309" t="str">
        <f>Inek2018A3[[#This Row],[OPSKode]]</f>
        <v>6-003.ka</v>
      </c>
      <c r="C507" s="326">
        <f>Inek2018A3[[#This Row],[Betrag2]]</f>
        <v>3632.69</v>
      </c>
      <c r="D507" s="309" t="s">
        <v>1940</v>
      </c>
      <c r="E507" s="309" t="s">
        <v>1941</v>
      </c>
      <c r="F507" s="309" t="s">
        <v>1973</v>
      </c>
      <c r="G507" s="309" t="s">
        <v>1974</v>
      </c>
      <c r="H507" s="309" t="s">
        <v>1975</v>
      </c>
      <c r="I507" s="327">
        <v>3632.69</v>
      </c>
    </row>
    <row r="508" spans="1:9" x14ac:dyDescent="0.35">
      <c r="A508" s="309" t="str">
        <f>Inek2018A3[[#This Row],[ZPD2]]</f>
        <v>ZP46.12</v>
      </c>
      <c r="B508" s="309" t="str">
        <f>Inek2018A3[[#This Row],[OPSKode]]</f>
        <v>6-003.kb</v>
      </c>
      <c r="C508" s="326">
        <f>Inek2018A3[[#This Row],[Betrag2]]</f>
        <v>4313.3100000000004</v>
      </c>
      <c r="D508" s="309" t="s">
        <v>1940</v>
      </c>
      <c r="E508" s="309" t="s">
        <v>1941</v>
      </c>
      <c r="F508" s="309" t="s">
        <v>1976</v>
      </c>
      <c r="G508" s="309" t="s">
        <v>1977</v>
      </c>
      <c r="H508" s="309" t="s">
        <v>1978</v>
      </c>
      <c r="I508" s="327">
        <v>4313.3100000000004</v>
      </c>
    </row>
    <row r="509" spans="1:9" x14ac:dyDescent="0.35">
      <c r="A509" s="309" t="str">
        <f>Inek2018A3[[#This Row],[ZPD2]]</f>
        <v>ZP46.13</v>
      </c>
      <c r="B509" s="309" t="str">
        <f>Inek2018A3[[#This Row],[OPSKode]]</f>
        <v>6-003.kc</v>
      </c>
      <c r="C509" s="326">
        <f>Inek2018A3[[#This Row],[Betrag2]]</f>
        <v>5016.57</v>
      </c>
      <c r="D509" s="309" t="s">
        <v>1940</v>
      </c>
      <c r="E509" s="309" t="s">
        <v>1941</v>
      </c>
      <c r="F509" s="309" t="s">
        <v>1979</v>
      </c>
      <c r="G509" s="309" t="s">
        <v>1980</v>
      </c>
      <c r="H509" s="309" t="s">
        <v>1981</v>
      </c>
      <c r="I509" s="327">
        <v>5016.57</v>
      </c>
    </row>
    <row r="510" spans="1:9" x14ac:dyDescent="0.35">
      <c r="A510" s="309" t="str">
        <f>Inek2018A3[[#This Row],[ZPD2]]</f>
        <v>ZP46.14</v>
      </c>
      <c r="B510" s="309" t="str">
        <f>Inek2018A3[[#This Row],[OPSKode]]</f>
        <v>6-003.kd</v>
      </c>
      <c r="C510" s="326">
        <f>Inek2018A3[[#This Row],[Betrag2]]</f>
        <v>5664.36</v>
      </c>
      <c r="D510" s="309" t="s">
        <v>1940</v>
      </c>
      <c r="E510" s="309" t="s">
        <v>1941</v>
      </c>
      <c r="F510" s="309" t="s">
        <v>1982</v>
      </c>
      <c r="G510" s="309" t="s">
        <v>1983</v>
      </c>
      <c r="H510" s="309" t="s">
        <v>1984</v>
      </c>
      <c r="I510" s="327">
        <v>5664.36</v>
      </c>
    </row>
    <row r="511" spans="1:9" x14ac:dyDescent="0.35">
      <c r="A511" s="309" t="str">
        <f>Inek2018A3[[#This Row],[ZPD2]]</f>
        <v>ZP46.15</v>
      </c>
      <c r="B511" s="309" t="str">
        <f>Inek2018A3[[#This Row],[OPSKode]]</f>
        <v>6-003.ke</v>
      </c>
      <c r="C511" s="326">
        <f>Inek2018A3[[#This Row],[Betrag2]]</f>
        <v>6400.45</v>
      </c>
      <c r="D511" s="309" t="s">
        <v>1940</v>
      </c>
      <c r="E511" s="309" t="s">
        <v>1941</v>
      </c>
      <c r="F511" s="309" t="s">
        <v>1985</v>
      </c>
      <c r="G511" s="309" t="s">
        <v>1986</v>
      </c>
      <c r="H511" s="309" t="s">
        <v>1987</v>
      </c>
      <c r="I511" s="327">
        <v>6400.45</v>
      </c>
    </row>
    <row r="512" spans="1:9" x14ac:dyDescent="0.35">
      <c r="A512" s="309" t="str">
        <f>Inek2018A3[[#This Row],[ZPD2]]</f>
        <v>ZP46.16</v>
      </c>
      <c r="B512" s="309" t="str">
        <f>Inek2018A3[[#This Row],[OPSKode]]</f>
        <v>6-003.kf</v>
      </c>
      <c r="C512" s="326">
        <f>Inek2018A3[[#This Row],[Betrag2]]</f>
        <v>7362.24</v>
      </c>
      <c r="D512" s="309" t="s">
        <v>1940</v>
      </c>
      <c r="E512" s="309" t="s">
        <v>1941</v>
      </c>
      <c r="F512" s="309" t="s">
        <v>1988</v>
      </c>
      <c r="G512" s="309" t="s">
        <v>1989</v>
      </c>
      <c r="H512" s="309" t="s">
        <v>1888</v>
      </c>
      <c r="I512" s="327">
        <v>7362.24</v>
      </c>
    </row>
    <row r="513" spans="1:9" x14ac:dyDescent="0.35">
      <c r="A513" s="309" t="str">
        <f>Inek2018A3[[#This Row],[ZPD2]]</f>
        <v>ZP46.17</v>
      </c>
      <c r="B513" s="309" t="str">
        <f>Inek2018A3[[#This Row],[OPSKode]]</f>
        <v>6-003.kg</v>
      </c>
      <c r="C513" s="326">
        <f>Inek2018A3[[#This Row],[Betrag2]]</f>
        <v>8749.27</v>
      </c>
      <c r="D513" s="309" t="s">
        <v>1940</v>
      </c>
      <c r="E513" s="309" t="s">
        <v>1941</v>
      </c>
      <c r="F513" s="309" t="s">
        <v>1990</v>
      </c>
      <c r="G513" s="309" t="s">
        <v>1991</v>
      </c>
      <c r="H513" s="309" t="s">
        <v>1891</v>
      </c>
      <c r="I513" s="327">
        <v>8749.27</v>
      </c>
    </row>
    <row r="514" spans="1:9" x14ac:dyDescent="0.35">
      <c r="A514" s="309" t="str">
        <f>Inek2018A3[[#This Row],[ZPD2]]</f>
        <v>ZP46.18</v>
      </c>
      <c r="B514" s="309" t="str">
        <f>Inek2018A3[[#This Row],[OPSKode]]</f>
        <v>6-003.kh</v>
      </c>
      <c r="C514" s="326">
        <f>Inek2018A3[[#This Row],[Betrag2]]</f>
        <v>10148.450000000001</v>
      </c>
      <c r="D514" s="309" t="s">
        <v>1940</v>
      </c>
      <c r="E514" s="309" t="s">
        <v>1941</v>
      </c>
      <c r="F514" s="309" t="s">
        <v>1992</v>
      </c>
      <c r="G514" s="309" t="s">
        <v>1993</v>
      </c>
      <c r="H514" s="309" t="s">
        <v>1894</v>
      </c>
      <c r="I514" s="327">
        <v>10148.450000000001</v>
      </c>
    </row>
    <row r="515" spans="1:9" x14ac:dyDescent="0.35">
      <c r="A515" s="309" t="str">
        <f>Inek2018A3[[#This Row],[ZPD2]]</f>
        <v>ZP46.19</v>
      </c>
      <c r="B515" s="309" t="str">
        <f>Inek2018A3[[#This Row],[OPSKode]]</f>
        <v>6-003.kj</v>
      </c>
      <c r="C515" s="326">
        <f>Inek2018A3[[#This Row],[Betrag2]]</f>
        <v>11993.63</v>
      </c>
      <c r="D515" s="309" t="s">
        <v>1940</v>
      </c>
      <c r="E515" s="309" t="s">
        <v>1941</v>
      </c>
      <c r="F515" s="309" t="s">
        <v>1994</v>
      </c>
      <c r="G515" s="309" t="s">
        <v>1995</v>
      </c>
      <c r="H515" s="309" t="s">
        <v>1996</v>
      </c>
      <c r="I515" s="327">
        <v>11993.63</v>
      </c>
    </row>
    <row r="516" spans="1:9" x14ac:dyDescent="0.35">
      <c r="A516" s="309" t="str">
        <f>Inek2018A3[[#This Row],[ZPD2]]</f>
        <v>ZP46.20</v>
      </c>
      <c r="B516" s="309" t="str">
        <f>Inek2018A3[[#This Row],[OPSKode]]</f>
        <v>6-003.kk</v>
      </c>
      <c r="C516" s="326">
        <f>Inek2018A3[[#This Row],[Betrag2]]</f>
        <v>14761.39</v>
      </c>
      <c r="D516" s="309" t="s">
        <v>1940</v>
      </c>
      <c r="E516" s="309" t="s">
        <v>1941</v>
      </c>
      <c r="F516" s="309" t="s">
        <v>1997</v>
      </c>
      <c r="G516" s="309" t="s">
        <v>1998</v>
      </c>
      <c r="H516" s="309" t="s">
        <v>1903</v>
      </c>
      <c r="I516" s="327">
        <v>14761.39</v>
      </c>
    </row>
    <row r="517" spans="1:9" x14ac:dyDescent="0.35">
      <c r="A517" s="309" t="str">
        <f>Inek2018A3[[#This Row],[ZPD2]]</f>
        <v>ZP46.21</v>
      </c>
      <c r="B517" s="309" t="str">
        <f>Inek2018A3[[#This Row],[OPSKode]]</f>
        <v>6-003.km</v>
      </c>
      <c r="C517" s="326">
        <f>Inek2018A3[[#This Row],[Betrag2]]</f>
        <v>17529.150000000001</v>
      </c>
      <c r="D517" s="309" t="s">
        <v>1940</v>
      </c>
      <c r="E517" s="309" t="s">
        <v>1941</v>
      </c>
      <c r="F517" s="309" t="s">
        <v>1999</v>
      </c>
      <c r="G517" s="309" t="s">
        <v>2000</v>
      </c>
      <c r="H517" s="309" t="s">
        <v>1906</v>
      </c>
      <c r="I517" s="327">
        <v>17529.150000000001</v>
      </c>
    </row>
    <row r="518" spans="1:9" x14ac:dyDescent="0.35">
      <c r="A518" s="309" t="str">
        <f>Inek2018A3[[#This Row],[ZPD2]]</f>
        <v>ZP46.22</v>
      </c>
      <c r="B518" s="309" t="str">
        <f>Inek2018A3[[#This Row],[OPSKode]]</f>
        <v>6-003.kn</v>
      </c>
      <c r="C518" s="326">
        <f>Inek2018A3[[#This Row],[Betrag2]]</f>
        <v>20296.91</v>
      </c>
      <c r="D518" s="309" t="s">
        <v>1940</v>
      </c>
      <c r="E518" s="309" t="s">
        <v>1941</v>
      </c>
      <c r="F518" s="309" t="s">
        <v>2001</v>
      </c>
      <c r="G518" s="309" t="s">
        <v>2002</v>
      </c>
      <c r="H518" s="309" t="s">
        <v>1909</v>
      </c>
      <c r="I518" s="327">
        <v>20296.91</v>
      </c>
    </row>
    <row r="519" spans="1:9" x14ac:dyDescent="0.35">
      <c r="A519" s="309" t="str">
        <f>Inek2018A3[[#This Row],[ZPD2]]</f>
        <v>ZP46.23</v>
      </c>
      <c r="B519" s="309" t="str">
        <f>Inek2018A3[[#This Row],[OPSKode]]</f>
        <v>6-003.kp</v>
      </c>
      <c r="C519" s="326">
        <f>Inek2018A3[[#This Row],[Betrag2]]</f>
        <v>23987.25</v>
      </c>
      <c r="D519" s="309" t="s">
        <v>1940</v>
      </c>
      <c r="E519" s="309" t="s">
        <v>1941</v>
      </c>
      <c r="F519" s="309" t="s">
        <v>2003</v>
      </c>
      <c r="G519" s="309" t="s">
        <v>2004</v>
      </c>
      <c r="H519" s="309" t="s">
        <v>2005</v>
      </c>
      <c r="I519" s="327">
        <v>23987.25</v>
      </c>
    </row>
    <row r="520" spans="1:9" x14ac:dyDescent="0.35">
      <c r="A520" s="309" t="str">
        <f>Inek2018A3[[#This Row],[ZPD2]]</f>
        <v>ZP46.24</v>
      </c>
      <c r="B520" s="309" t="str">
        <f>Inek2018A3[[#This Row],[OPSKode]]</f>
        <v>6-003.kq</v>
      </c>
      <c r="C520" s="326">
        <f>Inek2018A3[[#This Row],[Betrag2]]</f>
        <v>29522.77</v>
      </c>
      <c r="D520" s="309" t="s">
        <v>1940</v>
      </c>
      <c r="E520" s="309" t="s">
        <v>1941</v>
      </c>
      <c r="F520" s="309" t="s">
        <v>2006</v>
      </c>
      <c r="G520" s="309" t="s">
        <v>2007</v>
      </c>
      <c r="H520" s="309" t="s">
        <v>2008</v>
      </c>
      <c r="I520" s="327">
        <v>29522.77</v>
      </c>
    </row>
    <row r="521" spans="1:9" x14ac:dyDescent="0.35">
      <c r="A521" s="309" t="str">
        <f>Inek2018A3[[#This Row],[ZPD2]]</f>
        <v>ZP46.25</v>
      </c>
      <c r="B521" s="309" t="str">
        <f>Inek2018A3[[#This Row],[OPSKode]]</f>
        <v>6-003.kr</v>
      </c>
      <c r="C521" s="326">
        <f>Inek2018A3[[#This Row],[Betrag2]]</f>
        <v>35058.29</v>
      </c>
      <c r="D521" s="309" t="s">
        <v>1940</v>
      </c>
      <c r="E521" s="309" t="s">
        <v>1941</v>
      </c>
      <c r="F521" s="309" t="s">
        <v>2009</v>
      </c>
      <c r="G521" s="309" t="s">
        <v>2010</v>
      </c>
      <c r="H521" s="309" t="s">
        <v>2011</v>
      </c>
      <c r="I521" s="327">
        <v>35058.29</v>
      </c>
    </row>
    <row r="522" spans="1:9" x14ac:dyDescent="0.35">
      <c r="A522" s="309" t="str">
        <f>Inek2018A3[[#This Row],[ZPD2]]</f>
        <v>ZP46.26</v>
      </c>
      <c r="B522" s="309" t="str">
        <f>Inek2018A3[[#This Row],[OPSKode]]</f>
        <v>6-003.ks</v>
      </c>
      <c r="C522" s="326">
        <f>Inek2018A3[[#This Row],[Betrag2]]</f>
        <v>40593.81</v>
      </c>
      <c r="D522" s="309" t="s">
        <v>1940</v>
      </c>
      <c r="E522" s="309" t="s">
        <v>1941</v>
      </c>
      <c r="F522" s="309" t="s">
        <v>2012</v>
      </c>
      <c r="G522" s="309" t="s">
        <v>2013</v>
      </c>
      <c r="H522" s="309" t="s">
        <v>2014</v>
      </c>
      <c r="I522" s="327">
        <v>40593.81</v>
      </c>
    </row>
    <row r="523" spans="1:9" x14ac:dyDescent="0.35">
      <c r="A523" s="309" t="str">
        <f>Inek2018A3[[#This Row],[ZPD2]]</f>
        <v>ZP46.27</v>
      </c>
      <c r="B523" s="309" t="str">
        <f>Inek2018A3[[#This Row],[OPSKode]]</f>
        <v>6-003.kt</v>
      </c>
      <c r="C523" s="326">
        <f>Inek2018A3[[#This Row],[Betrag2]]</f>
        <v>46129.33</v>
      </c>
      <c r="D523" s="309" t="s">
        <v>1940</v>
      </c>
      <c r="E523" s="309" t="s">
        <v>1941</v>
      </c>
      <c r="F523" s="309" t="s">
        <v>2015</v>
      </c>
      <c r="G523" s="309" t="s">
        <v>2016</v>
      </c>
      <c r="H523" s="309" t="s">
        <v>2017</v>
      </c>
      <c r="I523" s="327">
        <v>46129.33</v>
      </c>
    </row>
    <row r="524" spans="1:9" x14ac:dyDescent="0.35">
      <c r="C524" s="326"/>
      <c r="D524" s="309" t="s">
        <v>2018</v>
      </c>
      <c r="E524" s="309" t="s">
        <v>2019</v>
      </c>
      <c r="H524" s="309" t="s">
        <v>2020</v>
      </c>
    </row>
    <row r="525" spans="1:9" x14ac:dyDescent="0.35">
      <c r="A525" s="309" t="str">
        <f>Inek2018A3[[#This Row],[ZPD2]]</f>
        <v>ZP47.01</v>
      </c>
      <c r="B525" s="309" t="str">
        <f>Inek2018A3[[#This Row],[OPSKode]]</f>
        <v>6-004.70</v>
      </c>
      <c r="C525" s="326">
        <f>Inek2018A3[[#This Row],[Betrag2]]</f>
        <v>1115.47</v>
      </c>
      <c r="D525" s="309" t="s">
        <v>2018</v>
      </c>
      <c r="E525" s="309" t="s">
        <v>2019</v>
      </c>
      <c r="F525" s="309" t="s">
        <v>2021</v>
      </c>
      <c r="G525" s="309" t="s">
        <v>2022</v>
      </c>
      <c r="H525" s="309" t="s">
        <v>2023</v>
      </c>
      <c r="I525" s="327">
        <v>1115.47</v>
      </c>
    </row>
    <row r="526" spans="1:9" x14ac:dyDescent="0.35">
      <c r="A526" s="309" t="str">
        <f>Inek2018A3[[#This Row],[ZPD2]]</f>
        <v>ZP47.02</v>
      </c>
      <c r="B526" s="309" t="str">
        <f>Inek2018A3[[#This Row],[OPSKode]]</f>
        <v>6-004.71</v>
      </c>
      <c r="C526" s="326">
        <f>Inek2018A3[[#This Row],[Betrag2]]</f>
        <v>1723.9</v>
      </c>
      <c r="D526" s="309" t="s">
        <v>2018</v>
      </c>
      <c r="E526" s="309" t="s">
        <v>2019</v>
      </c>
      <c r="F526" s="309" t="s">
        <v>2024</v>
      </c>
      <c r="G526" s="309" t="s">
        <v>2025</v>
      </c>
      <c r="H526" s="309" t="s">
        <v>2026</v>
      </c>
      <c r="I526" s="327">
        <v>1723.9</v>
      </c>
    </row>
    <row r="527" spans="1:9" x14ac:dyDescent="0.35">
      <c r="A527" s="309" t="str">
        <f>Inek2018A3[[#This Row],[ZPD2]]</f>
        <v>ZP47.03</v>
      </c>
      <c r="B527" s="309" t="str">
        <f>Inek2018A3[[#This Row],[OPSKode]]</f>
        <v>6-004.72</v>
      </c>
      <c r="C527" s="326">
        <f>Inek2018A3[[#This Row],[Betrag2]]</f>
        <v>2332.34</v>
      </c>
      <c r="D527" s="309" t="s">
        <v>2018</v>
      </c>
      <c r="E527" s="309" t="s">
        <v>2019</v>
      </c>
      <c r="F527" s="309" t="s">
        <v>2027</v>
      </c>
      <c r="G527" s="309" t="s">
        <v>2028</v>
      </c>
      <c r="H527" s="309" t="s">
        <v>2029</v>
      </c>
      <c r="I527" s="327">
        <v>2332.34</v>
      </c>
    </row>
    <row r="528" spans="1:9" x14ac:dyDescent="0.35">
      <c r="A528" s="309" t="str">
        <f>Inek2018A3[[#This Row],[ZPD2]]</f>
        <v>ZP47.04</v>
      </c>
      <c r="B528" s="309" t="str">
        <f>Inek2018A3[[#This Row],[OPSKode]]</f>
        <v>6-004.73</v>
      </c>
      <c r="C528" s="326">
        <f>Inek2018A3[[#This Row],[Betrag2]]</f>
        <v>2925.26</v>
      </c>
      <c r="D528" s="309" t="s">
        <v>2018</v>
      </c>
      <c r="E528" s="309" t="s">
        <v>2019</v>
      </c>
      <c r="F528" s="309" t="s">
        <v>2030</v>
      </c>
      <c r="G528" s="309" t="s">
        <v>2031</v>
      </c>
      <c r="H528" s="309" t="s">
        <v>2032</v>
      </c>
      <c r="I528" s="327">
        <v>2925.26</v>
      </c>
    </row>
    <row r="529" spans="1:9" x14ac:dyDescent="0.35">
      <c r="A529" s="309" t="str">
        <f>Inek2018A3[[#This Row],[ZPD2]]</f>
        <v>ZP47.05</v>
      </c>
      <c r="B529" s="309" t="str">
        <f>Inek2018A3[[#This Row],[OPSKode]]</f>
        <v>6-004.74</v>
      </c>
      <c r="C529" s="326">
        <f>Inek2018A3[[#This Row],[Betrag2]]</f>
        <v>3549.21</v>
      </c>
      <c r="D529" s="309" t="s">
        <v>2018</v>
      </c>
      <c r="E529" s="309" t="s">
        <v>2019</v>
      </c>
      <c r="F529" s="309" t="s">
        <v>2033</v>
      </c>
      <c r="G529" s="309" t="s">
        <v>2034</v>
      </c>
      <c r="H529" s="309" t="s">
        <v>2035</v>
      </c>
      <c r="I529" s="327">
        <v>3549.21</v>
      </c>
    </row>
    <row r="530" spans="1:9" x14ac:dyDescent="0.35">
      <c r="A530" s="309" t="str">
        <f>Inek2018A3[[#This Row],[ZPD2]]</f>
        <v>ZP47.06</v>
      </c>
      <c r="B530" s="309" t="str">
        <f>Inek2018A3[[#This Row],[OPSKode]]</f>
        <v>6-004.75</v>
      </c>
      <c r="C530" s="326">
        <f>Inek2018A3[[#This Row],[Betrag2]]</f>
        <v>4157.6499999999996</v>
      </c>
      <c r="D530" s="309" t="s">
        <v>2018</v>
      </c>
      <c r="E530" s="309" t="s">
        <v>2019</v>
      </c>
      <c r="F530" s="309" t="s">
        <v>2036</v>
      </c>
      <c r="G530" s="309" t="s">
        <v>2037</v>
      </c>
      <c r="H530" s="309" t="s">
        <v>2038</v>
      </c>
      <c r="I530" s="327">
        <v>4157.6499999999996</v>
      </c>
    </row>
    <row r="531" spans="1:9" x14ac:dyDescent="0.35">
      <c r="A531" s="309" t="str">
        <f>Inek2018A3[[#This Row],[ZPD2]]</f>
        <v>ZP47.07</v>
      </c>
      <c r="B531" s="309" t="str">
        <f>Inek2018A3[[#This Row],[OPSKode]]</f>
        <v>6-004.76</v>
      </c>
      <c r="C531" s="326">
        <f>Inek2018A3[[#This Row],[Betrag2]]</f>
        <v>4766.08</v>
      </c>
      <c r="D531" s="309" t="s">
        <v>2018</v>
      </c>
      <c r="E531" s="309" t="s">
        <v>2019</v>
      </c>
      <c r="F531" s="309" t="s">
        <v>2039</v>
      </c>
      <c r="G531" s="309" t="s">
        <v>2040</v>
      </c>
      <c r="H531" s="309" t="s">
        <v>2041</v>
      </c>
      <c r="I531" s="327">
        <v>4766.08</v>
      </c>
    </row>
    <row r="532" spans="1:9" x14ac:dyDescent="0.35">
      <c r="A532" s="309" t="str">
        <f>Inek2018A3[[#This Row],[ZPD2]]</f>
        <v>ZP47.08</v>
      </c>
      <c r="B532" s="309" t="str">
        <f>Inek2018A3[[#This Row],[OPSKode]]</f>
        <v>6-004.77</v>
      </c>
      <c r="C532" s="326">
        <f>Inek2018A3[[#This Row],[Betrag2]]</f>
        <v>5577.33</v>
      </c>
      <c r="D532" s="309" t="s">
        <v>2018</v>
      </c>
      <c r="E532" s="309" t="s">
        <v>2019</v>
      </c>
      <c r="F532" s="309" t="s">
        <v>2042</v>
      </c>
      <c r="G532" s="309" t="s">
        <v>2043</v>
      </c>
      <c r="H532" s="309" t="s">
        <v>2044</v>
      </c>
      <c r="I532" s="327">
        <v>5577.33</v>
      </c>
    </row>
    <row r="533" spans="1:9" x14ac:dyDescent="0.35">
      <c r="A533" s="309" t="str">
        <f>Inek2018A3[[#This Row],[ZPD2]]</f>
        <v>ZP47.09</v>
      </c>
      <c r="B533" s="309" t="str">
        <f>Inek2018A3[[#This Row],[OPSKode]]</f>
        <v>6-004.78</v>
      </c>
      <c r="C533" s="326">
        <f>Inek2018A3[[#This Row],[Betrag2]]</f>
        <v>6794.2</v>
      </c>
      <c r="D533" s="309" t="s">
        <v>2018</v>
      </c>
      <c r="E533" s="309" t="s">
        <v>2019</v>
      </c>
      <c r="F533" s="309" t="s">
        <v>2045</v>
      </c>
      <c r="G533" s="309" t="s">
        <v>2046</v>
      </c>
      <c r="H533" s="309" t="s">
        <v>2047</v>
      </c>
      <c r="I533" s="327">
        <v>6794.2</v>
      </c>
    </row>
    <row r="534" spans="1:9" x14ac:dyDescent="0.35">
      <c r="A534" s="309" t="str">
        <f>Inek2018A3[[#This Row],[ZPD2]]</f>
        <v>ZP47.10</v>
      </c>
      <c r="B534" s="309" t="str">
        <f>Inek2018A3[[#This Row],[OPSKode]]</f>
        <v>6-004.79</v>
      </c>
      <c r="C534" s="326">
        <f>Inek2018A3[[#This Row],[Betrag2]]</f>
        <v>8011.07</v>
      </c>
      <c r="D534" s="309" t="s">
        <v>2018</v>
      </c>
      <c r="E534" s="309" t="s">
        <v>2019</v>
      </c>
      <c r="F534" s="309" t="s">
        <v>2048</v>
      </c>
      <c r="G534" s="309" t="s">
        <v>2049</v>
      </c>
      <c r="H534" s="309" t="s">
        <v>2050</v>
      </c>
      <c r="I534" s="327">
        <v>8011.07</v>
      </c>
    </row>
    <row r="535" spans="1:9" x14ac:dyDescent="0.35">
      <c r="A535" s="309" t="str">
        <f>Inek2018A3[[#This Row],[ZPD2]]</f>
        <v>ZP47.11</v>
      </c>
      <c r="B535" s="309" t="str">
        <f>Inek2018A3[[#This Row],[OPSKode]]</f>
        <v>6-004.7a</v>
      </c>
      <c r="C535" s="326">
        <f>Inek2018A3[[#This Row],[Betrag2]]</f>
        <v>9227.9500000000007</v>
      </c>
      <c r="D535" s="309" t="s">
        <v>2018</v>
      </c>
      <c r="E535" s="309" t="s">
        <v>2019</v>
      </c>
      <c r="F535" s="309" t="s">
        <v>2051</v>
      </c>
      <c r="G535" s="309" t="s">
        <v>2052</v>
      </c>
      <c r="H535" s="309" t="s">
        <v>2053</v>
      </c>
      <c r="I535" s="327">
        <v>9227.9500000000007</v>
      </c>
    </row>
    <row r="536" spans="1:9" x14ac:dyDescent="0.35">
      <c r="A536" s="309" t="str">
        <f>Inek2018A3[[#This Row],[ZPD2]]</f>
        <v>ZP47.12</v>
      </c>
      <c r="B536" s="309" t="str">
        <f>Inek2018A3[[#This Row],[OPSKode]]</f>
        <v>6-004.7b</v>
      </c>
      <c r="C536" s="326">
        <f>Inek2018A3[[#This Row],[Betrag2]]</f>
        <v>10444.82</v>
      </c>
      <c r="D536" s="309" t="s">
        <v>2018</v>
      </c>
      <c r="E536" s="309" t="s">
        <v>2019</v>
      </c>
      <c r="F536" s="309" t="s">
        <v>2054</v>
      </c>
      <c r="G536" s="309" t="s">
        <v>2055</v>
      </c>
      <c r="H536" s="309" t="s">
        <v>2056</v>
      </c>
      <c r="I536" s="327">
        <v>10444.82</v>
      </c>
    </row>
    <row r="537" spans="1:9" x14ac:dyDescent="0.35">
      <c r="A537" s="309" t="str">
        <f>Inek2018A3[[#This Row],[ZPD2]]</f>
        <v>ZP47.13</v>
      </c>
      <c r="B537" s="309" t="str">
        <f>Inek2018A3[[#This Row],[OPSKode]]</f>
        <v>6-004.7c</v>
      </c>
      <c r="C537" s="326">
        <f>Inek2018A3[[#This Row],[Betrag2]]</f>
        <v>11661.69</v>
      </c>
      <c r="D537" s="309" t="s">
        <v>2018</v>
      </c>
      <c r="E537" s="309" t="s">
        <v>2019</v>
      </c>
      <c r="F537" s="309" t="s">
        <v>2057</v>
      </c>
      <c r="G537" s="309" t="s">
        <v>2058</v>
      </c>
      <c r="H537" s="309" t="s">
        <v>2059</v>
      </c>
      <c r="I537" s="327">
        <v>11661.69</v>
      </c>
    </row>
    <row r="538" spans="1:9" x14ac:dyDescent="0.35">
      <c r="A538" s="309" t="str">
        <f>Inek2018A3[[#This Row],[ZPD2]]</f>
        <v>ZP47.14</v>
      </c>
      <c r="B538" s="309" t="str">
        <f>Inek2018A3[[#This Row],[OPSKode]]</f>
        <v>6-004.7d</v>
      </c>
      <c r="C538" s="326">
        <f>Inek2018A3[[#This Row],[Betrag2]]</f>
        <v>12878.56</v>
      </c>
      <c r="D538" s="309" t="s">
        <v>2018</v>
      </c>
      <c r="E538" s="309" t="s">
        <v>2019</v>
      </c>
      <c r="F538" s="309" t="s">
        <v>2060</v>
      </c>
      <c r="G538" s="309" t="s">
        <v>2061</v>
      </c>
      <c r="H538" s="309" t="s">
        <v>2062</v>
      </c>
      <c r="I538" s="327">
        <v>12878.56</v>
      </c>
    </row>
    <row r="539" spans="1:9" x14ac:dyDescent="0.35">
      <c r="C539" s="326"/>
      <c r="D539" s="309" t="s">
        <v>2063</v>
      </c>
      <c r="E539" s="309" t="s">
        <v>2064</v>
      </c>
      <c r="H539" s="309" t="s">
        <v>2065</v>
      </c>
    </row>
    <row r="540" spans="1:9" x14ac:dyDescent="0.35">
      <c r="A540" s="309" t="str">
        <f>Inek2018A3[[#This Row],[ZPD2]]</f>
        <v>ZP48.01</v>
      </c>
      <c r="B540" s="309" t="str">
        <f>Inek2018A3[[#This Row],[OPSKode]]</f>
        <v>6-004.a0</v>
      </c>
      <c r="C540" s="326">
        <f>Inek2018A3[[#This Row],[Betrag2]]</f>
        <v>836.44</v>
      </c>
      <c r="D540" s="309" t="s">
        <v>2063</v>
      </c>
      <c r="E540" s="309" t="s">
        <v>2064</v>
      </c>
      <c r="F540" s="309" t="s">
        <v>2066</v>
      </c>
      <c r="G540" s="309" t="s">
        <v>2067</v>
      </c>
      <c r="H540" s="309" t="s">
        <v>2068</v>
      </c>
      <c r="I540" s="327">
        <v>836.44</v>
      </c>
    </row>
    <row r="541" spans="1:9" x14ac:dyDescent="0.35">
      <c r="A541" s="309" t="str">
        <f>Inek2018A3[[#This Row],[ZPD2]]</f>
        <v>ZP48.02</v>
      </c>
      <c r="B541" s="309" t="str">
        <f>Inek2018A3[[#This Row],[OPSKode]]</f>
        <v>6-004.a1</v>
      </c>
      <c r="C541" s="326">
        <f>Inek2018A3[[#This Row],[Betrag2]]</f>
        <v>1463.77</v>
      </c>
      <c r="D541" s="309" t="s">
        <v>2063</v>
      </c>
      <c r="E541" s="309" t="s">
        <v>2064</v>
      </c>
      <c r="F541" s="309" t="s">
        <v>2069</v>
      </c>
      <c r="G541" s="309" t="s">
        <v>2070</v>
      </c>
      <c r="H541" s="309" t="s">
        <v>2071</v>
      </c>
      <c r="I541" s="327">
        <v>1463.77</v>
      </c>
    </row>
    <row r="542" spans="1:9" x14ac:dyDescent="0.35">
      <c r="A542" s="309" t="str">
        <f>Inek2018A3[[#This Row],[ZPD2]]</f>
        <v>ZP48.03</v>
      </c>
      <c r="B542" s="309" t="str">
        <f>Inek2018A3[[#This Row],[OPSKode]]</f>
        <v>6-004.a2</v>
      </c>
      <c r="C542" s="326">
        <f>Inek2018A3[[#This Row],[Betrag2]]</f>
        <v>2091.1</v>
      </c>
      <c r="D542" s="309" t="s">
        <v>2063</v>
      </c>
      <c r="E542" s="309" t="s">
        <v>2064</v>
      </c>
      <c r="F542" s="309" t="s">
        <v>2072</v>
      </c>
      <c r="G542" s="309" t="s">
        <v>2073</v>
      </c>
      <c r="H542" s="309" t="s">
        <v>2074</v>
      </c>
      <c r="I542" s="327">
        <v>2091.1</v>
      </c>
    </row>
    <row r="543" spans="1:9" x14ac:dyDescent="0.35">
      <c r="A543" s="309" t="str">
        <f>Inek2018A3[[#This Row],[ZPD2]]</f>
        <v>ZP48.04</v>
      </c>
      <c r="B543" s="309" t="str">
        <f>Inek2018A3[[#This Row],[OPSKode]]</f>
        <v>6-004.a3</v>
      </c>
      <c r="C543" s="326">
        <f>Inek2018A3[[#This Row],[Betrag2]]</f>
        <v>2718.43</v>
      </c>
      <c r="D543" s="309" t="s">
        <v>2063</v>
      </c>
      <c r="E543" s="309" t="s">
        <v>2064</v>
      </c>
      <c r="F543" s="309" t="s">
        <v>2075</v>
      </c>
      <c r="G543" s="309" t="s">
        <v>2076</v>
      </c>
      <c r="H543" s="309" t="s">
        <v>2077</v>
      </c>
      <c r="I543" s="327">
        <v>2718.43</v>
      </c>
    </row>
    <row r="544" spans="1:9" x14ac:dyDescent="0.35">
      <c r="A544" s="309" t="str">
        <f>Inek2018A3[[#This Row],[ZPD2]]</f>
        <v>ZP48.05</v>
      </c>
      <c r="B544" s="309" t="str">
        <f>Inek2018A3[[#This Row],[OPSKode]]</f>
        <v>6-004.a4</v>
      </c>
      <c r="C544" s="326">
        <f>Inek2018A3[[#This Row],[Betrag2]]</f>
        <v>3136.65</v>
      </c>
      <c r="D544" s="309" t="s">
        <v>2063</v>
      </c>
      <c r="E544" s="309" t="s">
        <v>2064</v>
      </c>
      <c r="F544" s="309" t="s">
        <v>2078</v>
      </c>
      <c r="G544" s="309" t="s">
        <v>2079</v>
      </c>
      <c r="H544" s="309" t="s">
        <v>2080</v>
      </c>
      <c r="I544" s="327">
        <v>3136.65</v>
      </c>
    </row>
    <row r="545" spans="1:9" x14ac:dyDescent="0.35">
      <c r="A545" s="309" t="str">
        <f>Inek2018A3[[#This Row],[ZPD2]]</f>
        <v>ZP48.06</v>
      </c>
      <c r="B545" s="309" t="str">
        <f>Inek2018A3[[#This Row],[OPSKode]]</f>
        <v>6-004.a5</v>
      </c>
      <c r="C545" s="326">
        <f>Inek2018A3[[#This Row],[Betrag2]]</f>
        <v>3763.98</v>
      </c>
      <c r="D545" s="309" t="s">
        <v>2063</v>
      </c>
      <c r="E545" s="309" t="s">
        <v>2064</v>
      </c>
      <c r="F545" s="309" t="s">
        <v>2081</v>
      </c>
      <c r="G545" s="309" t="s">
        <v>2082</v>
      </c>
      <c r="H545" s="309" t="s">
        <v>2083</v>
      </c>
      <c r="I545" s="327">
        <v>3763.98</v>
      </c>
    </row>
    <row r="546" spans="1:9" x14ac:dyDescent="0.35">
      <c r="A546" s="309" t="str">
        <f>Inek2018A3[[#This Row],[ZPD2]]</f>
        <v>ZP48.07</v>
      </c>
      <c r="B546" s="309" t="str">
        <f>Inek2018A3[[#This Row],[OPSKode]]</f>
        <v>6-004.a6</v>
      </c>
      <c r="C546" s="326">
        <f>Inek2018A3[[#This Row],[Betrag2]]</f>
        <v>4391.3100000000004</v>
      </c>
      <c r="D546" s="309" t="s">
        <v>2063</v>
      </c>
      <c r="E546" s="309" t="s">
        <v>2064</v>
      </c>
      <c r="F546" s="309" t="s">
        <v>2084</v>
      </c>
      <c r="G546" s="309" t="s">
        <v>2085</v>
      </c>
      <c r="H546" s="309" t="s">
        <v>2086</v>
      </c>
      <c r="I546" s="327">
        <v>4391.3100000000004</v>
      </c>
    </row>
    <row r="547" spans="1:9" x14ac:dyDescent="0.35">
      <c r="A547" s="309" t="str">
        <f>Inek2018A3[[#This Row],[ZPD2]]</f>
        <v>ZP48.08</v>
      </c>
      <c r="B547" s="309" t="str">
        <f>Inek2018A3[[#This Row],[OPSKode]]</f>
        <v>6-004.a7</v>
      </c>
      <c r="C547" s="326">
        <f>Inek2018A3[[#This Row],[Betrag2]]</f>
        <v>5018.6400000000003</v>
      </c>
      <c r="D547" s="309" t="s">
        <v>2063</v>
      </c>
      <c r="E547" s="309" t="s">
        <v>2064</v>
      </c>
      <c r="F547" s="309" t="s">
        <v>2087</v>
      </c>
      <c r="G547" s="309" t="s">
        <v>2088</v>
      </c>
      <c r="H547" s="309" t="s">
        <v>2089</v>
      </c>
      <c r="I547" s="327">
        <v>5018.6400000000003</v>
      </c>
    </row>
    <row r="548" spans="1:9" x14ac:dyDescent="0.35">
      <c r="A548" s="309" t="str">
        <f>Inek2018A3[[#This Row],[ZPD2]]</f>
        <v>ZP48.09</v>
      </c>
      <c r="B548" s="309" t="str">
        <f>Inek2018A3[[#This Row],[OPSKode]]</f>
        <v>6-004.a8</v>
      </c>
      <c r="C548" s="326">
        <f>Inek2018A3[[#This Row],[Betrag2]]</f>
        <v>5645.97</v>
      </c>
      <c r="D548" s="309" t="s">
        <v>2063</v>
      </c>
      <c r="E548" s="309" t="s">
        <v>2064</v>
      </c>
      <c r="F548" s="309" t="s">
        <v>2090</v>
      </c>
      <c r="G548" s="309" t="s">
        <v>2091</v>
      </c>
      <c r="H548" s="309" t="s">
        <v>2092</v>
      </c>
      <c r="I548" s="327">
        <v>5645.97</v>
      </c>
    </row>
    <row r="549" spans="1:9" x14ac:dyDescent="0.35">
      <c r="A549" s="309" t="str">
        <f>Inek2018A3[[#This Row],[ZPD2]]</f>
        <v>ZP48.10</v>
      </c>
      <c r="B549" s="309" t="str">
        <f>Inek2018A3[[#This Row],[OPSKode]]</f>
        <v>6-004.a9</v>
      </c>
      <c r="C549" s="326">
        <f>Inek2018A3[[#This Row],[Betrag2]]</f>
        <v>6273.3</v>
      </c>
      <c r="D549" s="309" t="s">
        <v>2063</v>
      </c>
      <c r="E549" s="309" t="s">
        <v>2064</v>
      </c>
      <c r="F549" s="309" t="s">
        <v>2093</v>
      </c>
      <c r="G549" s="309" t="s">
        <v>2094</v>
      </c>
      <c r="H549" s="309" t="s">
        <v>2095</v>
      </c>
      <c r="I549" s="327">
        <v>6273.3</v>
      </c>
    </row>
    <row r="550" spans="1:9" x14ac:dyDescent="0.35">
      <c r="A550" s="309" t="str">
        <f>Inek2018A3[[#This Row],[ZPD2]]</f>
        <v>ZP48.11</v>
      </c>
      <c r="B550" s="309" t="str">
        <f>Inek2018A3[[#This Row],[OPSKode]]</f>
        <v>6-004.aa</v>
      </c>
      <c r="C550" s="326">
        <f>Inek2018A3[[#This Row],[Betrag2]]</f>
        <v>6900.63</v>
      </c>
      <c r="D550" s="309" t="s">
        <v>2063</v>
      </c>
      <c r="E550" s="309" t="s">
        <v>2064</v>
      </c>
      <c r="F550" s="309" t="s">
        <v>2096</v>
      </c>
      <c r="G550" s="309" t="s">
        <v>2097</v>
      </c>
      <c r="H550" s="309" t="s">
        <v>2098</v>
      </c>
      <c r="I550" s="327">
        <v>6900.63</v>
      </c>
    </row>
    <row r="551" spans="1:9" x14ac:dyDescent="0.35">
      <c r="A551" s="309" t="str">
        <f>Inek2018A3[[#This Row],[ZPD2]]</f>
        <v>ZP48.12</v>
      </c>
      <c r="B551" s="309" t="str">
        <f>Inek2018A3[[#This Row],[OPSKode]]</f>
        <v>6-004.ab</v>
      </c>
      <c r="C551" s="326">
        <f>Inek2018A3[[#This Row],[Betrag2]]</f>
        <v>7527.96</v>
      </c>
      <c r="D551" s="309" t="s">
        <v>2063</v>
      </c>
      <c r="E551" s="309" t="s">
        <v>2064</v>
      </c>
      <c r="F551" s="309" t="s">
        <v>2099</v>
      </c>
      <c r="G551" s="309" t="s">
        <v>2100</v>
      </c>
      <c r="H551" s="309" t="s">
        <v>2101</v>
      </c>
      <c r="I551" s="327">
        <v>7527.96</v>
      </c>
    </row>
    <row r="552" spans="1:9" x14ac:dyDescent="0.35">
      <c r="A552" s="309" t="str">
        <f>Inek2018A3[[#This Row],[ZPD2]]</f>
        <v>ZP48.13</v>
      </c>
      <c r="B552" s="309" t="str">
        <f>Inek2018A3[[#This Row],[OPSKode]]</f>
        <v>6-004.ac</v>
      </c>
      <c r="C552" s="326">
        <f>Inek2018A3[[#This Row],[Betrag2]]</f>
        <v>8155.29</v>
      </c>
      <c r="D552" s="309" t="s">
        <v>2063</v>
      </c>
      <c r="E552" s="309" t="s">
        <v>2064</v>
      </c>
      <c r="F552" s="309" t="s">
        <v>2102</v>
      </c>
      <c r="G552" s="309" t="s">
        <v>2103</v>
      </c>
      <c r="H552" s="309" t="s">
        <v>2104</v>
      </c>
      <c r="I552" s="327">
        <v>8155.29</v>
      </c>
    </row>
    <row r="553" spans="1:9" x14ac:dyDescent="0.35">
      <c r="A553" s="309" t="str">
        <f>Inek2018A3[[#This Row],[ZPD2]]</f>
        <v>ZP48.14</v>
      </c>
      <c r="B553" s="309" t="str">
        <f>Inek2018A3[[#This Row],[OPSKode]]</f>
        <v>6-004.ad</v>
      </c>
      <c r="C553" s="326">
        <f>Inek2018A3[[#This Row],[Betrag2]]</f>
        <v>8782.6200000000008</v>
      </c>
      <c r="D553" s="309" t="s">
        <v>2063</v>
      </c>
      <c r="E553" s="309" t="s">
        <v>2064</v>
      </c>
      <c r="F553" s="309" t="s">
        <v>2105</v>
      </c>
      <c r="G553" s="309" t="s">
        <v>2106</v>
      </c>
      <c r="H553" s="309" t="s">
        <v>2107</v>
      </c>
      <c r="I553" s="327">
        <v>8782.6200000000008</v>
      </c>
    </row>
    <row r="554" spans="1:9" x14ac:dyDescent="0.35">
      <c r="A554" s="309" t="str">
        <f>Inek2018A3[[#This Row],[ZPD2]]</f>
        <v>ZP48.15</v>
      </c>
      <c r="B554" s="309" t="str">
        <f>Inek2018A3[[#This Row],[OPSKode]]</f>
        <v>6-004.ae</v>
      </c>
      <c r="C554" s="326">
        <f>Inek2018A3[[#This Row],[Betrag2]]</f>
        <v>10037.280000000001</v>
      </c>
      <c r="D554" s="309" t="s">
        <v>2063</v>
      </c>
      <c r="E554" s="309" t="s">
        <v>2064</v>
      </c>
      <c r="F554" s="309" t="s">
        <v>2108</v>
      </c>
      <c r="G554" s="309" t="s">
        <v>2109</v>
      </c>
      <c r="H554" s="309" t="s">
        <v>2110</v>
      </c>
      <c r="I554" s="327">
        <v>10037.280000000001</v>
      </c>
    </row>
    <row r="555" spans="1:9" x14ac:dyDescent="0.35">
      <c r="A555" s="309" t="str">
        <f>Inek2018A3[[#This Row],[ZPD2]]</f>
        <v>ZP48.16</v>
      </c>
      <c r="B555" s="309" t="str">
        <f>Inek2018A3[[#This Row],[OPSKode]]</f>
        <v>6-004.af</v>
      </c>
      <c r="C555" s="326">
        <f>Inek2018A3[[#This Row],[Betrag2]]</f>
        <v>11291.94</v>
      </c>
      <c r="D555" s="309" t="s">
        <v>2063</v>
      </c>
      <c r="E555" s="309" t="s">
        <v>2064</v>
      </c>
      <c r="F555" s="309" t="s">
        <v>2111</v>
      </c>
      <c r="G555" s="309" t="s">
        <v>2112</v>
      </c>
      <c r="H555" s="309" t="s">
        <v>2113</v>
      </c>
      <c r="I555" s="327">
        <v>11291.94</v>
      </c>
    </row>
    <row r="556" spans="1:9" x14ac:dyDescent="0.35">
      <c r="A556" s="309" t="str">
        <f>Inek2018A3[[#This Row],[ZPD2]]</f>
        <v>ZP48.17</v>
      </c>
      <c r="B556" s="309" t="str">
        <f>Inek2018A3[[#This Row],[OPSKode]]</f>
        <v>6-004.ag</v>
      </c>
      <c r="C556" s="326">
        <f>Inek2018A3[[#This Row],[Betrag2]]</f>
        <v>12546.6</v>
      </c>
      <c r="D556" s="309" t="s">
        <v>2063</v>
      </c>
      <c r="E556" s="309" t="s">
        <v>2064</v>
      </c>
      <c r="F556" s="309" t="s">
        <v>2114</v>
      </c>
      <c r="G556" s="309" t="s">
        <v>2115</v>
      </c>
      <c r="H556" s="309" t="s">
        <v>2116</v>
      </c>
      <c r="I556" s="327">
        <v>12546.6</v>
      </c>
    </row>
    <row r="557" spans="1:9" x14ac:dyDescent="0.35">
      <c r="A557" s="309" t="str">
        <f>Inek2018A3[[#This Row],[ZPD2]]</f>
        <v>ZP48.18</v>
      </c>
      <c r="B557" s="309" t="str">
        <f>Inek2018A3[[#This Row],[OPSKode]]</f>
        <v>6-004.ah</v>
      </c>
      <c r="C557" s="326">
        <f>Inek2018A3[[#This Row],[Betrag2]]</f>
        <v>13801.26</v>
      </c>
      <c r="D557" s="309" t="s">
        <v>2063</v>
      </c>
      <c r="E557" s="309" t="s">
        <v>2064</v>
      </c>
      <c r="F557" s="309" t="s">
        <v>2117</v>
      </c>
      <c r="G557" s="309" t="s">
        <v>2118</v>
      </c>
      <c r="H557" s="309" t="s">
        <v>2119</v>
      </c>
      <c r="I557" s="327">
        <v>13801.26</v>
      </c>
    </row>
    <row r="558" spans="1:9" x14ac:dyDescent="0.35">
      <c r="A558" s="309" t="str">
        <f>Inek2018A3[[#This Row],[ZPD2]]</f>
        <v>ZP48.19</v>
      </c>
      <c r="B558" s="309" t="str">
        <f>Inek2018A3[[#This Row],[OPSKode]]</f>
        <v>6-004.aj</v>
      </c>
      <c r="C558" s="326">
        <f>Inek2018A3[[#This Row],[Betrag2]]</f>
        <v>15055.92</v>
      </c>
      <c r="D558" s="309" t="s">
        <v>2063</v>
      </c>
      <c r="E558" s="309" t="s">
        <v>2064</v>
      </c>
      <c r="F558" s="309" t="s">
        <v>2120</v>
      </c>
      <c r="G558" s="309" t="s">
        <v>2121</v>
      </c>
      <c r="H558" s="309" t="s">
        <v>2122</v>
      </c>
      <c r="I558" s="327">
        <v>15055.92</v>
      </c>
    </row>
    <row r="559" spans="1:9" x14ac:dyDescent="0.35">
      <c r="C559" s="326"/>
      <c r="D559" s="309" t="s">
        <v>2123</v>
      </c>
      <c r="E559" s="309" t="s">
        <v>2124</v>
      </c>
      <c r="H559" s="309" t="s">
        <v>2125</v>
      </c>
    </row>
    <row r="560" spans="1:9" x14ac:dyDescent="0.35">
      <c r="A560" s="309" t="str">
        <f>Inek2018A3[[#This Row],[ZPD2]]</f>
        <v>ZP50.01</v>
      </c>
      <c r="B560" s="309" t="str">
        <f>Inek2018A3[[#This Row],[OPSKode]]</f>
        <v>6-005.00</v>
      </c>
      <c r="C560" s="326">
        <f>Inek2018A3[[#This Row],[Betrag2]]</f>
        <v>733.86</v>
      </c>
      <c r="D560" s="309" t="s">
        <v>2123</v>
      </c>
      <c r="E560" s="309" t="s">
        <v>2124</v>
      </c>
      <c r="F560" s="309" t="s">
        <v>2126</v>
      </c>
      <c r="G560" s="309" t="s">
        <v>2127</v>
      </c>
      <c r="H560" s="309" t="s">
        <v>2128</v>
      </c>
      <c r="I560" s="327">
        <v>733.86</v>
      </c>
    </row>
    <row r="561" spans="1:9" x14ac:dyDescent="0.35">
      <c r="A561" s="309" t="str">
        <f>Inek2018A3[[#This Row],[ZPD2]]</f>
        <v>ZP50.02</v>
      </c>
      <c r="B561" s="309" t="str">
        <f>Inek2018A3[[#This Row],[OPSKode]]</f>
        <v>6-005.01</v>
      </c>
      <c r="C561" s="326">
        <f>Inek2018A3[[#This Row],[Betrag2]]</f>
        <v>1068.95</v>
      </c>
      <c r="D561" s="309" t="s">
        <v>2123</v>
      </c>
      <c r="E561" s="309" t="s">
        <v>2124</v>
      </c>
      <c r="F561" s="309" t="s">
        <v>2129</v>
      </c>
      <c r="G561" s="309" t="s">
        <v>2130</v>
      </c>
      <c r="H561" s="309" t="s">
        <v>2131</v>
      </c>
      <c r="I561" s="327">
        <v>1068.95</v>
      </c>
    </row>
    <row r="562" spans="1:9" x14ac:dyDescent="0.35">
      <c r="A562" s="309" t="str">
        <f>Inek2018A3[[#This Row],[ZPD2]]</f>
        <v>ZP50.03</v>
      </c>
      <c r="B562" s="309" t="str">
        <f>Inek2018A3[[#This Row],[OPSKode]]</f>
        <v>6-005.02</v>
      </c>
      <c r="C562" s="326">
        <f>Inek2018A3[[#This Row],[Betrag2]]</f>
        <v>1373.04</v>
      </c>
      <c r="D562" s="309" t="s">
        <v>2123</v>
      </c>
      <c r="E562" s="309" t="s">
        <v>2124</v>
      </c>
      <c r="F562" s="309" t="s">
        <v>2132</v>
      </c>
      <c r="G562" s="309" t="s">
        <v>2133</v>
      </c>
      <c r="H562" s="309" t="s">
        <v>2134</v>
      </c>
      <c r="I562" s="327">
        <v>1373.04</v>
      </c>
    </row>
    <row r="563" spans="1:9" x14ac:dyDescent="0.35">
      <c r="A563" s="309" t="str">
        <f>Inek2018A3[[#This Row],[ZPD2]]</f>
        <v>ZP50.04</v>
      </c>
      <c r="B563" s="309" t="str">
        <f>Inek2018A3[[#This Row],[OPSKode]]</f>
        <v>6-005.03</v>
      </c>
      <c r="C563" s="326">
        <f>Inek2018A3[[#This Row],[Betrag2]]</f>
        <v>1710.32</v>
      </c>
      <c r="D563" s="309" t="s">
        <v>2123</v>
      </c>
      <c r="E563" s="309" t="s">
        <v>2124</v>
      </c>
      <c r="F563" s="309" t="s">
        <v>2135</v>
      </c>
      <c r="G563" s="309" t="s">
        <v>2136</v>
      </c>
      <c r="H563" s="309" t="s">
        <v>2137</v>
      </c>
      <c r="I563" s="327">
        <v>1710.32</v>
      </c>
    </row>
    <row r="564" spans="1:9" x14ac:dyDescent="0.35">
      <c r="A564" s="309" t="str">
        <f>Inek2018A3[[#This Row],[ZPD2]]</f>
        <v>ZP50.05</v>
      </c>
      <c r="B564" s="309" t="str">
        <f>Inek2018A3[[#This Row],[OPSKode]]</f>
        <v>6-005.04</v>
      </c>
      <c r="C564" s="326">
        <f>Inek2018A3[[#This Row],[Betrag2]]</f>
        <v>2137.9</v>
      </c>
      <c r="D564" s="309" t="s">
        <v>2123</v>
      </c>
      <c r="E564" s="309" t="s">
        <v>2124</v>
      </c>
      <c r="F564" s="309" t="s">
        <v>2138</v>
      </c>
      <c r="G564" s="309" t="s">
        <v>2139</v>
      </c>
      <c r="H564" s="309" t="s">
        <v>2140</v>
      </c>
      <c r="I564" s="327">
        <v>2137.9</v>
      </c>
    </row>
    <row r="565" spans="1:9" x14ac:dyDescent="0.35">
      <c r="A565" s="309" t="str">
        <f>Inek2018A3[[#This Row],[ZPD2]]</f>
        <v>ZP50.06</v>
      </c>
      <c r="B565" s="309" t="str">
        <f>Inek2018A3[[#This Row],[OPSKode]]</f>
        <v>6-005.05</v>
      </c>
      <c r="C565" s="326">
        <f>Inek2018A3[[#This Row],[Betrag2]]</f>
        <v>2779.27</v>
      </c>
      <c r="D565" s="309" t="s">
        <v>2123</v>
      </c>
      <c r="E565" s="309" t="s">
        <v>2124</v>
      </c>
      <c r="F565" s="309" t="s">
        <v>2141</v>
      </c>
      <c r="G565" s="309" t="s">
        <v>2142</v>
      </c>
      <c r="H565" s="309" t="s">
        <v>2143</v>
      </c>
      <c r="I565" s="327">
        <v>2779.27</v>
      </c>
    </row>
    <row r="566" spans="1:9" x14ac:dyDescent="0.35">
      <c r="A566" s="309" t="str">
        <f>Inek2018A3[[#This Row],[ZPD2]]</f>
        <v>ZP50.07</v>
      </c>
      <c r="B566" s="309" t="str">
        <f>Inek2018A3[[#This Row],[OPSKode]]</f>
        <v>6-005.06</v>
      </c>
      <c r="C566" s="326">
        <f>Inek2018A3[[#This Row],[Betrag2]]</f>
        <v>3420.64</v>
      </c>
      <c r="D566" s="309" t="s">
        <v>2123</v>
      </c>
      <c r="E566" s="309" t="s">
        <v>2124</v>
      </c>
      <c r="F566" s="309" t="s">
        <v>2144</v>
      </c>
      <c r="G566" s="309" t="s">
        <v>2145</v>
      </c>
      <c r="H566" s="309" t="s">
        <v>2146</v>
      </c>
      <c r="I566" s="327">
        <v>3420.64</v>
      </c>
    </row>
    <row r="567" spans="1:9" x14ac:dyDescent="0.35">
      <c r="A567" s="309" t="str">
        <f>Inek2018A3[[#This Row],[ZPD2]]</f>
        <v>ZP50.08</v>
      </c>
      <c r="B567" s="309" t="str">
        <f>Inek2018A3[[#This Row],[OPSKode]]</f>
        <v>6-005.07</v>
      </c>
      <c r="C567" s="326">
        <f>Inek2018A3[[#This Row],[Betrag2]]</f>
        <v>4275.8</v>
      </c>
      <c r="D567" s="309" t="s">
        <v>2123</v>
      </c>
      <c r="E567" s="309" t="s">
        <v>2124</v>
      </c>
      <c r="F567" s="309" t="s">
        <v>2147</v>
      </c>
      <c r="G567" s="309" t="s">
        <v>2148</v>
      </c>
      <c r="H567" s="309" t="s">
        <v>2149</v>
      </c>
      <c r="I567" s="327">
        <v>4275.8</v>
      </c>
    </row>
    <row r="568" spans="1:9" x14ac:dyDescent="0.35">
      <c r="A568" s="309" t="str">
        <f>Inek2018A3[[#This Row],[ZPD2]]</f>
        <v>ZP50.09</v>
      </c>
      <c r="B568" s="309" t="str">
        <f>Inek2018A3[[#This Row],[OPSKode]]</f>
        <v>6-005.08</v>
      </c>
      <c r="C568" s="326">
        <f>Inek2018A3[[#This Row],[Betrag2]]</f>
        <v>5558.54</v>
      </c>
      <c r="D568" s="309" t="s">
        <v>2123</v>
      </c>
      <c r="E568" s="309" t="s">
        <v>2124</v>
      </c>
      <c r="F568" s="309" t="s">
        <v>2150</v>
      </c>
      <c r="G568" s="309" t="s">
        <v>2151</v>
      </c>
      <c r="H568" s="309" t="s">
        <v>2152</v>
      </c>
      <c r="I568" s="327">
        <v>5558.54</v>
      </c>
    </row>
    <row r="569" spans="1:9" x14ac:dyDescent="0.35">
      <c r="A569" s="309" t="str">
        <f>Inek2018A3[[#This Row],[ZPD2]]</f>
        <v>ZP50.10</v>
      </c>
      <c r="B569" s="309" t="str">
        <f>Inek2018A3[[#This Row],[OPSKode]]</f>
        <v>6-005.09</v>
      </c>
      <c r="C569" s="326">
        <f>Inek2018A3[[#This Row],[Betrag2]]</f>
        <v>6841.28</v>
      </c>
      <c r="D569" s="309" t="s">
        <v>2123</v>
      </c>
      <c r="E569" s="309" t="s">
        <v>2124</v>
      </c>
      <c r="F569" s="309" t="s">
        <v>2153</v>
      </c>
      <c r="G569" s="309" t="s">
        <v>2154</v>
      </c>
      <c r="H569" s="309" t="s">
        <v>2155</v>
      </c>
      <c r="I569" s="327">
        <v>6841.28</v>
      </c>
    </row>
    <row r="570" spans="1:9" x14ac:dyDescent="0.35">
      <c r="A570" s="309" t="str">
        <f>Inek2018A3[[#This Row],[ZPD2]]</f>
        <v>ZP50.11</v>
      </c>
      <c r="B570" s="309" t="str">
        <f>Inek2018A3[[#This Row],[OPSKode]]</f>
        <v>6-005.0a</v>
      </c>
      <c r="C570" s="326">
        <f>Inek2018A3[[#This Row],[Betrag2]]</f>
        <v>8124.02</v>
      </c>
      <c r="D570" s="309" t="s">
        <v>2123</v>
      </c>
      <c r="E570" s="309" t="s">
        <v>2124</v>
      </c>
      <c r="F570" s="309" t="s">
        <v>2156</v>
      </c>
      <c r="G570" s="309" t="s">
        <v>2157</v>
      </c>
      <c r="H570" s="309" t="s">
        <v>2158</v>
      </c>
      <c r="I570" s="327">
        <v>8124.02</v>
      </c>
    </row>
    <row r="571" spans="1:9" x14ac:dyDescent="0.35">
      <c r="A571" s="309" t="str">
        <f>Inek2018A3[[#This Row],[ZPD2]]</f>
        <v>ZP50.12</v>
      </c>
      <c r="B571" s="309" t="str">
        <f>Inek2018A3[[#This Row],[OPSKode]]</f>
        <v>6-005.0b</v>
      </c>
      <c r="C571" s="326">
        <f>Inek2018A3[[#This Row],[Betrag2]]</f>
        <v>9406.76</v>
      </c>
      <c r="D571" s="309" t="s">
        <v>2123</v>
      </c>
      <c r="E571" s="309" t="s">
        <v>2124</v>
      </c>
      <c r="F571" s="309" t="s">
        <v>2159</v>
      </c>
      <c r="G571" s="309" t="s">
        <v>2160</v>
      </c>
      <c r="H571" s="309" t="s">
        <v>2161</v>
      </c>
      <c r="I571" s="327">
        <v>9406.76</v>
      </c>
    </row>
    <row r="572" spans="1:9" x14ac:dyDescent="0.35">
      <c r="A572" s="309" t="str">
        <f>Inek2018A3[[#This Row],[ZPD2]]</f>
        <v>ZP50.13</v>
      </c>
      <c r="B572" s="309" t="str">
        <f>Inek2018A3[[#This Row],[OPSKode]]</f>
        <v>6-005.0c</v>
      </c>
      <c r="C572" s="326">
        <f>Inek2018A3[[#This Row],[Betrag2]]</f>
        <v>10689.5</v>
      </c>
      <c r="D572" s="309" t="s">
        <v>2123</v>
      </c>
      <c r="E572" s="309" t="s">
        <v>2124</v>
      </c>
      <c r="F572" s="309" t="s">
        <v>2162</v>
      </c>
      <c r="G572" s="309" t="s">
        <v>2163</v>
      </c>
      <c r="H572" s="309" t="s">
        <v>2164</v>
      </c>
      <c r="I572" s="327">
        <v>10689.5</v>
      </c>
    </row>
    <row r="573" spans="1:9" x14ac:dyDescent="0.35">
      <c r="A573" s="309" t="str">
        <f>Inek2018A3[[#This Row],[ZPD2]]</f>
        <v>ZP50.14</v>
      </c>
      <c r="B573" s="309" t="str">
        <f>Inek2018A3[[#This Row],[OPSKode]]</f>
        <v>6-005.0d</v>
      </c>
      <c r="C573" s="326">
        <f>Inek2018A3[[#This Row],[Betrag2]]</f>
        <v>11972.24</v>
      </c>
      <c r="D573" s="309" t="s">
        <v>2123</v>
      </c>
      <c r="E573" s="309" t="s">
        <v>2124</v>
      </c>
      <c r="F573" s="309" t="s">
        <v>2165</v>
      </c>
      <c r="G573" s="309" t="s">
        <v>2166</v>
      </c>
      <c r="H573" s="309" t="s">
        <v>2167</v>
      </c>
      <c r="I573" s="327">
        <v>11972.24</v>
      </c>
    </row>
    <row r="574" spans="1:9" x14ac:dyDescent="0.35">
      <c r="A574" s="309" t="str">
        <f>Inek2018A3[[#This Row],[ZPD2]]</f>
        <v>ZP50.15</v>
      </c>
      <c r="B574" s="309" t="str">
        <f>Inek2018A3[[#This Row],[OPSKode]]</f>
        <v>6-005.0e</v>
      </c>
      <c r="C574" s="326">
        <f>Inek2018A3[[#This Row],[Betrag2]]</f>
        <v>13254.98</v>
      </c>
      <c r="D574" s="309" t="s">
        <v>2123</v>
      </c>
      <c r="E574" s="309" t="s">
        <v>2124</v>
      </c>
      <c r="F574" s="309" t="s">
        <v>2168</v>
      </c>
      <c r="G574" s="309" t="s">
        <v>2169</v>
      </c>
      <c r="H574" s="309" t="s">
        <v>547</v>
      </c>
      <c r="I574" s="327">
        <v>13254.98</v>
      </c>
    </row>
    <row r="575" spans="1:9" x14ac:dyDescent="0.35">
      <c r="C575" s="326"/>
      <c r="D575" s="309" t="s">
        <v>2170</v>
      </c>
      <c r="E575" s="309" t="s">
        <v>2171</v>
      </c>
      <c r="H575" s="309" t="s">
        <v>2172</v>
      </c>
    </row>
    <row r="576" spans="1:9" x14ac:dyDescent="0.35">
      <c r="A576" s="309" t="str">
        <f>Inek2018A3[[#This Row],[ZPD2]]</f>
        <v>ZP51.01</v>
      </c>
      <c r="B576" s="309" t="str">
        <f>Inek2018A3[[#This Row],[OPSKode]]</f>
        <v>6-004.50</v>
      </c>
      <c r="C576" s="326">
        <f>Inek2018A3[[#This Row],[Betrag2]]</f>
        <v>302.42</v>
      </c>
      <c r="D576" s="309" t="s">
        <v>2170</v>
      </c>
      <c r="E576" s="309" t="s">
        <v>2171</v>
      </c>
      <c r="F576" s="309" t="s">
        <v>2173</v>
      </c>
      <c r="G576" s="309" t="s">
        <v>2174</v>
      </c>
      <c r="H576" s="309" t="s">
        <v>2175</v>
      </c>
      <c r="I576" s="327">
        <v>302.42</v>
      </c>
    </row>
    <row r="577" spans="1:9" x14ac:dyDescent="0.35">
      <c r="A577" s="309" t="str">
        <f>Inek2018A3[[#This Row],[ZPD2]]</f>
        <v>ZP51.02</v>
      </c>
      <c r="B577" s="309" t="str">
        <f>Inek2018A3[[#This Row],[OPSKode]]</f>
        <v>6-004.51</v>
      </c>
      <c r="C577" s="326">
        <f>Inek2018A3[[#This Row],[Betrag2]]</f>
        <v>554.44000000000005</v>
      </c>
      <c r="D577" s="309" t="s">
        <v>2170</v>
      </c>
      <c r="E577" s="309" t="s">
        <v>2171</v>
      </c>
      <c r="F577" s="309" t="s">
        <v>2176</v>
      </c>
      <c r="G577" s="309" t="s">
        <v>2177</v>
      </c>
      <c r="H577" s="309" t="s">
        <v>1281</v>
      </c>
      <c r="I577" s="327">
        <v>554.44000000000005</v>
      </c>
    </row>
    <row r="578" spans="1:9" x14ac:dyDescent="0.35">
      <c r="A578" s="309" t="str">
        <f>Inek2018A3[[#This Row],[ZPD2]]</f>
        <v>ZP51.03</v>
      </c>
      <c r="B578" s="309" t="str">
        <f>Inek2018A3[[#This Row],[OPSKode]]</f>
        <v>6-004.52</v>
      </c>
      <c r="C578" s="326">
        <f>Inek2018A3[[#This Row],[Betrag2]]</f>
        <v>856.86</v>
      </c>
      <c r="D578" s="309" t="s">
        <v>2170</v>
      </c>
      <c r="E578" s="309" t="s">
        <v>2171</v>
      </c>
      <c r="F578" s="309" t="s">
        <v>2178</v>
      </c>
      <c r="G578" s="309" t="s">
        <v>2179</v>
      </c>
      <c r="H578" s="309" t="s">
        <v>864</v>
      </c>
      <c r="I578" s="327">
        <v>856.86</v>
      </c>
    </row>
    <row r="579" spans="1:9" x14ac:dyDescent="0.35">
      <c r="A579" s="309" t="str">
        <f>Inek2018A3[[#This Row],[ZPD2]]</f>
        <v>ZP51.04</v>
      </c>
      <c r="B579" s="309" t="str">
        <f>Inek2018A3[[#This Row],[OPSKode]]</f>
        <v>6-004.53</v>
      </c>
      <c r="C579" s="326">
        <f>Inek2018A3[[#This Row],[Betrag2]]</f>
        <v>1159.28</v>
      </c>
      <c r="D579" s="309" t="s">
        <v>2170</v>
      </c>
      <c r="E579" s="309" t="s">
        <v>2171</v>
      </c>
      <c r="F579" s="309" t="s">
        <v>2180</v>
      </c>
      <c r="G579" s="309" t="s">
        <v>2181</v>
      </c>
      <c r="H579" s="309" t="s">
        <v>867</v>
      </c>
      <c r="I579" s="327">
        <v>1159.28</v>
      </c>
    </row>
    <row r="580" spans="1:9" x14ac:dyDescent="0.35">
      <c r="A580" s="309" t="str">
        <f>Inek2018A3[[#This Row],[ZPD2]]</f>
        <v>ZP51.05</v>
      </c>
      <c r="B580" s="309" t="str">
        <f>Inek2018A3[[#This Row],[OPSKode]]</f>
        <v>6-004.54</v>
      </c>
      <c r="C580" s="326">
        <f>Inek2018A3[[#This Row],[Betrag2]]</f>
        <v>1461.7</v>
      </c>
      <c r="D580" s="309" t="s">
        <v>2170</v>
      </c>
      <c r="E580" s="309" t="s">
        <v>2171</v>
      </c>
      <c r="F580" s="309" t="s">
        <v>2182</v>
      </c>
      <c r="G580" s="309" t="s">
        <v>2183</v>
      </c>
      <c r="H580" s="309" t="s">
        <v>870</v>
      </c>
      <c r="I580" s="327">
        <v>1461.7</v>
      </c>
    </row>
    <row r="581" spans="1:9" x14ac:dyDescent="0.35">
      <c r="A581" s="309" t="str">
        <f>Inek2018A3[[#This Row],[ZPD2]]</f>
        <v>ZP51.06</v>
      </c>
      <c r="B581" s="309" t="str">
        <f>Inek2018A3[[#This Row],[OPSKode]]</f>
        <v>6-004.55</v>
      </c>
      <c r="C581" s="326">
        <f>Inek2018A3[[#This Row],[Betrag2]]</f>
        <v>1764.12</v>
      </c>
      <c r="D581" s="309" t="s">
        <v>2170</v>
      </c>
      <c r="E581" s="309" t="s">
        <v>2171</v>
      </c>
      <c r="F581" s="309" t="s">
        <v>2184</v>
      </c>
      <c r="G581" s="309" t="s">
        <v>2185</v>
      </c>
      <c r="H581" s="309" t="s">
        <v>873</v>
      </c>
      <c r="I581" s="327">
        <v>1764.12</v>
      </c>
    </row>
    <row r="582" spans="1:9" x14ac:dyDescent="0.35">
      <c r="A582" s="309" t="str">
        <f>Inek2018A3[[#This Row],[ZPD2]]</f>
        <v>ZP51.07</v>
      </c>
      <c r="B582" s="309" t="str">
        <f>Inek2018A3[[#This Row],[OPSKode]]</f>
        <v>6-004.56</v>
      </c>
      <c r="C582" s="326">
        <f>Inek2018A3[[#This Row],[Betrag2]]</f>
        <v>2066.54</v>
      </c>
      <c r="D582" s="309" t="s">
        <v>2170</v>
      </c>
      <c r="E582" s="309" t="s">
        <v>2171</v>
      </c>
      <c r="F582" s="309" t="s">
        <v>2186</v>
      </c>
      <c r="G582" s="309" t="s">
        <v>2187</v>
      </c>
      <c r="H582" s="309" t="s">
        <v>876</v>
      </c>
      <c r="I582" s="327">
        <v>2066.54</v>
      </c>
    </row>
    <row r="583" spans="1:9" x14ac:dyDescent="0.35">
      <c r="A583" s="309" t="str">
        <f>Inek2018A3[[#This Row],[ZPD2]]</f>
        <v>ZP51.08</v>
      </c>
      <c r="B583" s="309" t="str">
        <f>Inek2018A3[[#This Row],[OPSKode]]</f>
        <v>6-004.57</v>
      </c>
      <c r="C583" s="326">
        <f>Inek2018A3[[#This Row],[Betrag2]]</f>
        <v>2368.96</v>
      </c>
      <c r="D583" s="309" t="s">
        <v>2170</v>
      </c>
      <c r="E583" s="309" t="s">
        <v>2171</v>
      </c>
      <c r="F583" s="309" t="s">
        <v>2188</v>
      </c>
      <c r="G583" s="309" t="s">
        <v>2189</v>
      </c>
      <c r="H583" s="309" t="s">
        <v>879</v>
      </c>
      <c r="I583" s="327">
        <v>2368.96</v>
      </c>
    </row>
    <row r="584" spans="1:9" x14ac:dyDescent="0.35">
      <c r="A584" s="309" t="str">
        <f>Inek2018A3[[#This Row],[ZPD2]]</f>
        <v>ZP51.09</v>
      </c>
      <c r="B584" s="309" t="str">
        <f>Inek2018A3[[#This Row],[OPSKode]]</f>
        <v>6-004.58</v>
      </c>
      <c r="C584" s="326">
        <f>Inek2018A3[[#This Row],[Betrag2]]</f>
        <v>2671.38</v>
      </c>
      <c r="D584" s="309" t="s">
        <v>2170</v>
      </c>
      <c r="E584" s="309" t="s">
        <v>2171</v>
      </c>
      <c r="F584" s="309" t="s">
        <v>2190</v>
      </c>
      <c r="G584" s="309" t="s">
        <v>2191</v>
      </c>
      <c r="H584" s="309" t="s">
        <v>1296</v>
      </c>
      <c r="I584" s="327">
        <v>2671.38</v>
      </c>
    </row>
    <row r="585" spans="1:9" x14ac:dyDescent="0.35">
      <c r="A585" s="309" t="str">
        <f>Inek2018A3[[#This Row],[ZPD2]]</f>
        <v>ZP51.10</v>
      </c>
      <c r="B585" s="309" t="str">
        <f>Inek2018A3[[#This Row],[OPSKode]]</f>
        <v>6-004.59</v>
      </c>
      <c r="C585" s="326">
        <f>Inek2018A3[[#This Row],[Betrag2]]</f>
        <v>3074.6</v>
      </c>
      <c r="D585" s="309" t="s">
        <v>2170</v>
      </c>
      <c r="E585" s="309" t="s">
        <v>2171</v>
      </c>
      <c r="F585" s="309" t="s">
        <v>2192</v>
      </c>
      <c r="G585" s="309" t="s">
        <v>2193</v>
      </c>
      <c r="H585" s="309" t="s">
        <v>1299</v>
      </c>
      <c r="I585" s="327">
        <v>3074.6</v>
      </c>
    </row>
    <row r="586" spans="1:9" x14ac:dyDescent="0.35">
      <c r="A586" s="309" t="str">
        <f>Inek2018A3[[#This Row],[ZPD2]]</f>
        <v>ZP51.11</v>
      </c>
      <c r="B586" s="309" t="str">
        <f>Inek2018A3[[#This Row],[OPSKode]]</f>
        <v>6-004.5a</v>
      </c>
      <c r="C586" s="326">
        <f>Inek2018A3[[#This Row],[Betrag2]]</f>
        <v>3679.44</v>
      </c>
      <c r="D586" s="309" t="s">
        <v>2170</v>
      </c>
      <c r="E586" s="309" t="s">
        <v>2171</v>
      </c>
      <c r="F586" s="309" t="s">
        <v>2194</v>
      </c>
      <c r="G586" s="309" t="s">
        <v>2195</v>
      </c>
      <c r="H586" s="309" t="s">
        <v>1302</v>
      </c>
      <c r="I586" s="327">
        <v>3679.44</v>
      </c>
    </row>
    <row r="587" spans="1:9" x14ac:dyDescent="0.35">
      <c r="A587" s="309" t="str">
        <f>Inek2018A3[[#This Row],[ZPD2]]</f>
        <v>ZP51.12</v>
      </c>
      <c r="B587" s="309" t="str">
        <f>Inek2018A3[[#This Row],[OPSKode]]</f>
        <v>6-004.5b</v>
      </c>
      <c r="C587" s="326">
        <f>Inek2018A3[[#This Row],[Betrag2]]</f>
        <v>4284.28</v>
      </c>
      <c r="D587" s="309" t="s">
        <v>2170</v>
      </c>
      <c r="E587" s="309" t="s">
        <v>2171</v>
      </c>
      <c r="F587" s="309" t="s">
        <v>2196</v>
      </c>
      <c r="G587" s="309" t="s">
        <v>2197</v>
      </c>
      <c r="H587" s="309" t="s">
        <v>1305</v>
      </c>
      <c r="I587" s="327">
        <v>4284.28</v>
      </c>
    </row>
    <row r="588" spans="1:9" x14ac:dyDescent="0.35">
      <c r="A588" s="309" t="str">
        <f>Inek2018A3[[#This Row],[ZPD2]]</f>
        <v>ZP51.13</v>
      </c>
      <c r="B588" s="309" t="str">
        <f>Inek2018A3[[#This Row],[OPSKode]]</f>
        <v>6-004.5c</v>
      </c>
      <c r="C588" s="326">
        <f>Inek2018A3[[#This Row],[Betrag2]]</f>
        <v>5090.74</v>
      </c>
      <c r="D588" s="309" t="s">
        <v>2170</v>
      </c>
      <c r="E588" s="309" t="s">
        <v>2171</v>
      </c>
      <c r="F588" s="309" t="s">
        <v>2198</v>
      </c>
      <c r="G588" s="309" t="s">
        <v>2199</v>
      </c>
      <c r="H588" s="309" t="s">
        <v>2200</v>
      </c>
      <c r="I588" s="327">
        <v>5090.74</v>
      </c>
    </row>
    <row r="589" spans="1:9" x14ac:dyDescent="0.35">
      <c r="A589" s="309" t="str">
        <f>Inek2018A3[[#This Row],[ZPD2]]</f>
        <v>ZP51.14</v>
      </c>
      <c r="B589" s="309" t="str">
        <f>Inek2018A3[[#This Row],[OPSKode]]</f>
        <v>6-004.5d</v>
      </c>
      <c r="C589" s="326">
        <f>Inek2018A3[[#This Row],[Betrag2]]</f>
        <v>6300.42</v>
      </c>
      <c r="D589" s="309" t="s">
        <v>2170</v>
      </c>
      <c r="E589" s="309" t="s">
        <v>2171</v>
      </c>
      <c r="F589" s="309" t="s">
        <v>2201</v>
      </c>
      <c r="G589" s="309" t="s">
        <v>2202</v>
      </c>
      <c r="H589" s="309" t="s">
        <v>1314</v>
      </c>
      <c r="I589" s="327">
        <v>6300.42</v>
      </c>
    </row>
    <row r="590" spans="1:9" x14ac:dyDescent="0.35">
      <c r="A590" s="309" t="str">
        <f>Inek2018A3[[#This Row],[ZPD2]]</f>
        <v>ZP51.15</v>
      </c>
      <c r="B590" s="309" t="str">
        <f>Inek2018A3[[#This Row],[OPSKode]]</f>
        <v>6-004.5e</v>
      </c>
      <c r="C590" s="326">
        <f>Inek2018A3[[#This Row],[Betrag2]]</f>
        <v>7510.1</v>
      </c>
      <c r="D590" s="309" t="s">
        <v>2170</v>
      </c>
      <c r="E590" s="309" t="s">
        <v>2171</v>
      </c>
      <c r="F590" s="309" t="s">
        <v>2203</v>
      </c>
      <c r="G590" s="309" t="s">
        <v>2204</v>
      </c>
      <c r="H590" s="309" t="s">
        <v>1317</v>
      </c>
      <c r="I590" s="327">
        <v>7510.1</v>
      </c>
    </row>
    <row r="591" spans="1:9" x14ac:dyDescent="0.35">
      <c r="A591" s="309" t="str">
        <f>Inek2018A3[[#This Row],[ZPD2]]</f>
        <v>ZP51.16</v>
      </c>
      <c r="B591" s="309" t="str">
        <f>Inek2018A3[[#This Row],[OPSKode]]</f>
        <v>6-004.5f</v>
      </c>
      <c r="C591" s="326">
        <f>Inek2018A3[[#This Row],[Betrag2]]</f>
        <v>8719.7800000000007</v>
      </c>
      <c r="D591" s="309" t="s">
        <v>2170</v>
      </c>
      <c r="E591" s="309" t="s">
        <v>2171</v>
      </c>
      <c r="F591" s="309" t="s">
        <v>2205</v>
      </c>
      <c r="G591" s="309" t="s">
        <v>2206</v>
      </c>
      <c r="H591" s="309" t="s">
        <v>2207</v>
      </c>
      <c r="I591" s="327">
        <v>8719.7800000000007</v>
      </c>
    </row>
    <row r="592" spans="1:9" x14ac:dyDescent="0.35">
      <c r="A592" s="309" t="str">
        <f>Inek2018A3[[#This Row],[ZPD2]]</f>
        <v>ZP51.17</v>
      </c>
      <c r="B592" s="309" t="str">
        <f>Inek2018A3[[#This Row],[OPSKode]]</f>
        <v>6-004.5g</v>
      </c>
      <c r="C592" s="326">
        <f>Inek2018A3[[#This Row],[Betrag2]]</f>
        <v>10332.68</v>
      </c>
      <c r="D592" s="309" t="s">
        <v>2170</v>
      </c>
      <c r="E592" s="309" t="s">
        <v>2171</v>
      </c>
      <c r="F592" s="309" t="s">
        <v>2208</v>
      </c>
      <c r="G592" s="309" t="s">
        <v>2209</v>
      </c>
      <c r="H592" s="309" t="s">
        <v>2210</v>
      </c>
      <c r="I592" s="327">
        <v>10332.68</v>
      </c>
    </row>
    <row r="593" spans="1:9" x14ac:dyDescent="0.35">
      <c r="A593" s="309" t="str">
        <f>Inek2018A3[[#This Row],[ZPD2]]</f>
        <v>ZP51.18</v>
      </c>
      <c r="B593" s="309" t="str">
        <f>Inek2018A3[[#This Row],[OPSKode]]</f>
        <v>6-004.5h</v>
      </c>
      <c r="C593" s="326">
        <f>Inek2018A3[[#This Row],[Betrag2]]</f>
        <v>12752.04</v>
      </c>
      <c r="D593" s="309" t="s">
        <v>2170</v>
      </c>
      <c r="E593" s="309" t="s">
        <v>2171</v>
      </c>
      <c r="F593" s="309" t="s">
        <v>2211</v>
      </c>
      <c r="G593" s="309" t="s">
        <v>2212</v>
      </c>
      <c r="H593" s="309" t="s">
        <v>2213</v>
      </c>
      <c r="I593" s="327">
        <v>12752.04</v>
      </c>
    </row>
    <row r="594" spans="1:9" x14ac:dyDescent="0.35">
      <c r="A594" s="309" t="str">
        <f>Inek2018A3[[#This Row],[ZPD2]]</f>
        <v>ZP51.19</v>
      </c>
      <c r="B594" s="309" t="str">
        <f>Inek2018A3[[#This Row],[OPSKode]]</f>
        <v>6-004.5j</v>
      </c>
      <c r="C594" s="326">
        <f>Inek2018A3[[#This Row],[Betrag2]]</f>
        <v>15171.4</v>
      </c>
      <c r="D594" s="309" t="s">
        <v>2170</v>
      </c>
      <c r="E594" s="309" t="s">
        <v>2171</v>
      </c>
      <c r="F594" s="309" t="s">
        <v>2214</v>
      </c>
      <c r="G594" s="309" t="s">
        <v>2215</v>
      </c>
      <c r="H594" s="309" t="s">
        <v>2216</v>
      </c>
      <c r="I594" s="327">
        <v>15171.4</v>
      </c>
    </row>
    <row r="595" spans="1:9" x14ac:dyDescent="0.35">
      <c r="A595" s="309" t="str">
        <f>Inek2018A3[[#This Row],[ZPD2]]</f>
        <v>ZP51.20</v>
      </c>
      <c r="B595" s="309" t="str">
        <f>Inek2018A3[[#This Row],[OPSKode]]</f>
        <v>6-004.5k</v>
      </c>
      <c r="C595" s="326">
        <f>Inek2018A3[[#This Row],[Betrag2]]</f>
        <v>17590.759999999998</v>
      </c>
      <c r="D595" s="309" t="s">
        <v>2170</v>
      </c>
      <c r="E595" s="309" t="s">
        <v>2171</v>
      </c>
      <c r="F595" s="309" t="s">
        <v>2217</v>
      </c>
      <c r="G595" s="309" t="s">
        <v>2218</v>
      </c>
      <c r="H595" s="309" t="s">
        <v>2219</v>
      </c>
      <c r="I595" s="327">
        <v>17590.759999999998</v>
      </c>
    </row>
    <row r="596" spans="1:9" x14ac:dyDescent="0.35">
      <c r="A596" s="309" t="str">
        <f>Inek2018A3[[#This Row],[ZPD2]]</f>
        <v>ZP51.21</v>
      </c>
      <c r="B596" s="309" t="str">
        <f>Inek2018A3[[#This Row],[OPSKode]]</f>
        <v>6-004.5m</v>
      </c>
      <c r="C596" s="326">
        <f>Inek2018A3[[#This Row],[Betrag2]]</f>
        <v>20816.580000000002</v>
      </c>
      <c r="D596" s="309" t="s">
        <v>2170</v>
      </c>
      <c r="E596" s="309" t="s">
        <v>2171</v>
      </c>
      <c r="F596" s="309" t="s">
        <v>2220</v>
      </c>
      <c r="G596" s="309" t="s">
        <v>2221</v>
      </c>
      <c r="H596" s="309" t="s">
        <v>2222</v>
      </c>
      <c r="I596" s="327">
        <v>20816.580000000002</v>
      </c>
    </row>
    <row r="597" spans="1:9" x14ac:dyDescent="0.35">
      <c r="A597" s="309" t="str">
        <f>Inek2018A3[[#This Row],[ZPD2]]</f>
        <v>ZP51.22</v>
      </c>
      <c r="B597" s="309" t="str">
        <f>Inek2018A3[[#This Row],[OPSKode]]</f>
        <v>6-004.5n</v>
      </c>
      <c r="C597" s="326">
        <f>Inek2018A3[[#This Row],[Betrag2]]</f>
        <v>25655.3</v>
      </c>
      <c r="D597" s="309" t="s">
        <v>2170</v>
      </c>
      <c r="E597" s="309" t="s">
        <v>2171</v>
      </c>
      <c r="F597" s="309" t="s">
        <v>2223</v>
      </c>
      <c r="G597" s="309" t="s">
        <v>2224</v>
      </c>
      <c r="H597" s="309" t="s">
        <v>2225</v>
      </c>
      <c r="I597" s="327">
        <v>25655.3</v>
      </c>
    </row>
    <row r="598" spans="1:9" x14ac:dyDescent="0.35">
      <c r="A598" s="309" t="str">
        <f>Inek2018A3[[#This Row],[ZPD2]]</f>
        <v>ZP51.23</v>
      </c>
      <c r="B598" s="309" t="str">
        <f>Inek2018A3[[#This Row],[OPSKode]]</f>
        <v>6-004.5p</v>
      </c>
      <c r="C598" s="326">
        <f>Inek2018A3[[#This Row],[Betrag2]]</f>
        <v>30494.02</v>
      </c>
      <c r="D598" s="309" t="s">
        <v>2170</v>
      </c>
      <c r="E598" s="309" t="s">
        <v>2171</v>
      </c>
      <c r="F598" s="309" t="s">
        <v>2226</v>
      </c>
      <c r="G598" s="309" t="s">
        <v>2227</v>
      </c>
      <c r="H598" s="309" t="s">
        <v>2228</v>
      </c>
      <c r="I598" s="327">
        <v>30494.02</v>
      </c>
    </row>
    <row r="599" spans="1:9" x14ac:dyDescent="0.35">
      <c r="A599" s="309" t="str">
        <f>Inek2018A3[[#This Row],[ZPD2]]</f>
        <v>ZP51.24</v>
      </c>
      <c r="B599" s="309" t="str">
        <f>Inek2018A3[[#This Row],[OPSKode]]</f>
        <v>6-004.5q</v>
      </c>
      <c r="C599" s="326">
        <f>Inek2018A3[[#This Row],[Betrag2]]</f>
        <v>35332.74</v>
      </c>
      <c r="D599" s="309" t="s">
        <v>2170</v>
      </c>
      <c r="E599" s="309" t="s">
        <v>2171</v>
      </c>
      <c r="F599" s="309" t="s">
        <v>2229</v>
      </c>
      <c r="G599" s="309" t="s">
        <v>2230</v>
      </c>
      <c r="H599" s="309" t="s">
        <v>2231</v>
      </c>
      <c r="I599" s="327">
        <v>35332.74</v>
      </c>
    </row>
    <row r="600" spans="1:9" x14ac:dyDescent="0.35">
      <c r="A600" s="309" t="str">
        <f>Inek2018A3[[#This Row],[ZPD2]]</f>
        <v>ZP51.25</v>
      </c>
      <c r="B600" s="309" t="str">
        <f>Inek2018A3[[#This Row],[OPSKode]]</f>
        <v>6-004.5r</v>
      </c>
      <c r="C600" s="326">
        <f>Inek2018A3[[#This Row],[Betrag2]]</f>
        <v>40171.46</v>
      </c>
      <c r="D600" s="309" t="s">
        <v>2170</v>
      </c>
      <c r="E600" s="309" t="s">
        <v>2171</v>
      </c>
      <c r="F600" s="309" t="s">
        <v>2232</v>
      </c>
      <c r="G600" s="309" t="s">
        <v>2233</v>
      </c>
      <c r="H600" s="309" t="s">
        <v>2234</v>
      </c>
      <c r="I600" s="327">
        <v>40171.46</v>
      </c>
    </row>
    <row r="601" spans="1:9" x14ac:dyDescent="0.35">
      <c r="A601" s="309" t="str">
        <f>Inek2018A3[[#This Row],[ZPD2]]</f>
        <v>ZP51.26</v>
      </c>
      <c r="B601" s="309" t="str">
        <f>Inek2018A3[[#This Row],[OPSKode]]</f>
        <v>6-004.5s</v>
      </c>
      <c r="C601" s="326">
        <f>Inek2018A3[[#This Row],[Betrag2]]</f>
        <v>45010.18</v>
      </c>
      <c r="D601" s="309" t="s">
        <v>2170</v>
      </c>
      <c r="E601" s="309" t="s">
        <v>2171</v>
      </c>
      <c r="F601" s="309" t="s">
        <v>2235</v>
      </c>
      <c r="G601" s="309" t="s">
        <v>2236</v>
      </c>
      <c r="H601" s="309" t="s">
        <v>2237</v>
      </c>
      <c r="I601" s="327">
        <v>45010.18</v>
      </c>
    </row>
    <row r="602" spans="1:9" x14ac:dyDescent="0.35">
      <c r="A602" s="309" t="str">
        <f>Inek2018A3[[#This Row],[ZPD2]]</f>
        <v>ZP51.27</v>
      </c>
      <c r="B602" s="309" t="str">
        <f>Inek2018A3[[#This Row],[OPSKode]]</f>
        <v>6-004.5t</v>
      </c>
      <c r="C602" s="326">
        <f>Inek2018A3[[#This Row],[Betrag2]]</f>
        <v>49848.9</v>
      </c>
      <c r="D602" s="309" t="s">
        <v>2170</v>
      </c>
      <c r="E602" s="309" t="s">
        <v>2171</v>
      </c>
      <c r="F602" s="309" t="s">
        <v>2238</v>
      </c>
      <c r="G602" s="309" t="s">
        <v>2239</v>
      </c>
      <c r="H602" s="309" t="s">
        <v>2240</v>
      </c>
      <c r="I602" s="327">
        <v>49848.9</v>
      </c>
    </row>
    <row r="603" spans="1:9" x14ac:dyDescent="0.35">
      <c r="A603" s="309" t="str">
        <f>Inek2018A3[[#This Row],[ZPD2]]</f>
        <v>ZP51.28</v>
      </c>
      <c r="B603" s="309" t="str">
        <f>Inek2018A3[[#This Row],[OPSKode]]</f>
        <v>6-004.5u</v>
      </c>
      <c r="C603" s="326">
        <f>Inek2018A3[[#This Row],[Betrag2]]</f>
        <v>54687.62</v>
      </c>
      <c r="D603" s="309" t="s">
        <v>2170</v>
      </c>
      <c r="E603" s="309" t="s">
        <v>2171</v>
      </c>
      <c r="F603" s="309" t="s">
        <v>2241</v>
      </c>
      <c r="G603" s="309" t="s">
        <v>2242</v>
      </c>
      <c r="H603" s="309" t="s">
        <v>2243</v>
      </c>
      <c r="I603" s="327">
        <v>54687.62</v>
      </c>
    </row>
    <row r="604" spans="1:9" x14ac:dyDescent="0.35">
      <c r="C604" s="326"/>
      <c r="D604" s="309" t="s">
        <v>2244</v>
      </c>
      <c r="E604" s="309" t="s">
        <v>2245</v>
      </c>
      <c r="H604" s="309" t="s">
        <v>2246</v>
      </c>
    </row>
    <row r="605" spans="1:9" x14ac:dyDescent="0.35">
      <c r="A605" s="309" t="str">
        <f>Inek2018A3[[#This Row],[ZPD2]]</f>
        <v>ZP53.01</v>
      </c>
      <c r="B605" s="309" t="str">
        <f>Inek2018A3[[#This Row],[OPSKode]]</f>
        <v>6-002.4c</v>
      </c>
      <c r="C605" s="326">
        <f>Inek2018A3[[#This Row],[Betrag2]]</f>
        <v>80.7</v>
      </c>
      <c r="D605" s="309" t="s">
        <v>2244</v>
      </c>
      <c r="E605" s="309" t="s">
        <v>2245</v>
      </c>
      <c r="F605" s="309" t="s">
        <v>2247</v>
      </c>
      <c r="G605" s="309" t="s">
        <v>2248</v>
      </c>
      <c r="H605" s="309" t="s">
        <v>2249</v>
      </c>
      <c r="I605" s="327">
        <v>80.7</v>
      </c>
    </row>
    <row r="606" spans="1:9" x14ac:dyDescent="0.35">
      <c r="A606" s="309" t="str">
        <f>Inek2018A3[[#This Row],[ZPD2]]</f>
        <v>ZP53.02</v>
      </c>
      <c r="B606" s="309" t="str">
        <f>Inek2018A3[[#This Row],[OPSKode]]</f>
        <v>6-002.4d</v>
      </c>
      <c r="C606" s="326">
        <f>Inek2018A3[[#This Row],[Betrag2]]</f>
        <v>104.91</v>
      </c>
      <c r="D606" s="309" t="s">
        <v>2244</v>
      </c>
      <c r="E606" s="309" t="s">
        <v>2245</v>
      </c>
      <c r="F606" s="309" t="s">
        <v>2250</v>
      </c>
      <c r="G606" s="309" t="s">
        <v>2251</v>
      </c>
      <c r="H606" s="309" t="s">
        <v>1547</v>
      </c>
      <c r="I606" s="327">
        <v>104.91</v>
      </c>
    </row>
    <row r="607" spans="1:9" x14ac:dyDescent="0.35">
      <c r="A607" s="309" t="str">
        <f>Inek2018A3[[#This Row],[ZPD2]]</f>
        <v>ZP53.03</v>
      </c>
      <c r="B607" s="309" t="str">
        <f>Inek2018A3[[#This Row],[OPSKode]]</f>
        <v>6-002.4e</v>
      </c>
      <c r="C607" s="326">
        <f>Inek2018A3[[#This Row],[Betrag2]]</f>
        <v>129.11000000000001</v>
      </c>
      <c r="D607" s="309" t="s">
        <v>2244</v>
      </c>
      <c r="E607" s="309" t="s">
        <v>2245</v>
      </c>
      <c r="F607" s="309" t="s">
        <v>2252</v>
      </c>
      <c r="G607" s="309" t="s">
        <v>2253</v>
      </c>
      <c r="H607" s="309" t="s">
        <v>2254</v>
      </c>
      <c r="I607" s="327">
        <v>129.11000000000001</v>
      </c>
    </row>
    <row r="608" spans="1:9" x14ac:dyDescent="0.35">
      <c r="A608" s="309" t="str">
        <f>Inek2018A3[[#This Row],[ZPD2]]</f>
        <v>ZP53.04</v>
      </c>
      <c r="B608" s="309" t="str">
        <f>Inek2018A3[[#This Row],[OPSKode]]</f>
        <v>6-002.4f</v>
      </c>
      <c r="C608" s="326">
        <f>Inek2018A3[[#This Row],[Betrag2]]</f>
        <v>153.32</v>
      </c>
      <c r="D608" s="309" t="s">
        <v>2244</v>
      </c>
      <c r="E608" s="309" t="s">
        <v>2245</v>
      </c>
      <c r="F608" s="309" t="s">
        <v>2255</v>
      </c>
      <c r="G608" s="309" t="s">
        <v>2256</v>
      </c>
      <c r="H608" s="309" t="s">
        <v>2257</v>
      </c>
      <c r="I608" s="327">
        <v>153.32</v>
      </c>
    </row>
    <row r="609" spans="1:9" x14ac:dyDescent="0.35">
      <c r="A609" s="309" t="str">
        <f>Inek2018A3[[#This Row],[ZPD2]]</f>
        <v>ZP53.05</v>
      </c>
      <c r="B609" s="309" t="str">
        <f>Inek2018A3[[#This Row],[OPSKode]]</f>
        <v>6-002.4g</v>
      </c>
      <c r="C609" s="326">
        <f>Inek2018A3[[#This Row],[Betrag2]]</f>
        <v>177.53</v>
      </c>
      <c r="D609" s="309" t="s">
        <v>2244</v>
      </c>
      <c r="E609" s="309" t="s">
        <v>2245</v>
      </c>
      <c r="F609" s="309" t="s">
        <v>2258</v>
      </c>
      <c r="G609" s="309" t="s">
        <v>2259</v>
      </c>
      <c r="H609" s="309" t="s">
        <v>2260</v>
      </c>
      <c r="I609" s="327">
        <v>177.53</v>
      </c>
    </row>
    <row r="610" spans="1:9" x14ac:dyDescent="0.35">
      <c r="C610" s="326"/>
      <c r="D610" s="309" t="s">
        <v>2261</v>
      </c>
      <c r="E610" s="309" t="s">
        <v>2262</v>
      </c>
      <c r="H610" s="309" t="s">
        <v>2263</v>
      </c>
    </row>
    <row r="611" spans="1:9" x14ac:dyDescent="0.35">
      <c r="A611" s="309" t="str">
        <f>Inek2018A3[[#This Row],[ZPD2]]</f>
        <v>ZP54.01</v>
      </c>
      <c r="B611" s="309" t="str">
        <f>Inek2018A3[[#This Row],[OPSKode]]</f>
        <v>6-005.b0</v>
      </c>
      <c r="C611" s="326">
        <f>Inek2018A3[[#This Row],[Betrag2]]</f>
        <v>756.08</v>
      </c>
      <c r="D611" s="309" t="s">
        <v>2261</v>
      </c>
      <c r="E611" s="309" t="s">
        <v>2262</v>
      </c>
      <c r="F611" s="309" t="s">
        <v>2264</v>
      </c>
      <c r="G611" s="309" t="s">
        <v>2265</v>
      </c>
      <c r="H611" s="309" t="s">
        <v>2266</v>
      </c>
      <c r="I611" s="327">
        <v>756.08</v>
      </c>
    </row>
    <row r="612" spans="1:9" x14ac:dyDescent="0.35">
      <c r="A612" s="309" t="str">
        <f>Inek2018A3[[#This Row],[ZPD2]]</f>
        <v>ZP54.02</v>
      </c>
      <c r="B612" s="309" t="str">
        <f>Inek2018A3[[#This Row],[OPSKode]]</f>
        <v>6-005.b1</v>
      </c>
      <c r="C612" s="326">
        <f>Inek2018A3[[#This Row],[Betrag2]]</f>
        <v>1323.14</v>
      </c>
      <c r="D612" s="309" t="s">
        <v>2261</v>
      </c>
      <c r="E612" s="309" t="s">
        <v>2262</v>
      </c>
      <c r="F612" s="309" t="s">
        <v>2267</v>
      </c>
      <c r="G612" s="309" t="s">
        <v>2268</v>
      </c>
      <c r="H612" s="309" t="s">
        <v>1951</v>
      </c>
      <c r="I612" s="327">
        <v>1323.14</v>
      </c>
    </row>
    <row r="613" spans="1:9" x14ac:dyDescent="0.35">
      <c r="A613" s="309" t="str">
        <f>Inek2018A3[[#This Row],[ZPD2]]</f>
        <v>ZP54.03</v>
      </c>
      <c r="B613" s="309" t="str">
        <f>Inek2018A3[[#This Row],[OPSKode]]</f>
        <v>6-005.b2</v>
      </c>
      <c r="C613" s="326">
        <f>Inek2018A3[[#This Row],[Betrag2]]</f>
        <v>1890.2</v>
      </c>
      <c r="D613" s="309" t="s">
        <v>2261</v>
      </c>
      <c r="E613" s="309" t="s">
        <v>2262</v>
      </c>
      <c r="F613" s="309" t="s">
        <v>2269</v>
      </c>
      <c r="G613" s="309" t="s">
        <v>2270</v>
      </c>
      <c r="H613" s="309" t="s">
        <v>1954</v>
      </c>
      <c r="I613" s="327">
        <v>1890.2</v>
      </c>
    </row>
    <row r="614" spans="1:9" x14ac:dyDescent="0.35">
      <c r="A614" s="309" t="str">
        <f>Inek2018A3[[#This Row],[ZPD2]]</f>
        <v>ZP54.04</v>
      </c>
      <c r="B614" s="309" t="str">
        <f>Inek2018A3[[#This Row],[OPSKode]]</f>
        <v>6-005.b3</v>
      </c>
      <c r="C614" s="326">
        <f>Inek2018A3[[#This Row],[Betrag2]]</f>
        <v>2457.2600000000002</v>
      </c>
      <c r="D614" s="309" t="s">
        <v>2261</v>
      </c>
      <c r="E614" s="309" t="s">
        <v>2262</v>
      </c>
      <c r="F614" s="309" t="s">
        <v>2271</v>
      </c>
      <c r="G614" s="309" t="s">
        <v>2272</v>
      </c>
      <c r="H614" s="309" t="s">
        <v>1957</v>
      </c>
      <c r="I614" s="327">
        <v>2457.2600000000002</v>
      </c>
    </row>
    <row r="615" spans="1:9" x14ac:dyDescent="0.35">
      <c r="A615" s="309" t="str">
        <f>Inek2018A3[[#This Row],[ZPD2]]</f>
        <v>ZP54.05</v>
      </c>
      <c r="B615" s="309" t="str">
        <f>Inek2018A3[[#This Row],[OPSKode]]</f>
        <v>6-005.b4</v>
      </c>
      <c r="C615" s="326">
        <f>Inek2018A3[[#This Row],[Betrag2]]</f>
        <v>3024.32</v>
      </c>
      <c r="D615" s="309" t="s">
        <v>2261</v>
      </c>
      <c r="E615" s="309" t="s">
        <v>2262</v>
      </c>
      <c r="F615" s="309" t="s">
        <v>2273</v>
      </c>
      <c r="G615" s="309" t="s">
        <v>2274</v>
      </c>
      <c r="H615" s="309" t="s">
        <v>1960</v>
      </c>
      <c r="I615" s="327">
        <v>3024.32</v>
      </c>
    </row>
    <row r="616" spans="1:9" x14ac:dyDescent="0.35">
      <c r="A616" s="309" t="str">
        <f>Inek2018A3[[#This Row],[ZPD2]]</f>
        <v>ZP54.06</v>
      </c>
      <c r="B616" s="309" t="str">
        <f>Inek2018A3[[#This Row],[OPSKode]]</f>
        <v>6-005.b5</v>
      </c>
      <c r="C616" s="326">
        <f>Inek2018A3[[#This Row],[Betrag2]]</f>
        <v>3547.36</v>
      </c>
      <c r="D616" s="309" t="s">
        <v>2261</v>
      </c>
      <c r="E616" s="309" t="s">
        <v>2262</v>
      </c>
      <c r="F616" s="309" t="s">
        <v>2275</v>
      </c>
      <c r="G616" s="309" t="s">
        <v>2276</v>
      </c>
      <c r="H616" s="309" t="s">
        <v>1963</v>
      </c>
      <c r="I616" s="327">
        <v>3547.36</v>
      </c>
    </row>
    <row r="617" spans="1:9" x14ac:dyDescent="0.35">
      <c r="A617" s="309" t="str">
        <f>Inek2018A3[[#This Row],[ZPD2]]</f>
        <v>ZP54.07</v>
      </c>
      <c r="B617" s="309" t="str">
        <f>Inek2018A3[[#This Row],[OPSKode]]</f>
        <v>6-005.b6</v>
      </c>
      <c r="C617" s="326">
        <f>Inek2018A3[[#This Row],[Betrag2]]</f>
        <v>4158.4399999999996</v>
      </c>
      <c r="D617" s="309" t="s">
        <v>2261</v>
      </c>
      <c r="E617" s="309" t="s">
        <v>2262</v>
      </c>
      <c r="F617" s="309" t="s">
        <v>2277</v>
      </c>
      <c r="G617" s="309" t="s">
        <v>2278</v>
      </c>
      <c r="H617" s="309" t="s">
        <v>1966</v>
      </c>
      <c r="I617" s="327">
        <v>4158.4399999999996</v>
      </c>
    </row>
    <row r="618" spans="1:9" x14ac:dyDescent="0.35">
      <c r="A618" s="309" t="str">
        <f>Inek2018A3[[#This Row],[ZPD2]]</f>
        <v>ZP54.08</v>
      </c>
      <c r="B618" s="309" t="str">
        <f>Inek2018A3[[#This Row],[OPSKode]]</f>
        <v>6-005.b7</v>
      </c>
      <c r="C618" s="326">
        <f>Inek2018A3[[#This Row],[Betrag2]]</f>
        <v>4725.5</v>
      </c>
      <c r="D618" s="309" t="s">
        <v>2261</v>
      </c>
      <c r="E618" s="309" t="s">
        <v>2262</v>
      </c>
      <c r="F618" s="309" t="s">
        <v>2279</v>
      </c>
      <c r="G618" s="309" t="s">
        <v>2280</v>
      </c>
      <c r="H618" s="309" t="s">
        <v>1969</v>
      </c>
      <c r="I618" s="327">
        <v>4725.5</v>
      </c>
    </row>
    <row r="619" spans="1:9" x14ac:dyDescent="0.35">
      <c r="A619" s="309" t="str">
        <f>Inek2018A3[[#This Row],[ZPD2]]</f>
        <v>ZP54.09</v>
      </c>
      <c r="B619" s="309" t="str">
        <f>Inek2018A3[[#This Row],[OPSKode]]</f>
        <v>6-005.b8</v>
      </c>
      <c r="C619" s="326">
        <f>Inek2018A3[[#This Row],[Betrag2]]</f>
        <v>5292.56</v>
      </c>
      <c r="D619" s="309" t="s">
        <v>2261</v>
      </c>
      <c r="E619" s="309" t="s">
        <v>2262</v>
      </c>
      <c r="F619" s="309" t="s">
        <v>2281</v>
      </c>
      <c r="G619" s="309" t="s">
        <v>2282</v>
      </c>
      <c r="H619" s="309" t="s">
        <v>1972</v>
      </c>
      <c r="I619" s="327">
        <v>5292.56</v>
      </c>
    </row>
    <row r="620" spans="1:9" x14ac:dyDescent="0.35">
      <c r="A620" s="309" t="str">
        <f>Inek2018A3[[#This Row],[ZPD2]]</f>
        <v>ZP54.10</v>
      </c>
      <c r="B620" s="309" t="str">
        <f>Inek2018A3[[#This Row],[OPSKode]]</f>
        <v>6-005.b9</v>
      </c>
      <c r="C620" s="326">
        <f>Inek2018A3[[#This Row],[Betrag2]]</f>
        <v>6048.64</v>
      </c>
      <c r="D620" s="309" t="s">
        <v>2261</v>
      </c>
      <c r="E620" s="309" t="s">
        <v>2262</v>
      </c>
      <c r="F620" s="309" t="s">
        <v>2283</v>
      </c>
      <c r="G620" s="309" t="s">
        <v>2284</v>
      </c>
      <c r="H620" s="309" t="s">
        <v>1975</v>
      </c>
      <c r="I620" s="327">
        <v>6048.64</v>
      </c>
    </row>
    <row r="621" spans="1:9" x14ac:dyDescent="0.35">
      <c r="A621" s="309" t="str">
        <f>Inek2018A3[[#This Row],[ZPD2]]</f>
        <v>ZP54.11</v>
      </c>
      <c r="B621" s="309" t="str">
        <f>Inek2018A3[[#This Row],[OPSKode]]</f>
        <v>6-005.ba</v>
      </c>
      <c r="C621" s="326">
        <f>Inek2018A3[[#This Row],[Betrag2]]</f>
        <v>7182.76</v>
      </c>
      <c r="D621" s="309" t="s">
        <v>2261</v>
      </c>
      <c r="E621" s="309" t="s">
        <v>2262</v>
      </c>
      <c r="F621" s="309" t="s">
        <v>2285</v>
      </c>
      <c r="G621" s="309" t="s">
        <v>2286</v>
      </c>
      <c r="H621" s="309" t="s">
        <v>1978</v>
      </c>
      <c r="I621" s="327">
        <v>7182.76</v>
      </c>
    </row>
    <row r="622" spans="1:9" x14ac:dyDescent="0.35">
      <c r="A622" s="309" t="str">
        <f>Inek2018A3[[#This Row],[ZPD2]]</f>
        <v>ZP54.12</v>
      </c>
      <c r="B622" s="309" t="str">
        <f>Inek2018A3[[#This Row],[OPSKode]]</f>
        <v>6-005.bb</v>
      </c>
      <c r="C622" s="326">
        <f>Inek2018A3[[#This Row],[Betrag2]]</f>
        <v>8316.8799999999992</v>
      </c>
      <c r="D622" s="309" t="s">
        <v>2261</v>
      </c>
      <c r="E622" s="309" t="s">
        <v>2262</v>
      </c>
      <c r="F622" s="309" t="s">
        <v>2287</v>
      </c>
      <c r="G622" s="309" t="s">
        <v>2288</v>
      </c>
      <c r="H622" s="309" t="s">
        <v>1981</v>
      </c>
      <c r="I622" s="327">
        <v>8316.8799999999992</v>
      </c>
    </row>
    <row r="623" spans="1:9" x14ac:dyDescent="0.35">
      <c r="A623" s="309" t="str">
        <f>Inek2018A3[[#This Row],[ZPD2]]</f>
        <v>ZP54.13</v>
      </c>
      <c r="B623" s="309" t="str">
        <f>Inek2018A3[[#This Row],[OPSKode]]</f>
        <v>6-005.bc</v>
      </c>
      <c r="C623" s="326">
        <f>Inek2018A3[[#This Row],[Betrag2]]</f>
        <v>9451</v>
      </c>
      <c r="D623" s="309" t="s">
        <v>2261</v>
      </c>
      <c r="E623" s="309" t="s">
        <v>2262</v>
      </c>
      <c r="F623" s="309" t="s">
        <v>2289</v>
      </c>
      <c r="G623" s="309" t="s">
        <v>2290</v>
      </c>
      <c r="H623" s="309" t="s">
        <v>1984</v>
      </c>
      <c r="I623" s="327">
        <v>9451</v>
      </c>
    </row>
    <row r="624" spans="1:9" x14ac:dyDescent="0.35">
      <c r="A624" s="309" t="str">
        <f>Inek2018A3[[#This Row],[ZPD2]]</f>
        <v>ZP54.14</v>
      </c>
      <c r="B624" s="309" t="str">
        <f>Inek2018A3[[#This Row],[OPSKode]]</f>
        <v>6-005.bd</v>
      </c>
      <c r="C624" s="326">
        <f>Inek2018A3[[#This Row],[Betrag2]]</f>
        <v>10585.12</v>
      </c>
      <c r="D624" s="309" t="s">
        <v>2261</v>
      </c>
      <c r="E624" s="309" t="s">
        <v>2262</v>
      </c>
      <c r="F624" s="309" t="s">
        <v>2291</v>
      </c>
      <c r="G624" s="309" t="s">
        <v>2292</v>
      </c>
      <c r="H624" s="309" t="s">
        <v>1987</v>
      </c>
      <c r="I624" s="327">
        <v>10585.12</v>
      </c>
    </row>
    <row r="625" spans="1:9" x14ac:dyDescent="0.35">
      <c r="A625" s="309" t="str">
        <f>Inek2018A3[[#This Row],[ZPD2]]</f>
        <v>ZP54.15</v>
      </c>
      <c r="B625" s="309" t="str">
        <f>Inek2018A3[[#This Row],[OPSKode]]</f>
        <v>6-005.be</v>
      </c>
      <c r="C625" s="326">
        <f>Inek2018A3[[#This Row],[Betrag2]]</f>
        <v>11719.24</v>
      </c>
      <c r="D625" s="309" t="s">
        <v>2261</v>
      </c>
      <c r="E625" s="309" t="s">
        <v>2262</v>
      </c>
      <c r="F625" s="309" t="s">
        <v>2293</v>
      </c>
      <c r="G625" s="309" t="s">
        <v>2294</v>
      </c>
      <c r="H625" s="309" t="s">
        <v>532</v>
      </c>
      <c r="I625" s="327">
        <v>11719.24</v>
      </c>
    </row>
    <row r="626" spans="1:9" x14ac:dyDescent="0.35">
      <c r="A626" s="309" t="str">
        <f>Inek2018A3[[#This Row],[ZPD2]]</f>
        <v>ZP54.16</v>
      </c>
      <c r="B626" s="309" t="str">
        <f>Inek2018A3[[#This Row],[OPSKode]]</f>
        <v>6-005.bf</v>
      </c>
      <c r="C626" s="326">
        <f>Inek2018A3[[#This Row],[Betrag2]]</f>
        <v>12853.36</v>
      </c>
      <c r="D626" s="309" t="s">
        <v>2261</v>
      </c>
      <c r="E626" s="309" t="s">
        <v>2262</v>
      </c>
      <c r="F626" s="309" t="s">
        <v>2295</v>
      </c>
      <c r="G626" s="309" t="s">
        <v>2296</v>
      </c>
      <c r="H626" s="309" t="s">
        <v>535</v>
      </c>
      <c r="I626" s="327">
        <v>12853.36</v>
      </c>
    </row>
    <row r="627" spans="1:9" x14ac:dyDescent="0.35">
      <c r="A627" s="309" t="str">
        <f>Inek2018A3[[#This Row],[ZPD2]]</f>
        <v>ZP54.17</v>
      </c>
      <c r="B627" s="309" t="str">
        <f>Inek2018A3[[#This Row],[OPSKode]]</f>
        <v>6-005.bg</v>
      </c>
      <c r="C627" s="326">
        <f>Inek2018A3[[#This Row],[Betrag2]]</f>
        <v>13987.48</v>
      </c>
      <c r="D627" s="309" t="s">
        <v>2261</v>
      </c>
      <c r="E627" s="309" t="s">
        <v>2262</v>
      </c>
      <c r="F627" s="309" t="s">
        <v>2297</v>
      </c>
      <c r="G627" s="309" t="s">
        <v>2298</v>
      </c>
      <c r="H627" s="309" t="s">
        <v>538</v>
      </c>
      <c r="I627" s="327">
        <v>13987.48</v>
      </c>
    </row>
    <row r="628" spans="1:9" x14ac:dyDescent="0.35">
      <c r="A628" s="309" t="str">
        <f>Inek2018A3[[#This Row],[ZPD2]]</f>
        <v>ZP54.18</v>
      </c>
      <c r="B628" s="309" t="str">
        <f>Inek2018A3[[#This Row],[OPSKode]]</f>
        <v>6-005.bh</v>
      </c>
      <c r="C628" s="326">
        <f>Inek2018A3[[#This Row],[Betrag2]]</f>
        <v>15121.6</v>
      </c>
      <c r="D628" s="309" t="s">
        <v>2261</v>
      </c>
      <c r="E628" s="309" t="s">
        <v>2262</v>
      </c>
      <c r="F628" s="309" t="s">
        <v>2299</v>
      </c>
      <c r="G628" s="309" t="s">
        <v>2300</v>
      </c>
      <c r="H628" s="309" t="s">
        <v>541</v>
      </c>
      <c r="I628" s="327">
        <v>15121.6</v>
      </c>
    </row>
    <row r="629" spans="1:9" x14ac:dyDescent="0.35">
      <c r="A629" s="309" t="str">
        <f>Inek2018A3[[#This Row],[ZPD2]]</f>
        <v>ZP54.19</v>
      </c>
      <c r="B629" s="309" t="str">
        <f>Inek2018A3[[#This Row],[OPSKode]]</f>
        <v>6-005.bj</v>
      </c>
      <c r="C629" s="326">
        <f>Inek2018A3[[#This Row],[Betrag2]]</f>
        <v>16255.72</v>
      </c>
      <c r="D629" s="309" t="s">
        <v>2261</v>
      </c>
      <c r="E629" s="309" t="s">
        <v>2262</v>
      </c>
      <c r="F629" s="309" t="s">
        <v>2301</v>
      </c>
      <c r="G629" s="309" t="s">
        <v>2302</v>
      </c>
      <c r="H629" s="309" t="s">
        <v>2303</v>
      </c>
      <c r="I629" s="327">
        <v>16255.72</v>
      </c>
    </row>
    <row r="630" spans="1:9" x14ac:dyDescent="0.35">
      <c r="C630" s="326"/>
      <c r="D630" s="309" t="s">
        <v>2304</v>
      </c>
      <c r="E630" s="309" t="s">
        <v>2305</v>
      </c>
      <c r="H630" s="309" t="s">
        <v>2306</v>
      </c>
    </row>
    <row r="631" spans="1:9" x14ac:dyDescent="0.35">
      <c r="A631" s="309" t="str">
        <f>Inek2018A3[[#This Row],[ZPD2]]</f>
        <v>ZP55.01</v>
      </c>
      <c r="B631" s="309" t="str">
        <f>Inek2018A3[[#This Row],[OPSKode]]</f>
        <v>6-003.j0</v>
      </c>
      <c r="C631" s="326">
        <f>Inek2018A3[[#This Row],[Betrag2]]</f>
        <v>1312.17</v>
      </c>
      <c r="D631" s="309" t="s">
        <v>2304</v>
      </c>
      <c r="E631" s="309" t="s">
        <v>2305</v>
      </c>
      <c r="F631" s="309" t="s">
        <v>2307</v>
      </c>
      <c r="G631" s="309" t="s">
        <v>2308</v>
      </c>
      <c r="H631" s="309" t="s">
        <v>989</v>
      </c>
      <c r="I631" s="327">
        <v>1312.17</v>
      </c>
    </row>
    <row r="632" spans="1:9" x14ac:dyDescent="0.35">
      <c r="A632" s="309" t="str">
        <f>Inek2018A3[[#This Row],[ZPD2]]</f>
        <v>ZP55.02</v>
      </c>
      <c r="B632" s="309" t="str">
        <f>Inek2018A3[[#This Row],[OPSKode]]</f>
        <v>6-003.j1</v>
      </c>
      <c r="C632" s="326">
        <f>Inek2018A3[[#This Row],[Betrag2]]</f>
        <v>2296.29</v>
      </c>
      <c r="D632" s="309" t="s">
        <v>2304</v>
      </c>
      <c r="E632" s="309" t="s">
        <v>2305</v>
      </c>
      <c r="F632" s="309" t="s">
        <v>2309</v>
      </c>
      <c r="G632" s="309" t="s">
        <v>2310</v>
      </c>
      <c r="H632" s="309" t="s">
        <v>992</v>
      </c>
      <c r="I632" s="327">
        <v>2296.29</v>
      </c>
    </row>
    <row r="633" spans="1:9" x14ac:dyDescent="0.35">
      <c r="A633" s="309" t="str">
        <f>Inek2018A3[[#This Row],[ZPD2]]</f>
        <v>ZP55.03</v>
      </c>
      <c r="B633" s="309" t="str">
        <f>Inek2018A3[[#This Row],[OPSKode]]</f>
        <v>6-003.j2</v>
      </c>
      <c r="C633" s="326">
        <f>Inek2018A3[[#This Row],[Betrag2]]</f>
        <v>3280.42</v>
      </c>
      <c r="D633" s="309" t="s">
        <v>2304</v>
      </c>
      <c r="E633" s="309" t="s">
        <v>2305</v>
      </c>
      <c r="F633" s="309" t="s">
        <v>2311</v>
      </c>
      <c r="G633" s="309" t="s">
        <v>2312</v>
      </c>
      <c r="H633" s="309" t="s">
        <v>995</v>
      </c>
      <c r="I633" s="327">
        <v>3280.42</v>
      </c>
    </row>
    <row r="634" spans="1:9" x14ac:dyDescent="0.35">
      <c r="A634" s="309" t="str">
        <f>Inek2018A3[[#This Row],[ZPD2]]</f>
        <v>ZP55.04</v>
      </c>
      <c r="B634" s="309" t="str">
        <f>Inek2018A3[[#This Row],[OPSKode]]</f>
        <v>6-003.j3</v>
      </c>
      <c r="C634" s="326">
        <f>Inek2018A3[[#This Row],[Betrag2]]</f>
        <v>4264.55</v>
      </c>
      <c r="D634" s="309" t="s">
        <v>2304</v>
      </c>
      <c r="E634" s="309" t="s">
        <v>2305</v>
      </c>
      <c r="F634" s="309" t="s">
        <v>2313</v>
      </c>
      <c r="G634" s="309" t="s">
        <v>2314</v>
      </c>
      <c r="H634" s="309" t="s">
        <v>998</v>
      </c>
      <c r="I634" s="327">
        <v>4264.55</v>
      </c>
    </row>
    <row r="635" spans="1:9" x14ac:dyDescent="0.35">
      <c r="A635" s="309" t="str">
        <f>Inek2018A3[[#This Row],[ZPD2]]</f>
        <v>ZP55.05</v>
      </c>
      <c r="B635" s="309" t="str">
        <f>Inek2018A3[[#This Row],[OPSKode]]</f>
        <v>6-003.j4</v>
      </c>
      <c r="C635" s="326">
        <f>Inek2018A3[[#This Row],[Betrag2]]</f>
        <v>5248.67</v>
      </c>
      <c r="D635" s="309" t="s">
        <v>2304</v>
      </c>
      <c r="E635" s="309" t="s">
        <v>2305</v>
      </c>
      <c r="F635" s="309" t="s">
        <v>2315</v>
      </c>
      <c r="G635" s="309" t="s">
        <v>2316</v>
      </c>
      <c r="H635" s="309" t="s">
        <v>1001</v>
      </c>
      <c r="I635" s="327">
        <v>5248.67</v>
      </c>
    </row>
    <row r="636" spans="1:9" x14ac:dyDescent="0.35">
      <c r="A636" s="309" t="str">
        <f>Inek2018A3[[#This Row],[ZPD2]]</f>
        <v>ZP55.06</v>
      </c>
      <c r="B636" s="309" t="str">
        <f>Inek2018A3[[#This Row],[OPSKode]]</f>
        <v>6-003.j5</v>
      </c>
      <c r="C636" s="326">
        <f>Inek2018A3[[#This Row],[Betrag2]]</f>
        <v>6232.8</v>
      </c>
      <c r="D636" s="309" t="s">
        <v>2304</v>
      </c>
      <c r="E636" s="309" t="s">
        <v>2305</v>
      </c>
      <c r="F636" s="309" t="s">
        <v>2317</v>
      </c>
      <c r="G636" s="309" t="s">
        <v>2318</v>
      </c>
      <c r="H636" s="309" t="s">
        <v>1004</v>
      </c>
      <c r="I636" s="327">
        <v>6232.8</v>
      </c>
    </row>
    <row r="637" spans="1:9" x14ac:dyDescent="0.35">
      <c r="A637" s="309" t="str">
        <f>Inek2018A3[[#This Row],[ZPD2]]</f>
        <v>ZP55.07</v>
      </c>
      <c r="B637" s="309" t="str">
        <f>Inek2018A3[[#This Row],[OPSKode]]</f>
        <v>6-003.j6</v>
      </c>
      <c r="C637" s="326">
        <f>Inek2018A3[[#This Row],[Betrag2]]</f>
        <v>7216.92</v>
      </c>
      <c r="D637" s="309" t="s">
        <v>2304</v>
      </c>
      <c r="E637" s="309" t="s">
        <v>2305</v>
      </c>
      <c r="F637" s="309" t="s">
        <v>2319</v>
      </c>
      <c r="G637" s="309" t="s">
        <v>2320</v>
      </c>
      <c r="H637" s="309" t="s">
        <v>1007</v>
      </c>
      <c r="I637" s="327">
        <v>7216.92</v>
      </c>
    </row>
    <row r="638" spans="1:9" x14ac:dyDescent="0.35">
      <c r="A638" s="309" t="str">
        <f>Inek2018A3[[#This Row],[ZPD2]]</f>
        <v>ZP55.08</v>
      </c>
      <c r="B638" s="309" t="str">
        <f>Inek2018A3[[#This Row],[OPSKode]]</f>
        <v>6-003.j7</v>
      </c>
      <c r="C638" s="326">
        <f>Inek2018A3[[#This Row],[Betrag2]]</f>
        <v>8529.09</v>
      </c>
      <c r="D638" s="309" t="s">
        <v>2304</v>
      </c>
      <c r="E638" s="309" t="s">
        <v>2305</v>
      </c>
      <c r="F638" s="309" t="s">
        <v>2321</v>
      </c>
      <c r="G638" s="309" t="s">
        <v>2322</v>
      </c>
      <c r="H638" s="309" t="s">
        <v>2323</v>
      </c>
      <c r="I638" s="327">
        <v>8529.09</v>
      </c>
    </row>
    <row r="639" spans="1:9" x14ac:dyDescent="0.35">
      <c r="A639" s="309" t="str">
        <f>Inek2018A3[[#This Row],[ZPD2]]</f>
        <v>ZP55.09</v>
      </c>
      <c r="B639" s="309" t="str">
        <f>Inek2018A3[[#This Row],[OPSKode]]</f>
        <v>6-003.j8</v>
      </c>
      <c r="C639" s="326">
        <f>Inek2018A3[[#This Row],[Betrag2]]</f>
        <v>10497.34</v>
      </c>
      <c r="D639" s="309" t="s">
        <v>2304</v>
      </c>
      <c r="E639" s="309" t="s">
        <v>2305</v>
      </c>
      <c r="F639" s="309" t="s">
        <v>2324</v>
      </c>
      <c r="G639" s="309" t="s">
        <v>2325</v>
      </c>
      <c r="H639" s="309" t="s">
        <v>2326</v>
      </c>
      <c r="I639" s="327">
        <v>10497.34</v>
      </c>
    </row>
    <row r="640" spans="1:9" x14ac:dyDescent="0.35">
      <c r="A640" s="309" t="str">
        <f>Inek2018A3[[#This Row],[ZPD2]]</f>
        <v>ZP55.10</v>
      </c>
      <c r="B640" s="309" t="str">
        <f>Inek2018A3[[#This Row],[OPSKode]]</f>
        <v>6-003.j9</v>
      </c>
      <c r="C640" s="326">
        <f>Inek2018A3[[#This Row],[Betrag2]]</f>
        <v>12465.6</v>
      </c>
      <c r="D640" s="309" t="s">
        <v>2304</v>
      </c>
      <c r="E640" s="309" t="s">
        <v>2305</v>
      </c>
      <c r="F640" s="309" t="s">
        <v>2327</v>
      </c>
      <c r="G640" s="309" t="s">
        <v>2328</v>
      </c>
      <c r="H640" s="309" t="s">
        <v>1022</v>
      </c>
      <c r="I640" s="327">
        <v>12465.6</v>
      </c>
    </row>
    <row r="641" spans="1:9" x14ac:dyDescent="0.35">
      <c r="A641" s="309" t="str">
        <f>Inek2018A3[[#This Row],[ZPD2]]</f>
        <v>ZP55.11</v>
      </c>
      <c r="B641" s="309" t="str">
        <f>Inek2018A3[[#This Row],[OPSKode]]</f>
        <v>6-003.ja</v>
      </c>
      <c r="C641" s="326">
        <f>Inek2018A3[[#This Row],[Betrag2]]</f>
        <v>14433.85</v>
      </c>
      <c r="D641" s="309" t="s">
        <v>2304</v>
      </c>
      <c r="E641" s="309" t="s">
        <v>2305</v>
      </c>
      <c r="F641" s="309" t="s">
        <v>2329</v>
      </c>
      <c r="G641" s="309" t="s">
        <v>2330</v>
      </c>
      <c r="H641" s="309" t="s">
        <v>1025</v>
      </c>
      <c r="I641" s="327">
        <v>14433.85</v>
      </c>
    </row>
    <row r="642" spans="1:9" x14ac:dyDescent="0.35">
      <c r="A642" s="309" t="str">
        <f>Inek2018A3[[#This Row],[ZPD2]]</f>
        <v>ZP55.12</v>
      </c>
      <c r="B642" s="309" t="str">
        <f>Inek2018A3[[#This Row],[OPSKode]]</f>
        <v>6-003.jb</v>
      </c>
      <c r="C642" s="326">
        <f>Inek2018A3[[#This Row],[Betrag2]]</f>
        <v>16402.099999999999</v>
      </c>
      <c r="D642" s="309" t="s">
        <v>2304</v>
      </c>
      <c r="E642" s="309" t="s">
        <v>2305</v>
      </c>
      <c r="F642" s="309" t="s">
        <v>2331</v>
      </c>
      <c r="G642" s="309" t="s">
        <v>2332</v>
      </c>
      <c r="H642" s="309" t="s">
        <v>1028</v>
      </c>
      <c r="I642" s="327">
        <v>16402.099999999999</v>
      </c>
    </row>
    <row r="643" spans="1:9" x14ac:dyDescent="0.35">
      <c r="A643" s="309" t="str">
        <f>Inek2018A3[[#This Row],[ZPD2]]</f>
        <v>ZP55.13</v>
      </c>
      <c r="B643" s="309" t="str">
        <f>Inek2018A3[[#This Row],[OPSKode]]</f>
        <v>6-003.jc</v>
      </c>
      <c r="C643" s="326">
        <f>Inek2018A3[[#This Row],[Betrag2]]</f>
        <v>18370.349999999999</v>
      </c>
      <c r="D643" s="309" t="s">
        <v>2304</v>
      </c>
      <c r="E643" s="309" t="s">
        <v>2305</v>
      </c>
      <c r="F643" s="309" t="s">
        <v>2333</v>
      </c>
      <c r="G643" s="309" t="s">
        <v>2334</v>
      </c>
      <c r="H643" s="309" t="s">
        <v>1031</v>
      </c>
      <c r="I643" s="327">
        <v>18370.349999999999</v>
      </c>
    </row>
    <row r="644" spans="1:9" x14ac:dyDescent="0.35">
      <c r="A644" s="309" t="str">
        <f>Inek2018A3[[#This Row],[ZPD2]]</f>
        <v>ZP55.14</v>
      </c>
      <c r="B644" s="309" t="str">
        <f>Inek2018A3[[#This Row],[OPSKode]]</f>
        <v>6-003.jd</v>
      </c>
      <c r="C644" s="326">
        <f>Inek2018A3[[#This Row],[Betrag2]]</f>
        <v>20338.599999999999</v>
      </c>
      <c r="D644" s="309" t="s">
        <v>2304</v>
      </c>
      <c r="E644" s="309" t="s">
        <v>2305</v>
      </c>
      <c r="F644" s="309" t="s">
        <v>2335</v>
      </c>
      <c r="G644" s="309" t="s">
        <v>2336</v>
      </c>
      <c r="H644" s="309" t="s">
        <v>1034</v>
      </c>
      <c r="I644" s="327">
        <v>20338.599999999999</v>
      </c>
    </row>
    <row r="645" spans="1:9" x14ac:dyDescent="0.35">
      <c r="A645" s="309" t="str">
        <f>Inek2018A3[[#This Row],[ZPD2]]</f>
        <v>ZP55.15</v>
      </c>
      <c r="B645" s="309" t="str">
        <f>Inek2018A3[[#This Row],[OPSKode]]</f>
        <v>6-003.je</v>
      </c>
      <c r="C645" s="326">
        <f>Inek2018A3[[#This Row],[Betrag2]]</f>
        <v>22306.86</v>
      </c>
      <c r="D645" s="309" t="s">
        <v>2304</v>
      </c>
      <c r="E645" s="309" t="s">
        <v>2305</v>
      </c>
      <c r="F645" s="309" t="s">
        <v>2337</v>
      </c>
      <c r="G645" s="309" t="s">
        <v>2338</v>
      </c>
      <c r="H645" s="309" t="s">
        <v>1037</v>
      </c>
      <c r="I645" s="327">
        <v>22306.86</v>
      </c>
    </row>
    <row r="646" spans="1:9" x14ac:dyDescent="0.35">
      <c r="A646" s="309" t="str">
        <f>Inek2018A3[[#This Row],[ZPD2]]</f>
        <v>ZP55.16</v>
      </c>
      <c r="B646" s="309" t="str">
        <f>Inek2018A3[[#This Row],[OPSKode]]</f>
        <v>6-003.jf</v>
      </c>
      <c r="C646" s="326">
        <f>Inek2018A3[[#This Row],[Betrag2]]</f>
        <v>24275.11</v>
      </c>
      <c r="D646" s="309" t="s">
        <v>2304</v>
      </c>
      <c r="E646" s="309" t="s">
        <v>2305</v>
      </c>
      <c r="F646" s="309" t="s">
        <v>2339</v>
      </c>
      <c r="G646" s="309" t="s">
        <v>2340</v>
      </c>
      <c r="H646" s="309" t="s">
        <v>1040</v>
      </c>
      <c r="I646" s="327">
        <v>24275.11</v>
      </c>
    </row>
    <row r="647" spans="1:9" x14ac:dyDescent="0.35">
      <c r="A647" s="309" t="str">
        <f>Inek2018A3[[#This Row],[ZPD2]]</f>
        <v>ZP55.17</v>
      </c>
      <c r="B647" s="309" t="str">
        <f>Inek2018A3[[#This Row],[OPSKode]]</f>
        <v>6-003.jg</v>
      </c>
      <c r="C647" s="326">
        <f>Inek2018A3[[#This Row],[Betrag2]]</f>
        <v>26243.360000000001</v>
      </c>
      <c r="D647" s="309" t="s">
        <v>2304</v>
      </c>
      <c r="E647" s="309" t="s">
        <v>2305</v>
      </c>
      <c r="F647" s="309" t="s">
        <v>2341</v>
      </c>
      <c r="G647" s="309" t="s">
        <v>2342</v>
      </c>
      <c r="H647" s="309" t="s">
        <v>1043</v>
      </c>
      <c r="I647" s="327">
        <v>26243.360000000001</v>
      </c>
    </row>
    <row r="648" spans="1:9" x14ac:dyDescent="0.35">
      <c r="A648" s="309" t="str">
        <f>Inek2018A3[[#This Row],[ZPD2]]</f>
        <v>ZP55.18</v>
      </c>
      <c r="B648" s="309" t="str">
        <f>Inek2018A3[[#This Row],[OPSKode]]</f>
        <v>6-003.jh</v>
      </c>
      <c r="C648" s="326">
        <f>Inek2018A3[[#This Row],[Betrag2]]</f>
        <v>28867.7</v>
      </c>
      <c r="D648" s="309" t="s">
        <v>2304</v>
      </c>
      <c r="E648" s="309" t="s">
        <v>2305</v>
      </c>
      <c r="F648" s="309" t="s">
        <v>2343</v>
      </c>
      <c r="G648" s="309" t="s">
        <v>2344</v>
      </c>
      <c r="H648" s="309" t="s">
        <v>2345</v>
      </c>
      <c r="I648" s="327">
        <v>28867.7</v>
      </c>
    </row>
    <row r="649" spans="1:9" x14ac:dyDescent="0.35">
      <c r="A649" s="309" t="str">
        <f>Inek2018A3[[#This Row],[ZPD2]]</f>
        <v>ZP55.19</v>
      </c>
      <c r="B649" s="309" t="str">
        <f>Inek2018A3[[#This Row],[OPSKode]]</f>
        <v>6-003.jj</v>
      </c>
      <c r="C649" s="326">
        <f>Inek2018A3[[#This Row],[Betrag2]]</f>
        <v>32804.199999999997</v>
      </c>
      <c r="D649" s="309" t="s">
        <v>2304</v>
      </c>
      <c r="E649" s="309" t="s">
        <v>2305</v>
      </c>
      <c r="F649" s="309" t="s">
        <v>2346</v>
      </c>
      <c r="G649" s="309" t="s">
        <v>2347</v>
      </c>
      <c r="H649" s="309" t="s">
        <v>2348</v>
      </c>
      <c r="I649" s="327">
        <v>32804.199999999997</v>
      </c>
    </row>
    <row r="650" spans="1:9" x14ac:dyDescent="0.35">
      <c r="A650" s="309" t="str">
        <f>Inek2018A3[[#This Row],[ZPD2]]</f>
        <v>ZP55.20</v>
      </c>
      <c r="B650" s="309" t="str">
        <f>Inek2018A3[[#This Row],[OPSKode]]</f>
        <v>6-003.jk</v>
      </c>
      <c r="C650" s="326">
        <f>Inek2018A3[[#This Row],[Betrag2]]</f>
        <v>38052.870000000003</v>
      </c>
      <c r="D650" s="309" t="s">
        <v>2304</v>
      </c>
      <c r="E650" s="309" t="s">
        <v>2305</v>
      </c>
      <c r="F650" s="309" t="s">
        <v>2349</v>
      </c>
      <c r="G650" s="309" t="s">
        <v>2350</v>
      </c>
      <c r="H650" s="309" t="s">
        <v>2351</v>
      </c>
      <c r="I650" s="327">
        <v>38052.870000000003</v>
      </c>
    </row>
    <row r="651" spans="1:9" x14ac:dyDescent="0.35">
      <c r="A651" s="309" t="str">
        <f>Inek2018A3[[#This Row],[ZPD2]]</f>
        <v>ZP55.21</v>
      </c>
      <c r="B651" s="309" t="str">
        <f>Inek2018A3[[#This Row],[OPSKode]]</f>
        <v>6-003.jm</v>
      </c>
      <c r="C651" s="326">
        <f>Inek2018A3[[#This Row],[Betrag2]]</f>
        <v>45925.88</v>
      </c>
      <c r="D651" s="309" t="s">
        <v>2304</v>
      </c>
      <c r="E651" s="309" t="s">
        <v>2305</v>
      </c>
      <c r="F651" s="309" t="s">
        <v>2352</v>
      </c>
      <c r="G651" s="309" t="s">
        <v>2353</v>
      </c>
      <c r="H651" s="309" t="s">
        <v>2354</v>
      </c>
      <c r="I651" s="327">
        <v>45925.88</v>
      </c>
    </row>
    <row r="652" spans="1:9" x14ac:dyDescent="0.35">
      <c r="A652" s="309" t="str">
        <f>Inek2018A3[[#This Row],[ZPD2]]</f>
        <v>ZP55.22</v>
      </c>
      <c r="B652" s="309" t="str">
        <f>Inek2018A3[[#This Row],[OPSKode]]</f>
        <v>6-003.jn</v>
      </c>
      <c r="C652" s="326">
        <f>Inek2018A3[[#This Row],[Betrag2]]</f>
        <v>53798.89</v>
      </c>
      <c r="D652" s="309" t="s">
        <v>2304</v>
      </c>
      <c r="E652" s="309" t="s">
        <v>2305</v>
      </c>
      <c r="F652" s="309" t="s">
        <v>2355</v>
      </c>
      <c r="G652" s="309" t="s">
        <v>2356</v>
      </c>
      <c r="H652" s="309" t="s">
        <v>2357</v>
      </c>
      <c r="I652" s="327">
        <v>53798.89</v>
      </c>
    </row>
    <row r="653" spans="1:9" x14ac:dyDescent="0.35">
      <c r="A653" s="309" t="str">
        <f>Inek2018A3[[#This Row],[ZPD2]]</f>
        <v>ZP55.23</v>
      </c>
      <c r="B653" s="309" t="str">
        <f>Inek2018A3[[#This Row],[OPSKode]]</f>
        <v>6-003.jp</v>
      </c>
      <c r="C653" s="326">
        <f>Inek2018A3[[#This Row],[Betrag2]]</f>
        <v>64296.23</v>
      </c>
      <c r="D653" s="309" t="s">
        <v>2304</v>
      </c>
      <c r="E653" s="309" t="s">
        <v>2305</v>
      </c>
      <c r="F653" s="309" t="s">
        <v>2358</v>
      </c>
      <c r="G653" s="309" t="s">
        <v>2359</v>
      </c>
      <c r="H653" s="309" t="s">
        <v>2360</v>
      </c>
      <c r="I653" s="327">
        <v>64296.23</v>
      </c>
    </row>
    <row r="654" spans="1:9" x14ac:dyDescent="0.35">
      <c r="A654" s="309" t="str">
        <f>Inek2018A3[[#This Row],[ZPD2]]</f>
        <v>ZP55.24</v>
      </c>
      <c r="B654" s="309" t="str">
        <f>Inek2018A3[[#This Row],[OPSKode]]</f>
        <v>6-003.jq</v>
      </c>
      <c r="C654" s="326">
        <f>Inek2018A3[[#This Row],[Betrag2]]</f>
        <v>80042.25</v>
      </c>
      <c r="D654" s="309" t="s">
        <v>2304</v>
      </c>
      <c r="E654" s="309" t="s">
        <v>2305</v>
      </c>
      <c r="F654" s="309" t="s">
        <v>2361</v>
      </c>
      <c r="G654" s="309" t="s">
        <v>2362</v>
      </c>
      <c r="H654" s="309" t="s">
        <v>2363</v>
      </c>
      <c r="I654" s="327">
        <v>80042.25</v>
      </c>
    </row>
    <row r="655" spans="1:9" x14ac:dyDescent="0.35">
      <c r="A655" s="309" t="str">
        <f>Inek2018A3[[#This Row],[ZPD2]]</f>
        <v>ZP55.25</v>
      </c>
      <c r="B655" s="309" t="str">
        <f>Inek2018A3[[#This Row],[OPSKode]]</f>
        <v>6-003.jr</v>
      </c>
      <c r="C655" s="326">
        <f>Inek2018A3[[#This Row],[Betrag2]]</f>
        <v>95788.26</v>
      </c>
      <c r="D655" s="309" t="s">
        <v>2304</v>
      </c>
      <c r="E655" s="309" t="s">
        <v>2305</v>
      </c>
      <c r="F655" s="309" t="s">
        <v>2364</v>
      </c>
      <c r="G655" s="309" t="s">
        <v>2365</v>
      </c>
      <c r="H655" s="309" t="s">
        <v>2366</v>
      </c>
      <c r="I655" s="327">
        <v>95788.26</v>
      </c>
    </row>
    <row r="656" spans="1:9" x14ac:dyDescent="0.35">
      <c r="A656" s="309" t="str">
        <f>Inek2018A3[[#This Row],[ZPD2]]</f>
        <v>ZP55.26</v>
      </c>
      <c r="B656" s="309" t="str">
        <f>Inek2018A3[[#This Row],[OPSKode]]</f>
        <v>6-003.js</v>
      </c>
      <c r="C656" s="326">
        <f>Inek2018A3[[#This Row],[Betrag2]]</f>
        <v>114158.62</v>
      </c>
      <c r="D656" s="309" t="s">
        <v>2304</v>
      </c>
      <c r="E656" s="309" t="s">
        <v>2305</v>
      </c>
      <c r="F656" s="309" t="s">
        <v>2367</v>
      </c>
      <c r="G656" s="309" t="s">
        <v>2368</v>
      </c>
      <c r="H656" s="309" t="s">
        <v>2369</v>
      </c>
      <c r="I656" s="327">
        <v>114158.62</v>
      </c>
    </row>
    <row r="657" spans="1:9" x14ac:dyDescent="0.35">
      <c r="A657" s="309" t="str">
        <f>Inek2018A3[[#This Row],[ZPD2]]</f>
        <v>ZP55.27</v>
      </c>
      <c r="B657" s="309" t="str">
        <f>Inek2018A3[[#This Row],[OPSKode]]</f>
        <v>6-003.jt</v>
      </c>
      <c r="C657" s="326">
        <f>Inek2018A3[[#This Row],[Betrag2]]</f>
        <v>137777.64000000001</v>
      </c>
      <c r="D657" s="309" t="s">
        <v>2304</v>
      </c>
      <c r="E657" s="309" t="s">
        <v>2305</v>
      </c>
      <c r="F657" s="309" t="s">
        <v>2370</v>
      </c>
      <c r="G657" s="309" t="s">
        <v>2371</v>
      </c>
      <c r="H657" s="309" t="s">
        <v>2372</v>
      </c>
      <c r="I657" s="327">
        <v>137777.64000000001</v>
      </c>
    </row>
    <row r="658" spans="1:9" x14ac:dyDescent="0.35">
      <c r="A658" s="309" t="str">
        <f>Inek2018A3[[#This Row],[ZPD2]]</f>
        <v>ZP55.28</v>
      </c>
      <c r="B658" s="309" t="str">
        <f>Inek2018A3[[#This Row],[OPSKode]]</f>
        <v>6-003.ju</v>
      </c>
      <c r="C658" s="326">
        <f>Inek2018A3[[#This Row],[Betrag2]]</f>
        <v>161396.66</v>
      </c>
      <c r="D658" s="309" t="s">
        <v>2304</v>
      </c>
      <c r="E658" s="309" t="s">
        <v>2305</v>
      </c>
      <c r="F658" s="309" t="s">
        <v>2373</v>
      </c>
      <c r="G658" s="309" t="s">
        <v>2374</v>
      </c>
      <c r="H658" s="309" t="s">
        <v>2375</v>
      </c>
      <c r="I658" s="327">
        <v>161396.66</v>
      </c>
    </row>
    <row r="659" spans="1:9" x14ac:dyDescent="0.35">
      <c r="A659" s="309" t="str">
        <f>Inek2018A3[[#This Row],[ZPD2]]</f>
        <v>ZP55.29</v>
      </c>
      <c r="B659" s="309" t="str">
        <f>Inek2018A3[[#This Row],[OPSKode]]</f>
        <v>6-003.jv</v>
      </c>
      <c r="C659" s="326">
        <f>Inek2018A3[[#This Row],[Betrag2]]</f>
        <v>185015.69</v>
      </c>
      <c r="D659" s="309" t="s">
        <v>2304</v>
      </c>
      <c r="E659" s="309" t="s">
        <v>2305</v>
      </c>
      <c r="F659" s="309" t="s">
        <v>2376</v>
      </c>
      <c r="G659" s="309" t="s">
        <v>2377</v>
      </c>
      <c r="H659" s="309" t="s">
        <v>2378</v>
      </c>
      <c r="I659" s="327">
        <v>185015.69</v>
      </c>
    </row>
    <row r="660" spans="1:9" x14ac:dyDescent="0.35">
      <c r="C660" s="326"/>
      <c r="D660" s="309" t="s">
        <v>2379</v>
      </c>
      <c r="E660" s="309" t="s">
        <v>2380</v>
      </c>
      <c r="H660" s="309" t="s">
        <v>2381</v>
      </c>
    </row>
    <row r="661" spans="1:9" x14ac:dyDescent="0.35">
      <c r="A661" s="309" t="str">
        <f>Inek2018A3[[#This Row],[ZPD2]]</f>
        <v>ZP56.01</v>
      </c>
      <c r="B661" s="309" t="str">
        <f>Inek2018A3[[#This Row],[OPSKode]]</f>
        <v>6-005.e0</v>
      </c>
      <c r="C661" s="326">
        <f>Inek2018A3[[#This Row],[Betrag2]]</f>
        <v>959.54</v>
      </c>
      <c r="D661" s="309" t="s">
        <v>2379</v>
      </c>
      <c r="E661" s="309" t="s">
        <v>2380</v>
      </c>
      <c r="F661" s="309" t="s">
        <v>2382</v>
      </c>
      <c r="G661" s="309" t="s">
        <v>2383</v>
      </c>
      <c r="H661" s="309" t="s">
        <v>2384</v>
      </c>
      <c r="I661" s="327">
        <v>959.54</v>
      </c>
    </row>
    <row r="662" spans="1:9" x14ac:dyDescent="0.35">
      <c r="A662" s="309" t="str">
        <f>Inek2018A3[[#This Row],[ZPD2]]</f>
        <v>ZP56.02</v>
      </c>
      <c r="B662" s="309" t="str">
        <f>Inek2018A3[[#This Row],[OPSKode]]</f>
        <v>6-005.e1</v>
      </c>
      <c r="C662" s="326">
        <f>Inek2018A3[[#This Row],[Betrag2]]</f>
        <v>1919.08</v>
      </c>
      <c r="D662" s="309" t="s">
        <v>2379</v>
      </c>
      <c r="E662" s="309" t="s">
        <v>2380</v>
      </c>
      <c r="F662" s="309" t="s">
        <v>2385</v>
      </c>
      <c r="G662" s="309" t="s">
        <v>2386</v>
      </c>
      <c r="H662" s="309" t="s">
        <v>1526</v>
      </c>
      <c r="I662" s="327">
        <v>1919.08</v>
      </c>
    </row>
    <row r="663" spans="1:9" x14ac:dyDescent="0.35">
      <c r="A663" s="309" t="str">
        <f>Inek2018A3[[#This Row],[ZPD2]]</f>
        <v>ZP56.03</v>
      </c>
      <c r="B663" s="309" t="str">
        <f>Inek2018A3[[#This Row],[OPSKode]]</f>
        <v>6-005.e2</v>
      </c>
      <c r="C663" s="326">
        <f>Inek2018A3[[#This Row],[Betrag2]]</f>
        <v>3358.39</v>
      </c>
      <c r="D663" s="309" t="s">
        <v>2379</v>
      </c>
      <c r="E663" s="309" t="s">
        <v>2380</v>
      </c>
      <c r="F663" s="309" t="s">
        <v>2387</v>
      </c>
      <c r="G663" s="309" t="s">
        <v>2388</v>
      </c>
      <c r="H663" s="309" t="s">
        <v>1529</v>
      </c>
      <c r="I663" s="327">
        <v>3358.39</v>
      </c>
    </row>
    <row r="664" spans="1:9" x14ac:dyDescent="0.35">
      <c r="A664" s="309" t="str">
        <f>Inek2018A3[[#This Row],[ZPD2]]</f>
        <v>ZP56.04</v>
      </c>
      <c r="B664" s="309" t="str">
        <f>Inek2018A3[[#This Row],[OPSKode]]</f>
        <v>6-005.e3</v>
      </c>
      <c r="C664" s="326">
        <f>Inek2018A3[[#This Row],[Betrag2]]</f>
        <v>4797.7</v>
      </c>
      <c r="D664" s="309" t="s">
        <v>2379</v>
      </c>
      <c r="E664" s="309" t="s">
        <v>2380</v>
      </c>
      <c r="F664" s="309" t="s">
        <v>2389</v>
      </c>
      <c r="G664" s="309" t="s">
        <v>2390</v>
      </c>
      <c r="H664" s="309" t="s">
        <v>1532</v>
      </c>
      <c r="I664" s="327">
        <v>4797.7</v>
      </c>
    </row>
    <row r="665" spans="1:9" x14ac:dyDescent="0.35">
      <c r="A665" s="309" t="str">
        <f>Inek2018A3[[#This Row],[ZPD2]]</f>
        <v>ZP56.05</v>
      </c>
      <c r="B665" s="309" t="str">
        <f>Inek2018A3[[#This Row],[OPSKode]]</f>
        <v>6-005.e4</v>
      </c>
      <c r="C665" s="326">
        <f>Inek2018A3[[#This Row],[Betrag2]]</f>
        <v>6237</v>
      </c>
      <c r="D665" s="309" t="s">
        <v>2379</v>
      </c>
      <c r="E665" s="309" t="s">
        <v>2380</v>
      </c>
      <c r="F665" s="309" t="s">
        <v>2391</v>
      </c>
      <c r="G665" s="309" t="s">
        <v>2392</v>
      </c>
      <c r="H665" s="309" t="s">
        <v>1535</v>
      </c>
      <c r="I665" s="327">
        <v>6237</v>
      </c>
    </row>
    <row r="666" spans="1:9" x14ac:dyDescent="0.35">
      <c r="A666" s="309" t="str">
        <f>Inek2018A3[[#This Row],[ZPD2]]</f>
        <v>ZP56.06</v>
      </c>
      <c r="B666" s="309" t="str">
        <f>Inek2018A3[[#This Row],[OPSKode]]</f>
        <v>6-005.e5</v>
      </c>
      <c r="C666" s="326">
        <f>Inek2018A3[[#This Row],[Betrag2]]</f>
        <v>7676.31</v>
      </c>
      <c r="D666" s="309" t="s">
        <v>2379</v>
      </c>
      <c r="E666" s="309" t="s">
        <v>2380</v>
      </c>
      <c r="F666" s="309" t="s">
        <v>2393</v>
      </c>
      <c r="G666" s="309" t="s">
        <v>2394</v>
      </c>
      <c r="H666" s="309" t="s">
        <v>1538</v>
      </c>
      <c r="I666" s="327">
        <v>7676.31</v>
      </c>
    </row>
    <row r="667" spans="1:9" x14ac:dyDescent="0.35">
      <c r="A667" s="309" t="str">
        <f>Inek2018A3[[#This Row],[ZPD2]]</f>
        <v>ZP56.07</v>
      </c>
      <c r="B667" s="309" t="str">
        <f>Inek2018A3[[#This Row],[OPSKode]]</f>
        <v>6-005.e6</v>
      </c>
      <c r="C667" s="326">
        <f>Inek2018A3[[#This Row],[Betrag2]]</f>
        <v>9115.6200000000008</v>
      </c>
      <c r="D667" s="309" t="s">
        <v>2379</v>
      </c>
      <c r="E667" s="309" t="s">
        <v>2380</v>
      </c>
      <c r="F667" s="309" t="s">
        <v>2395</v>
      </c>
      <c r="G667" s="309" t="s">
        <v>2396</v>
      </c>
      <c r="H667" s="309" t="s">
        <v>1541</v>
      </c>
      <c r="I667" s="327">
        <v>9115.6200000000008</v>
      </c>
    </row>
    <row r="668" spans="1:9" x14ac:dyDescent="0.35">
      <c r="A668" s="309" t="str">
        <f>Inek2018A3[[#This Row],[ZPD2]]</f>
        <v>ZP56.08</v>
      </c>
      <c r="B668" s="309" t="str">
        <f>Inek2018A3[[#This Row],[OPSKode]]</f>
        <v>6-005.e7</v>
      </c>
      <c r="C668" s="326">
        <f>Inek2018A3[[#This Row],[Betrag2]]</f>
        <v>10554.93</v>
      </c>
      <c r="D668" s="309" t="s">
        <v>2379</v>
      </c>
      <c r="E668" s="309" t="s">
        <v>2380</v>
      </c>
      <c r="F668" s="309" t="s">
        <v>2397</v>
      </c>
      <c r="G668" s="309" t="s">
        <v>2398</v>
      </c>
      <c r="H668" s="309" t="s">
        <v>1544</v>
      </c>
      <c r="I668" s="327">
        <v>10554.93</v>
      </c>
    </row>
    <row r="669" spans="1:9" x14ac:dyDescent="0.35">
      <c r="A669" s="309" t="str">
        <f>Inek2018A3[[#This Row],[ZPD2]]</f>
        <v>ZP56.09</v>
      </c>
      <c r="B669" s="309" t="str">
        <f>Inek2018A3[[#This Row],[OPSKode]]</f>
        <v>6-005.e8</v>
      </c>
      <c r="C669" s="326">
        <f>Inek2018A3[[#This Row],[Betrag2]]</f>
        <v>11770.66</v>
      </c>
      <c r="D669" s="309" t="s">
        <v>2379</v>
      </c>
      <c r="E669" s="309" t="s">
        <v>2380</v>
      </c>
      <c r="F669" s="309" t="s">
        <v>2399</v>
      </c>
      <c r="G669" s="309" t="s">
        <v>2400</v>
      </c>
      <c r="H669" s="309" t="s">
        <v>2401</v>
      </c>
      <c r="I669" s="327">
        <v>11770.66</v>
      </c>
    </row>
    <row r="670" spans="1:9" x14ac:dyDescent="0.35">
      <c r="A670" s="309" t="str">
        <f>Inek2018A3[[#This Row],[ZPD2]]</f>
        <v>ZP56.10</v>
      </c>
      <c r="B670" s="309" t="str">
        <f>Inek2018A3[[#This Row],[OPSKode]]</f>
        <v>6-005.e9</v>
      </c>
      <c r="C670" s="326">
        <f>Inek2018A3[[#This Row],[Betrag2]]</f>
        <v>13433.55</v>
      </c>
      <c r="D670" s="309" t="s">
        <v>2379</v>
      </c>
      <c r="E670" s="309" t="s">
        <v>2380</v>
      </c>
      <c r="F670" s="309" t="s">
        <v>2402</v>
      </c>
      <c r="G670" s="309" t="s">
        <v>2403</v>
      </c>
      <c r="H670" s="309" t="s">
        <v>2404</v>
      </c>
      <c r="I670" s="327">
        <v>13433.55</v>
      </c>
    </row>
    <row r="671" spans="1:9" x14ac:dyDescent="0.35">
      <c r="A671" s="309" t="str">
        <f>Inek2018A3[[#This Row],[ZPD2]]</f>
        <v>ZP56.11</v>
      </c>
      <c r="B671" s="309" t="str">
        <f>Inek2018A3[[#This Row],[OPSKode]]</f>
        <v>6-005.ea</v>
      </c>
      <c r="C671" s="326">
        <f>Inek2018A3[[#This Row],[Betrag2]]</f>
        <v>15352.62</v>
      </c>
      <c r="D671" s="309" t="s">
        <v>2379</v>
      </c>
      <c r="E671" s="309" t="s">
        <v>2380</v>
      </c>
      <c r="F671" s="309" t="s">
        <v>2405</v>
      </c>
      <c r="G671" s="309" t="s">
        <v>2406</v>
      </c>
      <c r="H671" s="309" t="s">
        <v>2254</v>
      </c>
      <c r="I671" s="327">
        <v>15352.62</v>
      </c>
    </row>
    <row r="672" spans="1:9" x14ac:dyDescent="0.35">
      <c r="A672" s="309" t="str">
        <f>Inek2018A3[[#This Row],[ZPD2]]</f>
        <v>ZP56.12</v>
      </c>
      <c r="B672" s="309" t="str">
        <f>Inek2018A3[[#This Row],[OPSKode]]</f>
        <v>6-005.eb</v>
      </c>
      <c r="C672" s="326">
        <f>Inek2018A3[[#This Row],[Betrag2]]</f>
        <v>18231.240000000002</v>
      </c>
      <c r="D672" s="309" t="s">
        <v>2379</v>
      </c>
      <c r="E672" s="309" t="s">
        <v>2380</v>
      </c>
      <c r="F672" s="309" t="s">
        <v>2407</v>
      </c>
      <c r="G672" s="309" t="s">
        <v>2408</v>
      </c>
      <c r="H672" s="309" t="s">
        <v>2257</v>
      </c>
      <c r="I672" s="327">
        <v>18231.240000000002</v>
      </c>
    </row>
    <row r="673" spans="1:9" x14ac:dyDescent="0.35">
      <c r="A673" s="309" t="str">
        <f>Inek2018A3[[#This Row],[ZPD2]]</f>
        <v>ZP56.13</v>
      </c>
      <c r="B673" s="309" t="str">
        <f>Inek2018A3[[#This Row],[OPSKode]]</f>
        <v>6-005.ec</v>
      </c>
      <c r="C673" s="326">
        <f>Inek2018A3[[#This Row],[Betrag2]]</f>
        <v>21109.86</v>
      </c>
      <c r="D673" s="309" t="s">
        <v>2379</v>
      </c>
      <c r="E673" s="309" t="s">
        <v>2380</v>
      </c>
      <c r="F673" s="309" t="s">
        <v>2409</v>
      </c>
      <c r="G673" s="309" t="s">
        <v>2410</v>
      </c>
      <c r="H673" s="309" t="s">
        <v>2411</v>
      </c>
      <c r="I673" s="327">
        <v>21109.86</v>
      </c>
    </row>
    <row r="674" spans="1:9" x14ac:dyDescent="0.35">
      <c r="A674" s="309" t="str">
        <f>Inek2018A3[[#This Row],[ZPD2]]</f>
        <v>ZP56.14</v>
      </c>
      <c r="B674" s="309" t="str">
        <f>Inek2018A3[[#This Row],[OPSKode]]</f>
        <v>6-005.ed</v>
      </c>
      <c r="C674" s="326">
        <f>Inek2018A3[[#This Row],[Betrag2]]</f>
        <v>24948.01</v>
      </c>
      <c r="D674" s="309" t="s">
        <v>2379</v>
      </c>
      <c r="E674" s="309" t="s">
        <v>2380</v>
      </c>
      <c r="F674" s="309" t="s">
        <v>2412</v>
      </c>
      <c r="G674" s="309" t="s">
        <v>2413</v>
      </c>
      <c r="H674" s="309" t="s">
        <v>2414</v>
      </c>
      <c r="I674" s="327">
        <v>24948.01</v>
      </c>
    </row>
    <row r="675" spans="1:9" x14ac:dyDescent="0.35">
      <c r="A675" s="309" t="str">
        <f>Inek2018A3[[#This Row],[ZPD2]]</f>
        <v>ZP56.15</v>
      </c>
      <c r="B675" s="309" t="str">
        <f>Inek2018A3[[#This Row],[OPSKode]]</f>
        <v>6-005.ee</v>
      </c>
      <c r="C675" s="326">
        <f>Inek2018A3[[#This Row],[Betrag2]]</f>
        <v>30705.25</v>
      </c>
      <c r="D675" s="309" t="s">
        <v>2379</v>
      </c>
      <c r="E675" s="309" t="s">
        <v>2380</v>
      </c>
      <c r="F675" s="309" t="s">
        <v>2415</v>
      </c>
      <c r="G675" s="309" t="s">
        <v>2416</v>
      </c>
      <c r="H675" s="309" t="s">
        <v>2417</v>
      </c>
      <c r="I675" s="327">
        <v>30705.25</v>
      </c>
    </row>
    <row r="676" spans="1:9" x14ac:dyDescent="0.35">
      <c r="A676" s="309" t="str">
        <f>Inek2018A3[[#This Row],[ZPD2]]</f>
        <v>ZP56.16</v>
      </c>
      <c r="B676" s="309" t="str">
        <f>Inek2018A3[[#This Row],[OPSKode]]</f>
        <v>6-005.ef</v>
      </c>
      <c r="C676" s="326">
        <f>Inek2018A3[[#This Row],[Betrag2]]</f>
        <v>36462.480000000003</v>
      </c>
      <c r="D676" s="309" t="s">
        <v>2379</v>
      </c>
      <c r="E676" s="309" t="s">
        <v>2380</v>
      </c>
      <c r="F676" s="309" t="s">
        <v>2418</v>
      </c>
      <c r="G676" s="309" t="s">
        <v>2419</v>
      </c>
      <c r="H676" s="309" t="s">
        <v>2420</v>
      </c>
      <c r="I676" s="327">
        <v>36462.480000000003</v>
      </c>
    </row>
    <row r="677" spans="1:9" x14ac:dyDescent="0.35">
      <c r="A677" s="309" t="str">
        <f>Inek2018A3[[#This Row],[ZPD2]]</f>
        <v>ZP56.17</v>
      </c>
      <c r="B677" s="309" t="str">
        <f>Inek2018A3[[#This Row],[OPSKode]]</f>
        <v>6-005.eg</v>
      </c>
      <c r="C677" s="326">
        <f>Inek2018A3[[#This Row],[Betrag2]]</f>
        <v>42219.72</v>
      </c>
      <c r="D677" s="309" t="s">
        <v>2379</v>
      </c>
      <c r="E677" s="309" t="s">
        <v>2380</v>
      </c>
      <c r="F677" s="309" t="s">
        <v>2421</v>
      </c>
      <c r="G677" s="309" t="s">
        <v>2422</v>
      </c>
      <c r="H677" s="309" t="s">
        <v>2423</v>
      </c>
      <c r="I677" s="327">
        <v>42219.72</v>
      </c>
    </row>
    <row r="678" spans="1:9" x14ac:dyDescent="0.35">
      <c r="A678" s="309" t="str">
        <f>Inek2018A3[[#This Row],[ZPD2]]</f>
        <v>ZP56.18</v>
      </c>
      <c r="B678" s="309" t="str">
        <f>Inek2018A3[[#This Row],[OPSKode]]</f>
        <v>6-005.eh</v>
      </c>
      <c r="C678" s="326">
        <f>Inek2018A3[[#This Row],[Betrag2]]</f>
        <v>47976.95</v>
      </c>
      <c r="D678" s="309" t="s">
        <v>2379</v>
      </c>
      <c r="E678" s="309" t="s">
        <v>2380</v>
      </c>
      <c r="F678" s="309" t="s">
        <v>2424</v>
      </c>
      <c r="G678" s="309" t="s">
        <v>2425</v>
      </c>
      <c r="H678" s="309" t="s">
        <v>2426</v>
      </c>
      <c r="I678" s="327">
        <v>47976.95</v>
      </c>
    </row>
    <row r="679" spans="1:9" x14ac:dyDescent="0.35">
      <c r="A679" s="309" t="str">
        <f>Inek2018A3[[#This Row],[ZPD2]]</f>
        <v>ZP56.19</v>
      </c>
      <c r="B679" s="309" t="str">
        <f>Inek2018A3[[#This Row],[OPSKode]]</f>
        <v>6-005.ej</v>
      </c>
      <c r="C679" s="326">
        <f>Inek2018A3[[#This Row],[Betrag2]]</f>
        <v>53734.18</v>
      </c>
      <c r="D679" s="309" t="s">
        <v>2379</v>
      </c>
      <c r="E679" s="309" t="s">
        <v>2380</v>
      </c>
      <c r="F679" s="309" t="s">
        <v>2427</v>
      </c>
      <c r="G679" s="309" t="s">
        <v>2428</v>
      </c>
      <c r="H679" s="309" t="s">
        <v>2429</v>
      </c>
      <c r="I679" s="327">
        <v>53734.18</v>
      </c>
    </row>
    <row r="680" spans="1:9" x14ac:dyDescent="0.35">
      <c r="A680" s="309" t="str">
        <f>Inek2018A3[[#This Row],[ZPD2]]</f>
        <v>ZP56.20</v>
      </c>
      <c r="B680" s="309" t="str">
        <f>Inek2018A3[[#This Row],[OPSKode]]</f>
        <v>6-005.ek</v>
      </c>
      <c r="C680" s="326">
        <f>Inek2018A3[[#This Row],[Betrag2]]</f>
        <v>59491.42</v>
      </c>
      <c r="D680" s="309" t="s">
        <v>2379</v>
      </c>
      <c r="E680" s="309" t="s">
        <v>2380</v>
      </c>
      <c r="F680" s="309" t="s">
        <v>2430</v>
      </c>
      <c r="G680" s="309" t="s">
        <v>2431</v>
      </c>
      <c r="H680" s="309" t="s">
        <v>2432</v>
      </c>
      <c r="I680" s="327">
        <v>59491.42</v>
      </c>
    </row>
    <row r="681" spans="1:9" x14ac:dyDescent="0.35">
      <c r="A681" s="309" t="str">
        <f>Inek2018A3[[#This Row],[ZPD2]]</f>
        <v>ZP56.21</v>
      </c>
      <c r="B681" s="309" t="str">
        <f>Inek2018A3[[#This Row],[OPSKode]]</f>
        <v>6-005.em</v>
      </c>
      <c r="C681" s="326">
        <f>Inek2018A3[[#This Row],[Betrag2]]</f>
        <v>65248.65</v>
      </c>
      <c r="D681" s="309" t="s">
        <v>2379</v>
      </c>
      <c r="E681" s="309" t="s">
        <v>2380</v>
      </c>
      <c r="F681" s="309" t="s">
        <v>2433</v>
      </c>
      <c r="G681" s="309" t="s">
        <v>2434</v>
      </c>
      <c r="H681" s="309" t="s">
        <v>2435</v>
      </c>
      <c r="I681" s="327">
        <v>65248.65</v>
      </c>
    </row>
    <row r="682" spans="1:9" x14ac:dyDescent="0.35">
      <c r="A682" s="309" t="str">
        <f>Inek2018A3[[#This Row],[ZPD2]]</f>
        <v>ZP56.22</v>
      </c>
      <c r="B682" s="309" t="str">
        <f>Inek2018A3[[#This Row],[OPSKode]]</f>
        <v>6-005.en</v>
      </c>
      <c r="C682" s="326">
        <f>Inek2018A3[[#This Row],[Betrag2]]</f>
        <v>71005.89</v>
      </c>
      <c r="D682" s="309" t="s">
        <v>2379</v>
      </c>
      <c r="E682" s="309" t="s">
        <v>2380</v>
      </c>
      <c r="F682" s="309" t="s">
        <v>2436</v>
      </c>
      <c r="G682" s="309" t="s">
        <v>2437</v>
      </c>
      <c r="H682" s="309" t="s">
        <v>2438</v>
      </c>
      <c r="I682" s="327">
        <v>71005.89</v>
      </c>
    </row>
    <row r="683" spans="1:9" x14ac:dyDescent="0.35">
      <c r="C683" s="326"/>
      <c r="D683" s="309" t="s">
        <v>2439</v>
      </c>
      <c r="E683" s="309" t="s">
        <v>2440</v>
      </c>
      <c r="H683" s="309" t="s">
        <v>2441</v>
      </c>
    </row>
    <row r="684" spans="1:9" x14ac:dyDescent="0.35">
      <c r="A684" s="309" t="str">
        <f>Inek2018A3[[#This Row],[ZPD2]]</f>
        <v>ZP57.01</v>
      </c>
      <c r="B684" s="309" t="str">
        <f>Inek2018A3[[#This Row],[OPSKode]]</f>
        <v>6-005.90</v>
      </c>
      <c r="C684" s="326">
        <f>Inek2018A3[[#This Row],[Betrag2]]</f>
        <v>374.69</v>
      </c>
      <c r="D684" s="309" t="s">
        <v>2439</v>
      </c>
      <c r="E684" s="309" t="s">
        <v>2440</v>
      </c>
      <c r="F684" s="309" t="s">
        <v>2442</v>
      </c>
      <c r="G684" s="309" t="s">
        <v>2443</v>
      </c>
      <c r="H684" s="309" t="s">
        <v>2444</v>
      </c>
      <c r="I684" s="327">
        <v>374.69</v>
      </c>
    </row>
    <row r="685" spans="1:9" x14ac:dyDescent="0.35">
      <c r="A685" s="309" t="str">
        <f>Inek2018A3[[#This Row],[ZPD2]]</f>
        <v>ZP57.02</v>
      </c>
      <c r="B685" s="309" t="str">
        <f>Inek2018A3[[#This Row],[OPSKode]]</f>
        <v>6-005.91</v>
      </c>
      <c r="C685" s="326">
        <f>Inek2018A3[[#This Row],[Betrag2]]</f>
        <v>655.71</v>
      </c>
      <c r="D685" s="309" t="s">
        <v>2439</v>
      </c>
      <c r="E685" s="309" t="s">
        <v>2440</v>
      </c>
      <c r="F685" s="309" t="s">
        <v>2445</v>
      </c>
      <c r="G685" s="309" t="s">
        <v>2446</v>
      </c>
      <c r="H685" s="309" t="s">
        <v>2447</v>
      </c>
      <c r="I685" s="327">
        <v>655.71</v>
      </c>
    </row>
    <row r="686" spans="1:9" x14ac:dyDescent="0.35">
      <c r="A686" s="309" t="str">
        <f>Inek2018A3[[#This Row],[ZPD2]]</f>
        <v>ZP57.03</v>
      </c>
      <c r="B686" s="309" t="str">
        <f>Inek2018A3[[#This Row],[OPSKode]]</f>
        <v>6-005.92</v>
      </c>
      <c r="C686" s="326">
        <f>Inek2018A3[[#This Row],[Betrag2]]</f>
        <v>936.73</v>
      </c>
      <c r="D686" s="309" t="s">
        <v>2439</v>
      </c>
      <c r="E686" s="309" t="s">
        <v>2440</v>
      </c>
      <c r="F686" s="309" t="s">
        <v>2448</v>
      </c>
      <c r="G686" s="309" t="s">
        <v>2449</v>
      </c>
      <c r="H686" s="309" t="s">
        <v>2450</v>
      </c>
      <c r="I686" s="327">
        <v>936.73</v>
      </c>
    </row>
    <row r="687" spans="1:9" x14ac:dyDescent="0.35">
      <c r="A687" s="309" t="str">
        <f>Inek2018A3[[#This Row],[ZPD2]]</f>
        <v>ZP57.04</v>
      </c>
      <c r="B687" s="309" t="str">
        <f>Inek2018A3[[#This Row],[OPSKode]]</f>
        <v>6-005.93</v>
      </c>
      <c r="C687" s="326">
        <f>Inek2018A3[[#This Row],[Betrag2]]</f>
        <v>1217.75</v>
      </c>
      <c r="D687" s="309" t="s">
        <v>2439</v>
      </c>
      <c r="E687" s="309" t="s">
        <v>2440</v>
      </c>
      <c r="F687" s="309" t="s">
        <v>2451</v>
      </c>
      <c r="G687" s="309" t="s">
        <v>2452</v>
      </c>
      <c r="H687" s="309" t="s">
        <v>2453</v>
      </c>
      <c r="I687" s="327">
        <v>1217.75</v>
      </c>
    </row>
    <row r="688" spans="1:9" x14ac:dyDescent="0.35">
      <c r="A688" s="309" t="str">
        <f>Inek2018A3[[#This Row],[ZPD2]]</f>
        <v>ZP57.05</v>
      </c>
      <c r="B688" s="309" t="str">
        <f>Inek2018A3[[#This Row],[OPSKode]]</f>
        <v>6-005.94</v>
      </c>
      <c r="C688" s="326">
        <f>Inek2018A3[[#This Row],[Betrag2]]</f>
        <v>1423.37</v>
      </c>
      <c r="D688" s="309" t="s">
        <v>2439</v>
      </c>
      <c r="E688" s="309" t="s">
        <v>2440</v>
      </c>
      <c r="F688" s="309" t="s">
        <v>2454</v>
      </c>
      <c r="G688" s="309" t="s">
        <v>2455</v>
      </c>
      <c r="H688" s="309" t="s">
        <v>2456</v>
      </c>
      <c r="I688" s="327">
        <v>1423.37</v>
      </c>
    </row>
    <row r="689" spans="1:9" x14ac:dyDescent="0.35">
      <c r="A689" s="309" t="str">
        <f>Inek2018A3[[#This Row],[ZPD2]]</f>
        <v>ZP57.06</v>
      </c>
      <c r="B689" s="309" t="str">
        <f>Inek2018A3[[#This Row],[OPSKode]]</f>
        <v>6-005.95</v>
      </c>
      <c r="C689" s="326">
        <f>Inek2018A3[[#This Row],[Betrag2]]</f>
        <v>1779.79</v>
      </c>
      <c r="D689" s="309" t="s">
        <v>2439</v>
      </c>
      <c r="E689" s="309" t="s">
        <v>2440</v>
      </c>
      <c r="F689" s="309" t="s">
        <v>2457</v>
      </c>
      <c r="G689" s="309" t="s">
        <v>2458</v>
      </c>
      <c r="H689" s="309" t="s">
        <v>2459</v>
      </c>
      <c r="I689" s="327">
        <v>1779.79</v>
      </c>
    </row>
    <row r="690" spans="1:9" x14ac:dyDescent="0.35">
      <c r="A690" s="309" t="str">
        <f>Inek2018A3[[#This Row],[ZPD2]]</f>
        <v>ZP57.07</v>
      </c>
      <c r="B690" s="309" t="str">
        <f>Inek2018A3[[#This Row],[OPSKode]]</f>
        <v>6-005.96</v>
      </c>
      <c r="C690" s="326">
        <f>Inek2018A3[[#This Row],[Betrag2]]</f>
        <v>2060.81</v>
      </c>
      <c r="D690" s="309" t="s">
        <v>2439</v>
      </c>
      <c r="E690" s="309" t="s">
        <v>2440</v>
      </c>
      <c r="F690" s="309" t="s">
        <v>2460</v>
      </c>
      <c r="G690" s="309" t="s">
        <v>2461</v>
      </c>
      <c r="H690" s="309" t="s">
        <v>2462</v>
      </c>
      <c r="I690" s="327">
        <v>2060.81</v>
      </c>
    </row>
    <row r="691" spans="1:9" x14ac:dyDescent="0.35">
      <c r="A691" s="309" t="str">
        <f>Inek2018A3[[#This Row],[ZPD2]]</f>
        <v>ZP57.08</v>
      </c>
      <c r="B691" s="309" t="str">
        <f>Inek2018A3[[#This Row],[OPSKode]]</f>
        <v>6-005.97</v>
      </c>
      <c r="C691" s="326">
        <f>Inek2018A3[[#This Row],[Betrag2]]</f>
        <v>2341.83</v>
      </c>
      <c r="D691" s="309" t="s">
        <v>2439</v>
      </c>
      <c r="E691" s="309" t="s">
        <v>2440</v>
      </c>
      <c r="F691" s="309" t="s">
        <v>2463</v>
      </c>
      <c r="G691" s="309" t="s">
        <v>2464</v>
      </c>
      <c r="H691" s="309" t="s">
        <v>2465</v>
      </c>
      <c r="I691" s="327">
        <v>2341.83</v>
      </c>
    </row>
    <row r="692" spans="1:9" x14ac:dyDescent="0.35">
      <c r="A692" s="309" t="str">
        <f>Inek2018A3[[#This Row],[ZPD2]]</f>
        <v>ZP57.09</v>
      </c>
      <c r="B692" s="309" t="str">
        <f>Inek2018A3[[#This Row],[OPSKode]]</f>
        <v>6-005.98</v>
      </c>
      <c r="C692" s="326">
        <f>Inek2018A3[[#This Row],[Betrag2]]</f>
        <v>2622.85</v>
      </c>
      <c r="D692" s="309" t="s">
        <v>2439</v>
      </c>
      <c r="E692" s="309" t="s">
        <v>2440</v>
      </c>
      <c r="F692" s="309" t="s">
        <v>2466</v>
      </c>
      <c r="G692" s="309" t="s">
        <v>2467</v>
      </c>
      <c r="H692" s="309" t="s">
        <v>2468</v>
      </c>
      <c r="I692" s="327">
        <v>2622.85</v>
      </c>
    </row>
    <row r="693" spans="1:9" x14ac:dyDescent="0.35">
      <c r="A693" s="309" t="str">
        <f>Inek2018A3[[#This Row],[ZPD2]]</f>
        <v>ZP57.10</v>
      </c>
      <c r="B693" s="309" t="str">
        <f>Inek2018A3[[#This Row],[OPSKode]]</f>
        <v>6-005.99</v>
      </c>
      <c r="C693" s="326">
        <f>Inek2018A3[[#This Row],[Betrag2]]</f>
        <v>2997.55</v>
      </c>
      <c r="D693" s="309" t="s">
        <v>2439</v>
      </c>
      <c r="E693" s="309" t="s">
        <v>2440</v>
      </c>
      <c r="F693" s="309" t="s">
        <v>2469</v>
      </c>
      <c r="G693" s="309" t="s">
        <v>2470</v>
      </c>
      <c r="H693" s="309" t="s">
        <v>2471</v>
      </c>
      <c r="I693" s="327">
        <v>2997.55</v>
      </c>
    </row>
    <row r="694" spans="1:9" x14ac:dyDescent="0.35">
      <c r="A694" s="309" t="str">
        <f>Inek2018A3[[#This Row],[ZPD2]]</f>
        <v>ZP57.11</v>
      </c>
      <c r="B694" s="309" t="str">
        <f>Inek2018A3[[#This Row],[OPSKode]]</f>
        <v>6-005.9a</v>
      </c>
      <c r="C694" s="326">
        <f>Inek2018A3[[#This Row],[Betrag2]]</f>
        <v>3559.59</v>
      </c>
      <c r="D694" s="309" t="s">
        <v>2439</v>
      </c>
      <c r="E694" s="309" t="s">
        <v>2440</v>
      </c>
      <c r="F694" s="309" t="s">
        <v>2472</v>
      </c>
      <c r="G694" s="309" t="s">
        <v>2473</v>
      </c>
      <c r="H694" s="309" t="s">
        <v>2474</v>
      </c>
      <c r="I694" s="327">
        <v>3559.59</v>
      </c>
    </row>
    <row r="695" spans="1:9" x14ac:dyDescent="0.35">
      <c r="A695" s="309" t="str">
        <f>Inek2018A3[[#This Row],[ZPD2]]</f>
        <v>ZP57.12</v>
      </c>
      <c r="B695" s="309" t="str">
        <f>Inek2018A3[[#This Row],[OPSKode]]</f>
        <v>6-005.9b</v>
      </c>
      <c r="C695" s="326">
        <f>Inek2018A3[[#This Row],[Betrag2]]</f>
        <v>4121.63</v>
      </c>
      <c r="D695" s="309" t="s">
        <v>2439</v>
      </c>
      <c r="E695" s="309" t="s">
        <v>2440</v>
      </c>
      <c r="F695" s="309" t="s">
        <v>2475</v>
      </c>
      <c r="G695" s="309" t="s">
        <v>2476</v>
      </c>
      <c r="H695" s="309" t="s">
        <v>2477</v>
      </c>
      <c r="I695" s="327">
        <v>4121.63</v>
      </c>
    </row>
    <row r="696" spans="1:9" x14ac:dyDescent="0.35">
      <c r="A696" s="309" t="str">
        <f>Inek2018A3[[#This Row],[ZPD2]]</f>
        <v>ZP57.13</v>
      </c>
      <c r="B696" s="309" t="str">
        <f>Inek2018A3[[#This Row],[OPSKode]]</f>
        <v>6-005.9c</v>
      </c>
      <c r="C696" s="326">
        <f>Inek2018A3[[#This Row],[Betrag2]]</f>
        <v>4683.67</v>
      </c>
      <c r="D696" s="309" t="s">
        <v>2439</v>
      </c>
      <c r="E696" s="309" t="s">
        <v>2440</v>
      </c>
      <c r="F696" s="309" t="s">
        <v>2478</v>
      </c>
      <c r="G696" s="309" t="s">
        <v>2479</v>
      </c>
      <c r="H696" s="309" t="s">
        <v>2480</v>
      </c>
      <c r="I696" s="327">
        <v>4683.67</v>
      </c>
    </row>
    <row r="697" spans="1:9" x14ac:dyDescent="0.35">
      <c r="A697" s="309" t="str">
        <f>Inek2018A3[[#This Row],[ZPD2]]</f>
        <v>ZP57.14</v>
      </c>
      <c r="B697" s="309" t="str">
        <f>Inek2018A3[[#This Row],[OPSKode]]</f>
        <v>6-005.9d</v>
      </c>
      <c r="C697" s="326">
        <f>Inek2018A3[[#This Row],[Betrag2]]</f>
        <v>5245.71</v>
      </c>
      <c r="D697" s="309" t="s">
        <v>2439</v>
      </c>
      <c r="E697" s="309" t="s">
        <v>2440</v>
      </c>
      <c r="F697" s="309" t="s">
        <v>2481</v>
      </c>
      <c r="G697" s="309" t="s">
        <v>2482</v>
      </c>
      <c r="H697" s="309" t="s">
        <v>2483</v>
      </c>
      <c r="I697" s="327">
        <v>5245.71</v>
      </c>
    </row>
    <row r="698" spans="1:9" x14ac:dyDescent="0.35">
      <c r="A698" s="309" t="str">
        <f>Inek2018A3[[#This Row],[ZPD2]]</f>
        <v>ZP57.15</v>
      </c>
      <c r="B698" s="309" t="str">
        <f>Inek2018A3[[#This Row],[OPSKode]]</f>
        <v>6-005.9e</v>
      </c>
      <c r="C698" s="326">
        <f>Inek2018A3[[#This Row],[Betrag2]]</f>
        <v>5995.09</v>
      </c>
      <c r="D698" s="309" t="s">
        <v>2439</v>
      </c>
      <c r="E698" s="309" t="s">
        <v>2440</v>
      </c>
      <c r="F698" s="309" t="s">
        <v>2484</v>
      </c>
      <c r="G698" s="309" t="s">
        <v>2485</v>
      </c>
      <c r="H698" s="309" t="s">
        <v>2486</v>
      </c>
      <c r="I698" s="327">
        <v>5995.09</v>
      </c>
    </row>
    <row r="699" spans="1:9" x14ac:dyDescent="0.35">
      <c r="A699" s="309" t="str">
        <f>Inek2018A3[[#This Row],[ZPD2]]</f>
        <v>ZP57.16</v>
      </c>
      <c r="B699" s="309" t="str">
        <f>Inek2018A3[[#This Row],[OPSKode]]</f>
        <v>6-005.9f</v>
      </c>
      <c r="C699" s="326">
        <f>Inek2018A3[[#This Row],[Betrag2]]</f>
        <v>7119.17</v>
      </c>
      <c r="D699" s="309" t="s">
        <v>2439</v>
      </c>
      <c r="E699" s="309" t="s">
        <v>2440</v>
      </c>
      <c r="F699" s="309" t="s">
        <v>2487</v>
      </c>
      <c r="G699" s="309" t="s">
        <v>2488</v>
      </c>
      <c r="H699" s="309" t="s">
        <v>2489</v>
      </c>
      <c r="I699" s="327">
        <v>7119.17</v>
      </c>
    </row>
    <row r="700" spans="1:9" x14ac:dyDescent="0.35">
      <c r="A700" s="309" t="str">
        <f>Inek2018A3[[#This Row],[ZPD2]]</f>
        <v>ZP57.17</v>
      </c>
      <c r="B700" s="309" t="str">
        <f>Inek2018A3[[#This Row],[OPSKode]]</f>
        <v>6-005.9g</v>
      </c>
      <c r="C700" s="326">
        <f>Inek2018A3[[#This Row],[Betrag2]]</f>
        <v>8243.25</v>
      </c>
      <c r="D700" s="309" t="s">
        <v>2439</v>
      </c>
      <c r="E700" s="309" t="s">
        <v>2440</v>
      </c>
      <c r="F700" s="309" t="s">
        <v>2490</v>
      </c>
      <c r="G700" s="309" t="s">
        <v>2491</v>
      </c>
      <c r="H700" s="309" t="s">
        <v>2492</v>
      </c>
      <c r="I700" s="327">
        <v>8243.25</v>
      </c>
    </row>
    <row r="701" spans="1:9" x14ac:dyDescent="0.35">
      <c r="A701" s="309" t="str">
        <f>Inek2018A3[[#This Row],[ZPD2]]</f>
        <v>ZP57.18</v>
      </c>
      <c r="B701" s="309" t="str">
        <f>Inek2018A3[[#This Row],[OPSKode]]</f>
        <v>6-005.9h</v>
      </c>
      <c r="C701" s="326">
        <f>Inek2018A3[[#This Row],[Betrag2]]</f>
        <v>9367.33</v>
      </c>
      <c r="D701" s="309" t="s">
        <v>2439</v>
      </c>
      <c r="E701" s="309" t="s">
        <v>2440</v>
      </c>
      <c r="F701" s="309" t="s">
        <v>2493</v>
      </c>
      <c r="G701" s="309" t="s">
        <v>2494</v>
      </c>
      <c r="H701" s="309" t="s">
        <v>2495</v>
      </c>
      <c r="I701" s="327">
        <v>9367.33</v>
      </c>
    </row>
    <row r="702" spans="1:9" x14ac:dyDescent="0.35">
      <c r="A702" s="309" t="str">
        <f>Inek2018A3[[#This Row],[ZPD2]]</f>
        <v>ZP57.19</v>
      </c>
      <c r="B702" s="309" t="str">
        <f>Inek2018A3[[#This Row],[OPSKode]]</f>
        <v>6-005.9j</v>
      </c>
      <c r="C702" s="326">
        <f>Inek2018A3[[#This Row],[Betrag2]]</f>
        <v>10491.41</v>
      </c>
      <c r="D702" s="309" t="s">
        <v>2439</v>
      </c>
      <c r="E702" s="309" t="s">
        <v>2440</v>
      </c>
      <c r="F702" s="309" t="s">
        <v>2496</v>
      </c>
      <c r="G702" s="309" t="s">
        <v>2497</v>
      </c>
      <c r="H702" s="309" t="s">
        <v>2498</v>
      </c>
      <c r="I702" s="327">
        <v>10491.41</v>
      </c>
    </row>
    <row r="703" spans="1:9" x14ac:dyDescent="0.35">
      <c r="A703" s="309" t="str">
        <f>Inek2018A3[[#This Row],[ZPD2]]</f>
        <v>ZP57.20</v>
      </c>
      <c r="B703" s="309" t="str">
        <f>Inek2018A3[[#This Row],[OPSKode]]</f>
        <v>6-005.9k</v>
      </c>
      <c r="C703" s="326">
        <f>Inek2018A3[[#This Row],[Betrag2]]</f>
        <v>11615.49</v>
      </c>
      <c r="D703" s="309" t="s">
        <v>2439</v>
      </c>
      <c r="E703" s="309" t="s">
        <v>2440</v>
      </c>
      <c r="F703" s="309" t="s">
        <v>2499</v>
      </c>
      <c r="G703" s="309" t="s">
        <v>2500</v>
      </c>
      <c r="H703" s="309" t="s">
        <v>2501</v>
      </c>
      <c r="I703" s="327">
        <v>11615.49</v>
      </c>
    </row>
    <row r="704" spans="1:9" x14ac:dyDescent="0.35">
      <c r="A704" s="309" t="str">
        <f>Inek2018A3[[#This Row],[ZPD2]]</f>
        <v>ZP57.21</v>
      </c>
      <c r="B704" s="309" t="str">
        <f>Inek2018A3[[#This Row],[OPSKode]]</f>
        <v>6-005.9m</v>
      </c>
      <c r="C704" s="326">
        <f>Inek2018A3[[#This Row],[Betrag2]]</f>
        <v>12739.57</v>
      </c>
      <c r="D704" s="309" t="s">
        <v>2439</v>
      </c>
      <c r="E704" s="309" t="s">
        <v>2440</v>
      </c>
      <c r="F704" s="309" t="s">
        <v>2502</v>
      </c>
      <c r="G704" s="309" t="s">
        <v>2503</v>
      </c>
      <c r="H704" s="309" t="s">
        <v>2504</v>
      </c>
      <c r="I704" s="327">
        <v>12739.57</v>
      </c>
    </row>
    <row r="705" spans="1:9" x14ac:dyDescent="0.35">
      <c r="A705" s="309" t="str">
        <f>Inek2018A3[[#This Row],[ZPD2]]</f>
        <v>ZP57.22</v>
      </c>
      <c r="B705" s="309" t="str">
        <f>Inek2018A3[[#This Row],[OPSKode]]</f>
        <v>6-005.9n</v>
      </c>
      <c r="C705" s="326">
        <f>Inek2018A3[[#This Row],[Betrag2]]</f>
        <v>13863.65</v>
      </c>
      <c r="D705" s="309" t="s">
        <v>2439</v>
      </c>
      <c r="E705" s="309" t="s">
        <v>2440</v>
      </c>
      <c r="F705" s="309" t="s">
        <v>2505</v>
      </c>
      <c r="G705" s="309" t="s">
        <v>2506</v>
      </c>
      <c r="H705" s="309" t="s">
        <v>2507</v>
      </c>
      <c r="I705" s="327">
        <v>13863.65</v>
      </c>
    </row>
    <row r="706" spans="1:9" x14ac:dyDescent="0.35">
      <c r="A706" s="309" t="str">
        <f>Inek2018A3[[#This Row],[ZPD2]]</f>
        <v>ZP57.23</v>
      </c>
      <c r="B706" s="309" t="str">
        <f>Inek2018A3[[#This Row],[OPSKode]]</f>
        <v>6-005.9p</v>
      </c>
      <c r="C706" s="326">
        <f>Inek2018A3[[#This Row],[Betrag2]]</f>
        <v>14987.73</v>
      </c>
      <c r="D706" s="309" t="s">
        <v>2439</v>
      </c>
      <c r="E706" s="309" t="s">
        <v>2440</v>
      </c>
      <c r="F706" s="309" t="s">
        <v>2508</v>
      </c>
      <c r="G706" s="309" t="s">
        <v>2509</v>
      </c>
      <c r="H706" s="309" t="s">
        <v>2510</v>
      </c>
      <c r="I706" s="327">
        <v>14987.73</v>
      </c>
    </row>
    <row r="707" spans="1:9" x14ac:dyDescent="0.35">
      <c r="A707" s="309" t="str">
        <f>Inek2018A3[[#This Row],[ZPD2]]</f>
        <v>ZP57.24</v>
      </c>
      <c r="B707" s="309" t="str">
        <f>Inek2018A3[[#This Row],[OPSKode]]</f>
        <v>6-005.9q</v>
      </c>
      <c r="C707" s="326">
        <f>Inek2018A3[[#This Row],[Betrag2]]</f>
        <v>16111.81</v>
      </c>
      <c r="D707" s="309" t="s">
        <v>2439</v>
      </c>
      <c r="E707" s="309" t="s">
        <v>2440</v>
      </c>
      <c r="F707" s="309" t="s">
        <v>2511</v>
      </c>
      <c r="G707" s="309" t="s">
        <v>2512</v>
      </c>
      <c r="H707" s="309" t="s">
        <v>2513</v>
      </c>
      <c r="I707" s="327">
        <v>16111.81</v>
      </c>
    </row>
    <row r="708" spans="1:9" x14ac:dyDescent="0.35">
      <c r="C708" s="326"/>
      <c r="D708" s="309" t="s">
        <v>2514</v>
      </c>
      <c r="E708" s="309" t="s">
        <v>2515</v>
      </c>
      <c r="H708" s="309" t="s">
        <v>2516</v>
      </c>
    </row>
    <row r="709" spans="1:9" x14ac:dyDescent="0.35">
      <c r="A709" s="309" t="str">
        <f>Inek2018A3[[#This Row],[ZPD2]]</f>
        <v>ZP58.01</v>
      </c>
      <c r="B709" s="309" t="str">
        <f>Inek2018A3[[#This Row],[OPSKode]]</f>
        <v>8-800.g1</v>
      </c>
      <c r="C709" s="326">
        <f>Inek2018A3[[#This Row],[Betrag2]]</f>
        <v>532.48</v>
      </c>
      <c r="D709" s="309" t="s">
        <v>2514</v>
      </c>
      <c r="E709" s="309" t="s">
        <v>2515</v>
      </c>
      <c r="F709" s="309" t="s">
        <v>2517</v>
      </c>
      <c r="G709" s="309" t="s">
        <v>2518</v>
      </c>
      <c r="H709" s="309" t="s">
        <v>2519</v>
      </c>
      <c r="I709" s="327">
        <v>532.48</v>
      </c>
    </row>
    <row r="710" spans="1:9" x14ac:dyDescent="0.35">
      <c r="A710" s="309" t="str">
        <f>Inek2018A3[[#This Row],[ZPD2]]</f>
        <v>ZP58.02</v>
      </c>
      <c r="B710" s="309" t="str">
        <f>Inek2018A3[[#This Row],[OPSKode]]</f>
        <v>8-800.g2</v>
      </c>
      <c r="C710" s="326">
        <f>Inek2018A3[[#This Row],[Betrag2]]</f>
        <v>798.72</v>
      </c>
      <c r="D710" s="309" t="s">
        <v>2514</v>
      </c>
      <c r="E710" s="309" t="s">
        <v>2515</v>
      </c>
      <c r="F710" s="309" t="s">
        <v>2520</v>
      </c>
      <c r="G710" s="309" t="s">
        <v>2521</v>
      </c>
      <c r="H710" s="309" t="s">
        <v>2522</v>
      </c>
      <c r="I710" s="327">
        <v>798.72</v>
      </c>
    </row>
    <row r="711" spans="1:9" x14ac:dyDescent="0.35">
      <c r="A711" s="309" t="str">
        <f>Inek2018A3[[#This Row],[ZPD2]]</f>
        <v>ZP58.03</v>
      </c>
      <c r="B711" s="309" t="str">
        <f>Inek2018A3[[#This Row],[OPSKode]]</f>
        <v>8-800.g3</v>
      </c>
      <c r="C711" s="326">
        <f>Inek2018A3[[#This Row],[Betrag2]]</f>
        <v>1064.97</v>
      </c>
      <c r="D711" s="309" t="s">
        <v>2514</v>
      </c>
      <c r="E711" s="309" t="s">
        <v>2515</v>
      </c>
      <c r="F711" s="309" t="s">
        <v>2523</v>
      </c>
      <c r="G711" s="309" t="s">
        <v>2524</v>
      </c>
      <c r="H711" s="309" t="s">
        <v>2525</v>
      </c>
      <c r="I711" s="327">
        <v>1064.97</v>
      </c>
    </row>
    <row r="712" spans="1:9" x14ac:dyDescent="0.35">
      <c r="A712" s="309" t="str">
        <f>Inek2018A3[[#This Row],[ZPD2]]</f>
        <v>ZP58.04</v>
      </c>
      <c r="B712" s="309" t="str">
        <f>Inek2018A3[[#This Row],[OPSKode]]</f>
        <v>8-800.g4</v>
      </c>
      <c r="C712" s="326">
        <f>Inek2018A3[[#This Row],[Betrag2]]</f>
        <v>1331.21</v>
      </c>
      <c r="D712" s="309" t="s">
        <v>2514</v>
      </c>
      <c r="E712" s="309" t="s">
        <v>2515</v>
      </c>
      <c r="F712" s="309" t="s">
        <v>2526</v>
      </c>
      <c r="G712" s="309" t="s">
        <v>2527</v>
      </c>
      <c r="H712" s="309" t="s">
        <v>2528</v>
      </c>
      <c r="I712" s="327">
        <v>1331.21</v>
      </c>
    </row>
    <row r="713" spans="1:9" x14ac:dyDescent="0.35">
      <c r="A713" s="309" t="str">
        <f>Inek2018A3[[#This Row],[ZPD2]]</f>
        <v>ZP58.05</v>
      </c>
      <c r="B713" s="309" t="str">
        <f>Inek2018A3[[#This Row],[OPSKode]]</f>
        <v>8-800.g5</v>
      </c>
      <c r="C713" s="326">
        <f>Inek2018A3[[#This Row],[Betrag2]]</f>
        <v>1690.63</v>
      </c>
      <c r="D713" s="309" t="s">
        <v>2514</v>
      </c>
      <c r="E713" s="309" t="s">
        <v>2515</v>
      </c>
      <c r="F713" s="309" t="s">
        <v>2529</v>
      </c>
      <c r="G713" s="309" t="s">
        <v>2530</v>
      </c>
      <c r="H713" s="309" t="s">
        <v>2531</v>
      </c>
      <c r="I713" s="327">
        <v>1690.63</v>
      </c>
    </row>
    <row r="714" spans="1:9" x14ac:dyDescent="0.35">
      <c r="A714" s="309" t="str">
        <f>Inek2018A3[[#This Row],[ZPD2]]</f>
        <v>ZP58.06</v>
      </c>
      <c r="B714" s="309" t="str">
        <f>Inek2018A3[[#This Row],[OPSKode]]</f>
        <v>8-800.g6</v>
      </c>
      <c r="C714" s="326">
        <f>Inek2018A3[[#This Row],[Betrag2]]</f>
        <v>2225.7800000000002</v>
      </c>
      <c r="D714" s="309" t="s">
        <v>2514</v>
      </c>
      <c r="E714" s="309" t="s">
        <v>2515</v>
      </c>
      <c r="F714" s="309" t="s">
        <v>2532</v>
      </c>
      <c r="G714" s="309" t="s">
        <v>2533</v>
      </c>
      <c r="H714" s="309" t="s">
        <v>2534</v>
      </c>
      <c r="I714" s="327">
        <v>2225.7800000000002</v>
      </c>
    </row>
    <row r="715" spans="1:9" x14ac:dyDescent="0.35">
      <c r="A715" s="309" t="str">
        <f>Inek2018A3[[#This Row],[ZPD2]]</f>
        <v>ZP58.07</v>
      </c>
      <c r="B715" s="309" t="str">
        <f>Inek2018A3[[#This Row],[OPSKode]]</f>
        <v>8-800.g7</v>
      </c>
      <c r="C715" s="326">
        <f>Inek2018A3[[#This Row],[Betrag2]]</f>
        <v>2766.25</v>
      </c>
      <c r="D715" s="309" t="s">
        <v>2514</v>
      </c>
      <c r="E715" s="309" t="s">
        <v>2515</v>
      </c>
      <c r="F715" s="309" t="s">
        <v>2535</v>
      </c>
      <c r="G715" s="309" t="s">
        <v>2536</v>
      </c>
      <c r="H715" s="309" t="s">
        <v>2537</v>
      </c>
      <c r="I715" s="327">
        <v>2766.25</v>
      </c>
    </row>
    <row r="716" spans="1:9" x14ac:dyDescent="0.35">
      <c r="A716" s="309" t="str">
        <f>Inek2018A3[[#This Row],[ZPD2]]</f>
        <v>ZP58.08</v>
      </c>
      <c r="B716" s="309" t="str">
        <f>Inek2018A3[[#This Row],[OPSKode]]</f>
        <v>8-800.g8</v>
      </c>
      <c r="C716" s="326">
        <f>Inek2018A3[[#This Row],[Betrag2]]</f>
        <v>3317.37</v>
      </c>
      <c r="D716" s="309" t="s">
        <v>2514</v>
      </c>
      <c r="E716" s="309" t="s">
        <v>2515</v>
      </c>
      <c r="F716" s="309" t="s">
        <v>2538</v>
      </c>
      <c r="G716" s="309" t="s">
        <v>2539</v>
      </c>
      <c r="H716" s="309" t="s">
        <v>2540</v>
      </c>
      <c r="I716" s="327">
        <v>3317.37</v>
      </c>
    </row>
    <row r="717" spans="1:9" x14ac:dyDescent="0.35">
      <c r="A717" s="309" t="str">
        <f>Inek2018A3[[#This Row],[ZPD2]]</f>
        <v>ZP58.09</v>
      </c>
      <c r="B717" s="309" t="str">
        <f>Inek2018A3[[#This Row],[OPSKode]]</f>
        <v>8-800.g9</v>
      </c>
      <c r="C717" s="326">
        <f>Inek2018A3[[#This Row],[Betrag2]]</f>
        <v>3860.5</v>
      </c>
      <c r="D717" s="309" t="s">
        <v>2514</v>
      </c>
      <c r="E717" s="309" t="s">
        <v>2515</v>
      </c>
      <c r="F717" s="309" t="s">
        <v>2541</v>
      </c>
      <c r="G717" s="309" t="s">
        <v>2542</v>
      </c>
      <c r="H717" s="309" t="s">
        <v>2543</v>
      </c>
      <c r="I717" s="327">
        <v>3860.5</v>
      </c>
    </row>
    <row r="718" spans="1:9" x14ac:dyDescent="0.35">
      <c r="A718" s="309" t="str">
        <f>Inek2018A3[[#This Row],[ZPD2]]</f>
        <v>ZP58.10</v>
      </c>
      <c r="B718" s="309" t="str">
        <f>Inek2018A3[[#This Row],[OPSKode]]</f>
        <v>8-800.ga</v>
      </c>
      <c r="C718" s="326">
        <f>Inek2018A3[[#This Row],[Betrag2]]</f>
        <v>4363.6899999999996</v>
      </c>
      <c r="D718" s="309" t="s">
        <v>2514</v>
      </c>
      <c r="E718" s="309" t="s">
        <v>2515</v>
      </c>
      <c r="F718" s="309" t="s">
        <v>2544</v>
      </c>
      <c r="G718" s="309" t="s">
        <v>2545</v>
      </c>
      <c r="H718" s="309" t="s">
        <v>2546</v>
      </c>
      <c r="I718" s="327">
        <v>4363.6899999999996</v>
      </c>
    </row>
    <row r="719" spans="1:9" x14ac:dyDescent="0.35">
      <c r="A719" s="309" t="str">
        <f>Inek2018A3[[#This Row],[ZPD2]]</f>
        <v>ZP58.11</v>
      </c>
      <c r="B719" s="309" t="str">
        <f>Inek2018A3[[#This Row],[OPSKode]]</f>
        <v>8-800.gb</v>
      </c>
      <c r="C719" s="326">
        <f>Inek2018A3[[#This Row],[Betrag2]]</f>
        <v>4901.5</v>
      </c>
      <c r="D719" s="309" t="s">
        <v>2514</v>
      </c>
      <c r="E719" s="309" t="s">
        <v>2515</v>
      </c>
      <c r="F719" s="309" t="s">
        <v>2547</v>
      </c>
      <c r="G719" s="309" t="s">
        <v>2548</v>
      </c>
      <c r="H719" s="309" t="s">
        <v>2549</v>
      </c>
      <c r="I719" s="327">
        <v>4901.5</v>
      </c>
    </row>
    <row r="720" spans="1:9" x14ac:dyDescent="0.35">
      <c r="A720" s="309" t="str">
        <f>Inek2018A3[[#This Row],[ZPD2]]</f>
        <v>ZP58.12</v>
      </c>
      <c r="B720" s="309" t="str">
        <f>Inek2018A3[[#This Row],[OPSKode]]</f>
        <v>8-800.gc</v>
      </c>
      <c r="C720" s="326">
        <f>Inek2018A3[[#This Row],[Betrag2]]</f>
        <v>5591.07</v>
      </c>
      <c r="D720" s="309" t="s">
        <v>2514</v>
      </c>
      <c r="E720" s="309" t="s">
        <v>2515</v>
      </c>
      <c r="F720" s="309" t="s">
        <v>2550</v>
      </c>
      <c r="G720" s="309" t="s">
        <v>2551</v>
      </c>
      <c r="H720" s="309" t="s">
        <v>2552</v>
      </c>
      <c r="I720" s="327">
        <v>5591.07</v>
      </c>
    </row>
    <row r="721" spans="1:9" x14ac:dyDescent="0.35">
      <c r="A721" s="309" t="str">
        <f>Inek2018A3[[#This Row],[ZPD2]]</f>
        <v>ZP58.13</v>
      </c>
      <c r="B721" s="309" t="str">
        <f>Inek2018A3[[#This Row],[OPSKode]]</f>
        <v>8-800.gd</v>
      </c>
      <c r="C721" s="326">
        <f>Inek2018A3[[#This Row],[Betrag2]]</f>
        <v>6656.03</v>
      </c>
      <c r="D721" s="309" t="s">
        <v>2514</v>
      </c>
      <c r="E721" s="309" t="s">
        <v>2515</v>
      </c>
      <c r="F721" s="309" t="s">
        <v>2553</v>
      </c>
      <c r="G721" s="309" t="s">
        <v>2554</v>
      </c>
      <c r="H721" s="309" t="s">
        <v>2555</v>
      </c>
      <c r="I721" s="327">
        <v>6656.03</v>
      </c>
    </row>
    <row r="722" spans="1:9" x14ac:dyDescent="0.35">
      <c r="A722" s="309" t="str">
        <f>Inek2018A3[[#This Row],[ZPD2]]</f>
        <v>ZP58.14</v>
      </c>
      <c r="B722" s="309" t="str">
        <f>Inek2018A3[[#This Row],[OPSKode]]</f>
        <v>8-800.ge</v>
      </c>
      <c r="C722" s="326">
        <f>Inek2018A3[[#This Row],[Betrag2]]</f>
        <v>7721</v>
      </c>
      <c r="D722" s="309" t="s">
        <v>2514</v>
      </c>
      <c r="E722" s="309" t="s">
        <v>2515</v>
      </c>
      <c r="F722" s="309" t="s">
        <v>2556</v>
      </c>
      <c r="G722" s="309" t="s">
        <v>2557</v>
      </c>
      <c r="H722" s="309" t="s">
        <v>2558</v>
      </c>
      <c r="I722" s="327">
        <v>7721</v>
      </c>
    </row>
    <row r="723" spans="1:9" x14ac:dyDescent="0.35">
      <c r="A723" s="309" t="str">
        <f>Inek2018A3[[#This Row],[ZPD2]]</f>
        <v>ZP58.15</v>
      </c>
      <c r="B723" s="309" t="str">
        <f>Inek2018A3[[#This Row],[OPSKode]]</f>
        <v>8-800.gf</v>
      </c>
      <c r="C723" s="326">
        <f>Inek2018A3[[#This Row],[Betrag2]]</f>
        <v>8785.9599999999991</v>
      </c>
      <c r="D723" s="309" t="s">
        <v>2514</v>
      </c>
      <c r="E723" s="309" t="s">
        <v>2515</v>
      </c>
      <c r="F723" s="309" t="s">
        <v>2559</v>
      </c>
      <c r="G723" s="309" t="s">
        <v>2560</v>
      </c>
      <c r="H723" s="309" t="s">
        <v>2561</v>
      </c>
      <c r="I723" s="327">
        <v>8785.9599999999991</v>
      </c>
    </row>
    <row r="724" spans="1:9" x14ac:dyDescent="0.35">
      <c r="A724" s="309" t="str">
        <f>Inek2018A3[[#This Row],[ZPD2]]</f>
        <v>ZP58.16</v>
      </c>
      <c r="B724" s="309" t="str">
        <f>Inek2018A3[[#This Row],[OPSKode]]</f>
        <v>8-800.gg</v>
      </c>
      <c r="C724" s="326">
        <f>Inek2018A3[[#This Row],[Betrag2]]</f>
        <v>9850.93</v>
      </c>
      <c r="D724" s="309" t="s">
        <v>2514</v>
      </c>
      <c r="E724" s="309" t="s">
        <v>2515</v>
      </c>
      <c r="F724" s="309" t="s">
        <v>2562</v>
      </c>
      <c r="G724" s="309" t="s">
        <v>2563</v>
      </c>
      <c r="H724" s="309" t="s">
        <v>2564</v>
      </c>
      <c r="I724" s="327">
        <v>9850.93</v>
      </c>
    </row>
    <row r="725" spans="1:9" x14ac:dyDescent="0.35">
      <c r="A725" s="309" t="str">
        <f>Inek2018A3[[#This Row],[ZPD2]]</f>
        <v>ZP58.17</v>
      </c>
      <c r="B725" s="309" t="str">
        <f>Inek2018A3[[#This Row],[OPSKode]]</f>
        <v>8-800.gh</v>
      </c>
      <c r="C725" s="326">
        <f>Inek2018A3[[#This Row],[Betrag2]]</f>
        <v>11049.01</v>
      </c>
      <c r="D725" s="309" t="s">
        <v>2514</v>
      </c>
      <c r="E725" s="309" t="s">
        <v>2515</v>
      </c>
      <c r="F725" s="309" t="s">
        <v>2565</v>
      </c>
      <c r="G725" s="309" t="s">
        <v>2566</v>
      </c>
      <c r="H725" s="309" t="s">
        <v>2567</v>
      </c>
      <c r="I725" s="327">
        <v>11049.01</v>
      </c>
    </row>
    <row r="726" spans="1:9" x14ac:dyDescent="0.35">
      <c r="A726" s="309" t="str">
        <f>Inek2018A3[[#This Row],[ZPD2]]</f>
        <v>ZP58.18</v>
      </c>
      <c r="B726" s="309" t="str">
        <f>Inek2018A3[[#This Row],[OPSKode]]</f>
        <v>8-800.gj</v>
      </c>
      <c r="C726" s="326">
        <f>Inek2018A3[[#This Row],[Betrag2]]</f>
        <v>12646.46</v>
      </c>
      <c r="D726" s="309" t="s">
        <v>2514</v>
      </c>
      <c r="E726" s="309" t="s">
        <v>2515</v>
      </c>
      <c r="F726" s="309" t="s">
        <v>2568</v>
      </c>
      <c r="G726" s="309" t="s">
        <v>2569</v>
      </c>
      <c r="H726" s="309" t="s">
        <v>2570</v>
      </c>
      <c r="I726" s="327">
        <v>12646.46</v>
      </c>
    </row>
    <row r="727" spans="1:9" x14ac:dyDescent="0.35">
      <c r="A727" s="309" t="str">
        <f>Inek2018A3[[#This Row],[ZPD2]]</f>
        <v>ZP58.19</v>
      </c>
      <c r="B727" s="309" t="str">
        <f>Inek2018A3[[#This Row],[OPSKode]]</f>
        <v>8-800.gk</v>
      </c>
      <c r="C727" s="326">
        <f>Inek2018A3[[#This Row],[Betrag2]]</f>
        <v>14243.91</v>
      </c>
      <c r="D727" s="309" t="s">
        <v>2514</v>
      </c>
      <c r="E727" s="309" t="s">
        <v>2515</v>
      </c>
      <c r="F727" s="309" t="s">
        <v>2571</v>
      </c>
      <c r="G727" s="309" t="s">
        <v>2572</v>
      </c>
      <c r="H727" s="309" t="s">
        <v>2573</v>
      </c>
      <c r="I727" s="327">
        <v>14243.91</v>
      </c>
    </row>
    <row r="728" spans="1:9" x14ac:dyDescent="0.35">
      <c r="A728" s="309" t="str">
        <f>Inek2018A3[[#This Row],[ZPD2]]</f>
        <v>ZP58.20</v>
      </c>
      <c r="B728" s="309" t="str">
        <f>Inek2018A3[[#This Row],[OPSKode]]</f>
        <v>8-800.gm</v>
      </c>
      <c r="C728" s="326">
        <f>Inek2018A3[[#This Row],[Betrag2]]</f>
        <v>15841.36</v>
      </c>
      <c r="D728" s="309" t="s">
        <v>2514</v>
      </c>
      <c r="E728" s="309" t="s">
        <v>2515</v>
      </c>
      <c r="F728" s="309" t="s">
        <v>2574</v>
      </c>
      <c r="G728" s="309" t="s">
        <v>2575</v>
      </c>
      <c r="H728" s="309" t="s">
        <v>2576</v>
      </c>
      <c r="I728" s="327">
        <v>15841.36</v>
      </c>
    </row>
    <row r="729" spans="1:9" x14ac:dyDescent="0.35">
      <c r="A729" s="309" t="str">
        <f>Inek2018A3[[#This Row],[ZPD2]]</f>
        <v>ZP58.21</v>
      </c>
      <c r="B729" s="309" t="str">
        <f>Inek2018A3[[#This Row],[OPSKode]]</f>
        <v>8-800.gn</v>
      </c>
      <c r="C729" s="326">
        <f>Inek2018A3[[#This Row],[Betrag2]]</f>
        <v>17438.810000000001</v>
      </c>
      <c r="D729" s="309" t="s">
        <v>2514</v>
      </c>
      <c r="E729" s="309" t="s">
        <v>2515</v>
      </c>
      <c r="F729" s="309" t="s">
        <v>2577</v>
      </c>
      <c r="G729" s="309" t="s">
        <v>2578</v>
      </c>
      <c r="H729" s="309" t="s">
        <v>2579</v>
      </c>
      <c r="I729" s="327">
        <v>17438.810000000001</v>
      </c>
    </row>
    <row r="730" spans="1:9" x14ac:dyDescent="0.35">
      <c r="A730" s="309" t="str">
        <f>Inek2018A3[[#This Row],[ZPD2]]</f>
        <v>ZP58.22</v>
      </c>
      <c r="B730" s="309" t="str">
        <f>Inek2018A3[[#This Row],[OPSKode]]</f>
        <v>8-800.gp</v>
      </c>
      <c r="C730" s="326">
        <f>Inek2018A3[[#This Row],[Betrag2]]</f>
        <v>19169.37</v>
      </c>
      <c r="D730" s="309" t="s">
        <v>2514</v>
      </c>
      <c r="E730" s="309" t="s">
        <v>2515</v>
      </c>
      <c r="F730" s="309" t="s">
        <v>2580</v>
      </c>
      <c r="G730" s="309" t="s">
        <v>2581</v>
      </c>
      <c r="H730" s="309" t="s">
        <v>2582</v>
      </c>
      <c r="I730" s="327">
        <v>19169.37</v>
      </c>
    </row>
    <row r="731" spans="1:9" x14ac:dyDescent="0.35">
      <c r="A731" s="309" t="str">
        <f>Inek2018A3[[#This Row],[ZPD2]]</f>
        <v>ZP58.23</v>
      </c>
      <c r="B731" s="309" t="str">
        <f>Inek2018A3[[#This Row],[OPSKode]]</f>
        <v>8-800.gq</v>
      </c>
      <c r="C731" s="326">
        <f>Inek2018A3[[#This Row],[Betrag2]]</f>
        <v>21299.3</v>
      </c>
      <c r="D731" s="309" t="s">
        <v>2514</v>
      </c>
      <c r="E731" s="309" t="s">
        <v>2515</v>
      </c>
      <c r="F731" s="309" t="s">
        <v>2583</v>
      </c>
      <c r="G731" s="309" t="s">
        <v>2584</v>
      </c>
      <c r="H731" s="309" t="s">
        <v>2585</v>
      </c>
      <c r="I731" s="327">
        <v>21299.3</v>
      </c>
    </row>
    <row r="732" spans="1:9" x14ac:dyDescent="0.35">
      <c r="A732" s="309" t="str">
        <f>Inek2018A3[[#This Row],[ZPD2]]</f>
        <v>ZP58.24</v>
      </c>
      <c r="B732" s="309" t="str">
        <f>Inek2018A3[[#This Row],[OPSKode]]</f>
        <v>8-800.gr</v>
      </c>
      <c r="C732" s="326">
        <f>Inek2018A3[[#This Row],[Betrag2]]</f>
        <v>23429.23</v>
      </c>
      <c r="D732" s="309" t="s">
        <v>2514</v>
      </c>
      <c r="E732" s="309" t="s">
        <v>2515</v>
      </c>
      <c r="F732" s="309" t="s">
        <v>2586</v>
      </c>
      <c r="G732" s="309" t="s">
        <v>2587</v>
      </c>
      <c r="H732" s="309" t="s">
        <v>2588</v>
      </c>
      <c r="I732" s="327">
        <v>23429.23</v>
      </c>
    </row>
    <row r="733" spans="1:9" x14ac:dyDescent="0.35">
      <c r="A733" s="309" t="str">
        <f>Inek2018A3[[#This Row],[ZPD2]]</f>
        <v>ZP58.25</v>
      </c>
      <c r="B733" s="309" t="str">
        <f>Inek2018A3[[#This Row],[OPSKode]]</f>
        <v>8-800.gs</v>
      </c>
      <c r="C733" s="326">
        <f>Inek2018A3[[#This Row],[Betrag2]]</f>
        <v>25559.16</v>
      </c>
      <c r="D733" s="309" t="s">
        <v>2514</v>
      </c>
      <c r="E733" s="309" t="s">
        <v>2515</v>
      </c>
      <c r="F733" s="309" t="s">
        <v>2589</v>
      </c>
      <c r="G733" s="309" t="s">
        <v>2590</v>
      </c>
      <c r="H733" s="309" t="s">
        <v>2591</v>
      </c>
      <c r="I733" s="327">
        <v>25559.16</v>
      </c>
    </row>
    <row r="734" spans="1:9" x14ac:dyDescent="0.35">
      <c r="A734" s="309" t="str">
        <f>Inek2018A3[[#This Row],[ZPD2]]</f>
        <v>ZP58.26</v>
      </c>
      <c r="B734" s="309" t="str">
        <f>Inek2018A3[[#This Row],[OPSKode]]</f>
        <v>8-800.gt</v>
      </c>
      <c r="C734" s="326">
        <f>Inek2018A3[[#This Row],[Betrag2]]</f>
        <v>27689.1</v>
      </c>
      <c r="D734" s="309" t="s">
        <v>2514</v>
      </c>
      <c r="E734" s="309" t="s">
        <v>2515</v>
      </c>
      <c r="F734" s="309" t="s">
        <v>2592</v>
      </c>
      <c r="G734" s="309" t="s">
        <v>2593</v>
      </c>
      <c r="H734" s="309" t="s">
        <v>2594</v>
      </c>
      <c r="I734" s="327">
        <v>27689.1</v>
      </c>
    </row>
    <row r="735" spans="1:9" x14ac:dyDescent="0.35">
      <c r="A735" s="309" t="str">
        <f>Inek2018A3[[#This Row],[ZPD2]]</f>
        <v>ZP58.27</v>
      </c>
      <c r="B735" s="309" t="str">
        <f>Inek2018A3[[#This Row],[OPSKode]]</f>
        <v>8-800.gu</v>
      </c>
      <c r="C735" s="326">
        <f>Inek2018A3[[#This Row],[Betrag2]]</f>
        <v>29819.03</v>
      </c>
      <c r="D735" s="309" t="s">
        <v>2514</v>
      </c>
      <c r="E735" s="309" t="s">
        <v>2515</v>
      </c>
      <c r="F735" s="309" t="s">
        <v>2595</v>
      </c>
      <c r="G735" s="309" t="s">
        <v>2596</v>
      </c>
      <c r="H735" s="309" t="s">
        <v>2597</v>
      </c>
      <c r="I735" s="327">
        <v>29819.03</v>
      </c>
    </row>
    <row r="736" spans="1:9" x14ac:dyDescent="0.35">
      <c r="A736" s="309" t="str">
        <f>Inek2018A3[[#This Row],[ZPD2]]</f>
        <v>ZP58.28</v>
      </c>
      <c r="B736" s="309" t="str">
        <f>Inek2018A3[[#This Row],[OPSKode]]</f>
        <v>8-800.gv</v>
      </c>
      <c r="C736" s="326">
        <f>Inek2018A3[[#This Row],[Betrag2]]</f>
        <v>31948.959999999999</v>
      </c>
      <c r="D736" s="309" t="s">
        <v>2514</v>
      </c>
      <c r="E736" s="309" t="s">
        <v>2515</v>
      </c>
      <c r="F736" s="309" t="s">
        <v>2598</v>
      </c>
      <c r="G736" s="309" t="s">
        <v>2599</v>
      </c>
      <c r="H736" s="309" t="s">
        <v>2600</v>
      </c>
      <c r="I736" s="327">
        <v>31948.959999999999</v>
      </c>
    </row>
    <row r="737" spans="1:9" x14ac:dyDescent="0.35">
      <c r="A737" s="309" t="str">
        <f>Inek2018A3[[#This Row],[ZPD2]]</f>
        <v>ZP58.29</v>
      </c>
      <c r="C737" s="501" t="s">
        <v>3969</v>
      </c>
      <c r="D737" s="309" t="s">
        <v>2514</v>
      </c>
      <c r="E737" s="309" t="s">
        <v>2515</v>
      </c>
      <c r="F737" s="309" t="s">
        <v>2601</v>
      </c>
      <c r="H737" s="309" t="s">
        <v>2602</v>
      </c>
    </row>
    <row r="738" spans="1:9" x14ac:dyDescent="0.35">
      <c r="A738" s="309" t="str">
        <f>Inek2018A3[[#This Row],[ZPD2]]</f>
        <v>ZP58.30</v>
      </c>
      <c r="B738" s="309" t="str">
        <f>Inek2018A3[[#This Row],[OPSKode]]</f>
        <v>8-800.gz</v>
      </c>
      <c r="C738" s="326">
        <f>Inek2018A3[[#This Row],[Betrag2]]</f>
        <v>34078.89</v>
      </c>
      <c r="D738" s="309" t="s">
        <v>2514</v>
      </c>
      <c r="E738" s="309" t="s">
        <v>2515</v>
      </c>
      <c r="F738" s="309" t="s">
        <v>2603</v>
      </c>
      <c r="G738" s="309" t="s">
        <v>2604</v>
      </c>
      <c r="H738" s="309" t="s">
        <v>2605</v>
      </c>
      <c r="I738" s="327">
        <v>34078.89</v>
      </c>
    </row>
    <row r="739" spans="1:9" x14ac:dyDescent="0.35">
      <c r="A739" s="309" t="str">
        <f>Inek2018A3[[#This Row],[ZPD2]]</f>
        <v>ZP58.31</v>
      </c>
      <c r="B739" s="309" t="str">
        <f>Inek2018A3[[#This Row],[OPSKode]]</f>
        <v>8-800.m0</v>
      </c>
      <c r="C739" s="326">
        <f>Inek2018A3[[#This Row],[Betrag2]]</f>
        <v>36475.06</v>
      </c>
      <c r="D739" s="309" t="s">
        <v>2514</v>
      </c>
      <c r="E739" s="309" t="s">
        <v>2515</v>
      </c>
      <c r="F739" s="309" t="s">
        <v>2606</v>
      </c>
      <c r="G739" s="309" t="s">
        <v>2607</v>
      </c>
      <c r="H739" s="309" t="s">
        <v>2608</v>
      </c>
      <c r="I739" s="327">
        <v>36475.06</v>
      </c>
    </row>
    <row r="740" spans="1:9" x14ac:dyDescent="0.35">
      <c r="A740" s="309" t="str">
        <f>Inek2018A3[[#This Row],[ZPD2]]</f>
        <v>ZP58.32</v>
      </c>
      <c r="B740" s="309" t="str">
        <f>Inek2018A3[[#This Row],[OPSKode]]</f>
        <v>8-800.m1</v>
      </c>
      <c r="C740" s="326">
        <f>Inek2018A3[[#This Row],[Betrag2]]</f>
        <v>39669.949999999997</v>
      </c>
      <c r="D740" s="309" t="s">
        <v>2514</v>
      </c>
      <c r="E740" s="309" t="s">
        <v>2515</v>
      </c>
      <c r="F740" s="309" t="s">
        <v>2609</v>
      </c>
      <c r="G740" s="309" t="s">
        <v>2610</v>
      </c>
      <c r="H740" s="309" t="s">
        <v>2611</v>
      </c>
      <c r="I740" s="327">
        <v>39669.949999999997</v>
      </c>
    </row>
    <row r="741" spans="1:9" x14ac:dyDescent="0.35">
      <c r="A741" s="309" t="str">
        <f>Inek2018A3[[#This Row],[ZPD2]]</f>
        <v>ZP58.33</v>
      </c>
      <c r="B741" s="309" t="str">
        <f>Inek2018A3[[#This Row],[OPSKode]]</f>
        <v>8-800.m2</v>
      </c>
      <c r="C741" s="326">
        <f>Inek2018A3[[#This Row],[Betrag2]]</f>
        <v>42864.85</v>
      </c>
      <c r="D741" s="309" t="s">
        <v>2514</v>
      </c>
      <c r="E741" s="309" t="s">
        <v>2515</v>
      </c>
      <c r="F741" s="309" t="s">
        <v>2612</v>
      </c>
      <c r="G741" s="309" t="s">
        <v>2613</v>
      </c>
      <c r="H741" s="309" t="s">
        <v>2614</v>
      </c>
      <c r="I741" s="327">
        <v>42864.85</v>
      </c>
    </row>
    <row r="742" spans="1:9" x14ac:dyDescent="0.35">
      <c r="A742" s="309" t="str">
        <f>Inek2018A3[[#This Row],[ZPD2]]</f>
        <v>ZP58.34</v>
      </c>
      <c r="B742" s="309" t="str">
        <f>Inek2018A3[[#This Row],[OPSKode]]</f>
        <v>8-800.m3</v>
      </c>
      <c r="C742" s="326">
        <f>Inek2018A3[[#This Row],[Betrag2]]</f>
        <v>46059.74</v>
      </c>
      <c r="D742" s="309" t="s">
        <v>2514</v>
      </c>
      <c r="E742" s="309" t="s">
        <v>2515</v>
      </c>
      <c r="F742" s="309" t="s">
        <v>2615</v>
      </c>
      <c r="G742" s="309" t="s">
        <v>2616</v>
      </c>
      <c r="H742" s="309" t="s">
        <v>2617</v>
      </c>
      <c r="I742" s="327">
        <v>46059.74</v>
      </c>
    </row>
    <row r="743" spans="1:9" x14ac:dyDescent="0.35">
      <c r="A743" s="309" t="str">
        <f>Inek2018A3[[#This Row],[ZPD2]]</f>
        <v>ZP58.35</v>
      </c>
      <c r="B743" s="309" t="str">
        <f>Inek2018A3[[#This Row],[OPSKode]]</f>
        <v>8-800.m4</v>
      </c>
      <c r="C743" s="326">
        <f>Inek2018A3[[#This Row],[Betrag2]]</f>
        <v>49254.64</v>
      </c>
      <c r="D743" s="309" t="s">
        <v>2514</v>
      </c>
      <c r="E743" s="309" t="s">
        <v>2515</v>
      </c>
      <c r="F743" s="309" t="s">
        <v>2618</v>
      </c>
      <c r="G743" s="309" t="s">
        <v>2619</v>
      </c>
      <c r="H743" s="309" t="s">
        <v>2620</v>
      </c>
      <c r="I743" s="327">
        <v>49254.64</v>
      </c>
    </row>
    <row r="744" spans="1:9" x14ac:dyDescent="0.35">
      <c r="A744" s="309" t="str">
        <f>Inek2018A3[[#This Row],[ZPD2]]</f>
        <v>ZP58.36</v>
      </c>
      <c r="B744" s="309" t="str">
        <f>Inek2018A3[[#This Row],[OPSKode]]</f>
        <v>8-800.m5</v>
      </c>
      <c r="C744" s="326">
        <f>Inek2018A3[[#This Row],[Betrag2]]</f>
        <v>52715.78</v>
      </c>
      <c r="D744" s="309" t="s">
        <v>2514</v>
      </c>
      <c r="E744" s="309" t="s">
        <v>2515</v>
      </c>
      <c r="F744" s="309" t="s">
        <v>2621</v>
      </c>
      <c r="G744" s="309" t="s">
        <v>2622</v>
      </c>
      <c r="H744" s="309" t="s">
        <v>2623</v>
      </c>
      <c r="I744" s="327">
        <v>52715.78</v>
      </c>
    </row>
    <row r="745" spans="1:9" x14ac:dyDescent="0.35">
      <c r="A745" s="309" t="str">
        <f>Inek2018A3[[#This Row],[ZPD2]]</f>
        <v>ZP58.37</v>
      </c>
      <c r="B745" s="309" t="str">
        <f>Inek2018A3[[#This Row],[OPSKode]]</f>
        <v>8-800.m6</v>
      </c>
      <c r="C745" s="326">
        <f>Inek2018A3[[#This Row],[Betrag2]]</f>
        <v>56975.64</v>
      </c>
      <c r="D745" s="309" t="s">
        <v>2514</v>
      </c>
      <c r="E745" s="309" t="s">
        <v>2515</v>
      </c>
      <c r="F745" s="309" t="s">
        <v>2624</v>
      </c>
      <c r="G745" s="309" t="s">
        <v>2625</v>
      </c>
      <c r="H745" s="309" t="s">
        <v>2626</v>
      </c>
      <c r="I745" s="327">
        <v>56975.64</v>
      </c>
    </row>
    <row r="746" spans="1:9" x14ac:dyDescent="0.35">
      <c r="A746" s="309" t="str">
        <f>Inek2018A3[[#This Row],[ZPD2]]</f>
        <v>ZP58.38</v>
      </c>
      <c r="B746" s="309" t="str">
        <f>Inek2018A3[[#This Row],[OPSKode]]</f>
        <v>8-800.m7</v>
      </c>
      <c r="C746" s="326">
        <f>Inek2018A3[[#This Row],[Betrag2]]</f>
        <v>61235.5</v>
      </c>
      <c r="D746" s="309" t="s">
        <v>2514</v>
      </c>
      <c r="E746" s="309" t="s">
        <v>2515</v>
      </c>
      <c r="F746" s="309" t="s">
        <v>2627</v>
      </c>
      <c r="G746" s="309" t="s">
        <v>2628</v>
      </c>
      <c r="H746" s="309" t="s">
        <v>2629</v>
      </c>
      <c r="I746" s="327">
        <v>61235.5</v>
      </c>
    </row>
    <row r="747" spans="1:9" x14ac:dyDescent="0.35">
      <c r="A747" s="309" t="str">
        <f>Inek2018A3[[#This Row],[ZPD2]]</f>
        <v>ZP58.39</v>
      </c>
      <c r="B747" s="309" t="str">
        <f>Inek2018A3[[#This Row],[OPSKode]]</f>
        <v>8-800.m8</v>
      </c>
      <c r="C747" s="326">
        <f>Inek2018A3[[#This Row],[Betrag2]]</f>
        <v>65495.360000000001</v>
      </c>
      <c r="D747" s="309" t="s">
        <v>2514</v>
      </c>
      <c r="E747" s="309" t="s">
        <v>2515</v>
      </c>
      <c r="F747" s="309" t="s">
        <v>2630</v>
      </c>
      <c r="G747" s="309" t="s">
        <v>2631</v>
      </c>
      <c r="H747" s="309" t="s">
        <v>2632</v>
      </c>
      <c r="I747" s="327">
        <v>65495.360000000001</v>
      </c>
    </row>
    <row r="748" spans="1:9" x14ac:dyDescent="0.35">
      <c r="A748" s="309" t="str">
        <f>Inek2018A3[[#This Row],[ZPD2]]</f>
        <v>ZP58.40</v>
      </c>
      <c r="B748" s="309" t="str">
        <f>Inek2018A3[[#This Row],[OPSKode]]</f>
        <v>8-800.m9</v>
      </c>
      <c r="C748" s="326">
        <f>Inek2018A3[[#This Row],[Betrag2]]</f>
        <v>69755.22</v>
      </c>
      <c r="D748" s="309" t="s">
        <v>2514</v>
      </c>
      <c r="E748" s="309" t="s">
        <v>2515</v>
      </c>
      <c r="F748" s="309" t="s">
        <v>2633</v>
      </c>
      <c r="G748" s="309" t="s">
        <v>2634</v>
      </c>
      <c r="H748" s="309" t="s">
        <v>2635</v>
      </c>
      <c r="I748" s="327">
        <v>69755.22</v>
      </c>
    </row>
    <row r="749" spans="1:9" x14ac:dyDescent="0.35">
      <c r="A749" s="309" t="str">
        <f>Inek2018A3[[#This Row],[ZPD2]]</f>
        <v>ZP58.41</v>
      </c>
      <c r="B749" s="309" t="str">
        <f>Inek2018A3[[#This Row],[OPSKode]]</f>
        <v>8-800.ma</v>
      </c>
      <c r="C749" s="326">
        <f>Inek2018A3[[#This Row],[Betrag2]]</f>
        <v>74281.320000000007</v>
      </c>
      <c r="D749" s="309" t="s">
        <v>2514</v>
      </c>
      <c r="E749" s="309" t="s">
        <v>2515</v>
      </c>
      <c r="F749" s="309" t="s">
        <v>2636</v>
      </c>
      <c r="G749" s="309" t="s">
        <v>2637</v>
      </c>
      <c r="H749" s="309" t="s">
        <v>2638</v>
      </c>
      <c r="I749" s="327">
        <v>74281.320000000007</v>
      </c>
    </row>
    <row r="750" spans="1:9" x14ac:dyDescent="0.35">
      <c r="A750" s="309" t="str">
        <f>Inek2018A3[[#This Row],[ZPD2]]</f>
        <v>ZP58.42</v>
      </c>
      <c r="B750" s="309" t="str">
        <f>Inek2018A3[[#This Row],[OPSKode]]</f>
        <v>8-800.mb</v>
      </c>
      <c r="C750" s="326">
        <f>Inek2018A3[[#This Row],[Betrag2]]</f>
        <v>79606.149999999994</v>
      </c>
      <c r="D750" s="309" t="s">
        <v>2514</v>
      </c>
      <c r="E750" s="309" t="s">
        <v>2515</v>
      </c>
      <c r="F750" s="309" t="s">
        <v>2639</v>
      </c>
      <c r="G750" s="309" t="s">
        <v>2640</v>
      </c>
      <c r="H750" s="309" t="s">
        <v>2641</v>
      </c>
      <c r="I750" s="327">
        <v>79606.149999999994</v>
      </c>
    </row>
    <row r="751" spans="1:9" x14ac:dyDescent="0.35">
      <c r="A751" s="309" t="str">
        <f>Inek2018A3[[#This Row],[ZPD2]]</f>
        <v>ZP58.43</v>
      </c>
      <c r="B751" s="309" t="str">
        <f>Inek2018A3[[#This Row],[OPSKode]]</f>
        <v>8-800.mc</v>
      </c>
      <c r="C751" s="326">
        <f>Inek2018A3[[#This Row],[Betrag2]]</f>
        <v>84930.97</v>
      </c>
      <c r="D751" s="309" t="s">
        <v>2514</v>
      </c>
      <c r="E751" s="309" t="s">
        <v>2515</v>
      </c>
      <c r="F751" s="309" t="s">
        <v>2642</v>
      </c>
      <c r="G751" s="309" t="s">
        <v>2643</v>
      </c>
      <c r="H751" s="309" t="s">
        <v>2644</v>
      </c>
      <c r="I751" s="327">
        <v>84930.97</v>
      </c>
    </row>
    <row r="752" spans="1:9" x14ac:dyDescent="0.35">
      <c r="A752" s="309" t="str">
        <f>Inek2018A3[[#This Row],[ZPD2]]</f>
        <v>ZP58.44</v>
      </c>
      <c r="B752" s="309" t="str">
        <f>Inek2018A3[[#This Row],[OPSKode]]</f>
        <v>8-800.md</v>
      </c>
      <c r="C752" s="326">
        <f>Inek2018A3[[#This Row],[Betrag2]]</f>
        <v>90255.8</v>
      </c>
      <c r="D752" s="309" t="s">
        <v>2514</v>
      </c>
      <c r="E752" s="309" t="s">
        <v>2515</v>
      </c>
      <c r="F752" s="309" t="s">
        <v>2645</v>
      </c>
      <c r="G752" s="309" t="s">
        <v>2646</v>
      </c>
      <c r="H752" s="309" t="s">
        <v>2647</v>
      </c>
      <c r="I752" s="327">
        <v>90255.8</v>
      </c>
    </row>
    <row r="753" spans="1:9" x14ac:dyDescent="0.35">
      <c r="A753" s="309" t="str">
        <f>Inek2018A3[[#This Row],[ZPD2]]</f>
        <v>ZP58.45</v>
      </c>
      <c r="B753" s="309" t="str">
        <f>Inek2018A3[[#This Row],[OPSKode]]</f>
        <v>8-800.me</v>
      </c>
      <c r="C753" s="326">
        <f>Inek2018A3[[#This Row],[Betrag2]]</f>
        <v>95580.63</v>
      </c>
      <c r="D753" s="309" t="s">
        <v>2514</v>
      </c>
      <c r="E753" s="309" t="s">
        <v>2515</v>
      </c>
      <c r="F753" s="309" t="s">
        <v>2648</v>
      </c>
      <c r="G753" s="309" t="s">
        <v>2649</v>
      </c>
      <c r="H753" s="309" t="s">
        <v>2650</v>
      </c>
      <c r="I753" s="327">
        <v>95580.63</v>
      </c>
    </row>
    <row r="754" spans="1:9" x14ac:dyDescent="0.35">
      <c r="A754" s="309" t="str">
        <f>Inek2018A3[[#This Row],[ZPD2]]</f>
        <v>ZP58.46</v>
      </c>
      <c r="B754" s="309" t="str">
        <f>Inek2018A3[[#This Row],[OPSKode]]</f>
        <v>8-800.mf</v>
      </c>
      <c r="C754" s="326">
        <f>Inek2018A3[[#This Row],[Betrag2]]</f>
        <v>100905.45</v>
      </c>
      <c r="D754" s="309" t="s">
        <v>2514</v>
      </c>
      <c r="E754" s="309" t="s">
        <v>2515</v>
      </c>
      <c r="F754" s="309" t="s">
        <v>2651</v>
      </c>
      <c r="G754" s="309" t="s">
        <v>2652</v>
      </c>
      <c r="H754" s="309" t="s">
        <v>2653</v>
      </c>
      <c r="I754" s="327">
        <v>100905.45</v>
      </c>
    </row>
    <row r="755" spans="1:9" x14ac:dyDescent="0.35">
      <c r="C755" s="326"/>
      <c r="D755" s="309" t="s">
        <v>2654</v>
      </c>
      <c r="E755" s="309" t="s">
        <v>2655</v>
      </c>
      <c r="H755" s="309" t="s">
        <v>2656</v>
      </c>
    </row>
    <row r="756" spans="1:9" x14ac:dyDescent="0.35">
      <c r="A756" s="309" t="str">
        <f>Inek2018A3[[#This Row],[ZPD2]]</f>
        <v>ZP59.01</v>
      </c>
      <c r="B756" s="309" t="str">
        <f>Inek2018A3[[#This Row],[OPSKode]]</f>
        <v>8-800.f0</v>
      </c>
      <c r="C756" s="326">
        <f>Inek2018A3[[#This Row],[Betrag2]]</f>
        <v>378.45</v>
      </c>
      <c r="D756" s="309" t="s">
        <v>2654</v>
      </c>
      <c r="E756" s="309" t="s">
        <v>2655</v>
      </c>
      <c r="F756" s="309" t="s">
        <v>2657</v>
      </c>
      <c r="G756" s="309" t="s">
        <v>2658</v>
      </c>
      <c r="H756" s="309" t="s">
        <v>2659</v>
      </c>
      <c r="I756" s="327">
        <v>378.45</v>
      </c>
    </row>
    <row r="757" spans="1:9" x14ac:dyDescent="0.35">
      <c r="A757" s="309" t="str">
        <f>Inek2018A3[[#This Row],[ZPD2]]</f>
        <v>ZP59.02</v>
      </c>
      <c r="B757" s="309" t="str">
        <f>Inek2018A3[[#This Row],[OPSKode]]</f>
        <v>8-800.f1</v>
      </c>
      <c r="C757" s="326">
        <f>Inek2018A3[[#This Row],[Betrag2]]</f>
        <v>756.9</v>
      </c>
      <c r="D757" s="309" t="s">
        <v>2654</v>
      </c>
      <c r="E757" s="309" t="s">
        <v>2655</v>
      </c>
      <c r="F757" s="309" t="s">
        <v>2660</v>
      </c>
      <c r="G757" s="309" t="s">
        <v>2661</v>
      </c>
      <c r="H757" s="309" t="s">
        <v>2662</v>
      </c>
      <c r="I757" s="327">
        <v>756.9</v>
      </c>
    </row>
    <row r="758" spans="1:9" x14ac:dyDescent="0.35">
      <c r="A758" s="309" t="str">
        <f>Inek2018A3[[#This Row],[ZPD2]]</f>
        <v>ZP59.03</v>
      </c>
      <c r="B758" s="309" t="str">
        <f>Inek2018A3[[#This Row],[OPSKode]]</f>
        <v>8-800.f2</v>
      </c>
      <c r="C758" s="326">
        <f>Inek2018A3[[#This Row],[Betrag2]]</f>
        <v>1135.3499999999999</v>
      </c>
      <c r="D758" s="309" t="s">
        <v>2654</v>
      </c>
      <c r="E758" s="309" t="s">
        <v>2655</v>
      </c>
      <c r="F758" s="309" t="s">
        <v>2663</v>
      </c>
      <c r="G758" s="309" t="s">
        <v>2664</v>
      </c>
      <c r="H758" s="309" t="s">
        <v>2665</v>
      </c>
      <c r="I758" s="327">
        <v>1135.3499999999999</v>
      </c>
    </row>
    <row r="759" spans="1:9" x14ac:dyDescent="0.35">
      <c r="A759" s="309" t="str">
        <f>Inek2018A3[[#This Row],[ZPD2]]</f>
        <v>ZP59.04</v>
      </c>
      <c r="B759" s="309" t="str">
        <f>Inek2018A3[[#This Row],[OPSKode]]</f>
        <v>8-800.f3</v>
      </c>
      <c r="C759" s="326">
        <f>Inek2018A3[[#This Row],[Betrag2]]</f>
        <v>1513.8</v>
      </c>
      <c r="D759" s="309" t="s">
        <v>2654</v>
      </c>
      <c r="E759" s="309" t="s">
        <v>2655</v>
      </c>
      <c r="F759" s="309" t="s">
        <v>2666</v>
      </c>
      <c r="G759" s="309" t="s">
        <v>2667</v>
      </c>
      <c r="H759" s="309" t="s">
        <v>2668</v>
      </c>
      <c r="I759" s="327">
        <v>1513.8</v>
      </c>
    </row>
    <row r="760" spans="1:9" x14ac:dyDescent="0.35">
      <c r="A760" s="309" t="str">
        <f>Inek2018A3[[#This Row],[ZPD2]]</f>
        <v>ZP59.05</v>
      </c>
      <c r="B760" s="309" t="str">
        <f>Inek2018A3[[#This Row],[OPSKode]]</f>
        <v>8-800.f4</v>
      </c>
      <c r="C760" s="326">
        <f>Inek2018A3[[#This Row],[Betrag2]]</f>
        <v>1892.25</v>
      </c>
      <c r="D760" s="309" t="s">
        <v>2654</v>
      </c>
      <c r="E760" s="309" t="s">
        <v>2655</v>
      </c>
      <c r="F760" s="309" t="s">
        <v>2669</v>
      </c>
      <c r="G760" s="309" t="s">
        <v>2670</v>
      </c>
      <c r="H760" s="309" t="s">
        <v>2671</v>
      </c>
      <c r="I760" s="327">
        <v>1892.25</v>
      </c>
    </row>
    <row r="761" spans="1:9" x14ac:dyDescent="0.35">
      <c r="A761" s="309" t="str">
        <f>Inek2018A3[[#This Row],[ZPD2]]</f>
        <v>ZP59.06</v>
      </c>
      <c r="B761" s="309" t="str">
        <f>Inek2018A3[[#This Row],[OPSKode]]</f>
        <v>8-800.f5</v>
      </c>
      <c r="C761" s="326">
        <f>Inek2018A3[[#This Row],[Betrag2]]</f>
        <v>2441</v>
      </c>
      <c r="D761" s="309" t="s">
        <v>2654</v>
      </c>
      <c r="E761" s="309" t="s">
        <v>2655</v>
      </c>
      <c r="F761" s="309" t="s">
        <v>2672</v>
      </c>
      <c r="G761" s="309" t="s">
        <v>2673</v>
      </c>
      <c r="H761" s="309" t="s">
        <v>2674</v>
      </c>
      <c r="I761" s="327">
        <v>2441</v>
      </c>
    </row>
    <row r="762" spans="1:9" x14ac:dyDescent="0.35">
      <c r="A762" s="309" t="str">
        <f>Inek2018A3[[#This Row],[ZPD2]]</f>
        <v>ZP59.07</v>
      </c>
      <c r="B762" s="309" t="str">
        <f>Inek2018A3[[#This Row],[OPSKode]]</f>
        <v>8-800.f6</v>
      </c>
      <c r="C762" s="326">
        <f>Inek2018A3[[#This Row],[Betrag2]]</f>
        <v>3201.68</v>
      </c>
      <c r="D762" s="309" t="s">
        <v>2654</v>
      </c>
      <c r="E762" s="309" t="s">
        <v>2655</v>
      </c>
      <c r="F762" s="309" t="s">
        <v>2675</v>
      </c>
      <c r="G762" s="309" t="s">
        <v>2676</v>
      </c>
      <c r="H762" s="309" t="s">
        <v>2677</v>
      </c>
      <c r="I762" s="327">
        <v>3201.68</v>
      </c>
    </row>
    <row r="763" spans="1:9" x14ac:dyDescent="0.35">
      <c r="A763" s="309" t="str">
        <f>Inek2018A3[[#This Row],[ZPD2]]</f>
        <v>ZP59.08</v>
      </c>
      <c r="B763" s="309" t="str">
        <f>Inek2018A3[[#This Row],[OPSKode]]</f>
        <v>8-800.f7</v>
      </c>
      <c r="C763" s="326">
        <f>Inek2018A3[[#This Row],[Betrag2]]</f>
        <v>3935.88</v>
      </c>
      <c r="D763" s="309" t="s">
        <v>2654</v>
      </c>
      <c r="E763" s="309" t="s">
        <v>2655</v>
      </c>
      <c r="F763" s="309" t="s">
        <v>2678</v>
      </c>
      <c r="G763" s="309" t="s">
        <v>2679</v>
      </c>
      <c r="H763" s="309" t="s">
        <v>2680</v>
      </c>
      <c r="I763" s="327">
        <v>3935.88</v>
      </c>
    </row>
    <row r="764" spans="1:9" x14ac:dyDescent="0.35">
      <c r="A764" s="309" t="str">
        <f>Inek2018A3[[#This Row],[ZPD2]]</f>
        <v>ZP59.09</v>
      </c>
      <c r="B764" s="309" t="str">
        <f>Inek2018A3[[#This Row],[OPSKode]]</f>
        <v>8-800.f8</v>
      </c>
      <c r="C764" s="326">
        <f>Inek2018A3[[#This Row],[Betrag2]]</f>
        <v>4700.3500000000004</v>
      </c>
      <c r="D764" s="309" t="s">
        <v>2654</v>
      </c>
      <c r="E764" s="309" t="s">
        <v>2655</v>
      </c>
      <c r="F764" s="309" t="s">
        <v>2681</v>
      </c>
      <c r="G764" s="309" t="s">
        <v>2682</v>
      </c>
      <c r="H764" s="309" t="s">
        <v>2683</v>
      </c>
      <c r="I764" s="327">
        <v>4700.3500000000004</v>
      </c>
    </row>
    <row r="765" spans="1:9" x14ac:dyDescent="0.35">
      <c r="A765" s="309" t="str">
        <f>Inek2018A3[[#This Row],[ZPD2]]</f>
        <v>ZP59.10</v>
      </c>
      <c r="B765" s="309" t="str">
        <f>Inek2018A3[[#This Row],[OPSKode]]</f>
        <v>8-800.f9</v>
      </c>
      <c r="C765" s="326">
        <f>Inek2018A3[[#This Row],[Betrag2]]</f>
        <v>5476.17</v>
      </c>
      <c r="D765" s="309" t="s">
        <v>2654</v>
      </c>
      <c r="E765" s="309" t="s">
        <v>2655</v>
      </c>
      <c r="F765" s="309" t="s">
        <v>2684</v>
      </c>
      <c r="G765" s="309" t="s">
        <v>2685</v>
      </c>
      <c r="H765" s="309" t="s">
        <v>2686</v>
      </c>
      <c r="I765" s="327">
        <v>5476.17</v>
      </c>
    </row>
    <row r="766" spans="1:9" x14ac:dyDescent="0.35">
      <c r="A766" s="309" t="str">
        <f>Inek2018A3[[#This Row],[ZPD2]]</f>
        <v>ZP59.11</v>
      </c>
      <c r="B766" s="309" t="str">
        <f>Inek2018A3[[#This Row],[OPSKode]]</f>
        <v>8-800.fa</v>
      </c>
      <c r="C766" s="326">
        <f>Inek2018A3[[#This Row],[Betrag2]]</f>
        <v>6229.28</v>
      </c>
      <c r="D766" s="309" t="s">
        <v>2654</v>
      </c>
      <c r="E766" s="309" t="s">
        <v>2655</v>
      </c>
      <c r="F766" s="309" t="s">
        <v>2687</v>
      </c>
      <c r="G766" s="309" t="s">
        <v>2688</v>
      </c>
      <c r="H766" s="309" t="s">
        <v>2689</v>
      </c>
      <c r="I766" s="327">
        <v>6229.28</v>
      </c>
    </row>
    <row r="767" spans="1:9" x14ac:dyDescent="0.35">
      <c r="A767" s="309" t="str">
        <f>Inek2018A3[[#This Row],[ZPD2]]</f>
        <v>ZP59.12</v>
      </c>
      <c r="B767" s="309" t="str">
        <f>Inek2018A3[[#This Row],[OPSKode]]</f>
        <v>8-800.fb</v>
      </c>
      <c r="C767" s="326">
        <f>Inek2018A3[[#This Row],[Betrag2]]</f>
        <v>6974.83</v>
      </c>
      <c r="D767" s="309" t="s">
        <v>2654</v>
      </c>
      <c r="E767" s="309" t="s">
        <v>2655</v>
      </c>
      <c r="F767" s="309" t="s">
        <v>2690</v>
      </c>
      <c r="G767" s="309" t="s">
        <v>2691</v>
      </c>
      <c r="H767" s="309" t="s">
        <v>2692</v>
      </c>
      <c r="I767" s="327">
        <v>6974.83</v>
      </c>
    </row>
    <row r="768" spans="1:9" x14ac:dyDescent="0.35">
      <c r="A768" s="309" t="str">
        <f>Inek2018A3[[#This Row],[ZPD2]]</f>
        <v>ZP59.13</v>
      </c>
      <c r="B768" s="309" t="str">
        <f>Inek2018A3[[#This Row],[OPSKode]]</f>
        <v>8-800.fc</v>
      </c>
      <c r="C768" s="326">
        <f>Inek2018A3[[#This Row],[Betrag2]]</f>
        <v>7947.44</v>
      </c>
      <c r="D768" s="309" t="s">
        <v>2654</v>
      </c>
      <c r="E768" s="309" t="s">
        <v>2655</v>
      </c>
      <c r="F768" s="309" t="s">
        <v>2693</v>
      </c>
      <c r="G768" s="309" t="s">
        <v>2694</v>
      </c>
      <c r="H768" s="309" t="s">
        <v>2695</v>
      </c>
      <c r="I768" s="327">
        <v>7947.44</v>
      </c>
    </row>
    <row r="769" spans="1:9" x14ac:dyDescent="0.35">
      <c r="A769" s="309" t="str">
        <f>Inek2018A3[[#This Row],[ZPD2]]</f>
        <v>ZP59.14</v>
      </c>
      <c r="B769" s="309" t="str">
        <f>Inek2018A3[[#This Row],[OPSKode]]</f>
        <v>8-800.fd</v>
      </c>
      <c r="C769" s="326">
        <f>Inek2018A3[[#This Row],[Betrag2]]</f>
        <v>9461.24</v>
      </c>
      <c r="D769" s="309" t="s">
        <v>2654</v>
      </c>
      <c r="E769" s="309" t="s">
        <v>2655</v>
      </c>
      <c r="F769" s="309" t="s">
        <v>2696</v>
      </c>
      <c r="G769" s="309" t="s">
        <v>2697</v>
      </c>
      <c r="H769" s="309" t="s">
        <v>2698</v>
      </c>
      <c r="I769" s="327">
        <v>9461.24</v>
      </c>
    </row>
    <row r="770" spans="1:9" x14ac:dyDescent="0.35">
      <c r="A770" s="309" t="str">
        <f>Inek2018A3[[#This Row],[ZPD2]]</f>
        <v>ZP59.15</v>
      </c>
      <c r="B770" s="309" t="str">
        <f>Inek2018A3[[#This Row],[OPSKode]]</f>
        <v>8-800.fe</v>
      </c>
      <c r="C770" s="326">
        <f>Inek2018A3[[#This Row],[Betrag2]]</f>
        <v>10975.04</v>
      </c>
      <c r="D770" s="309" t="s">
        <v>2654</v>
      </c>
      <c r="E770" s="309" t="s">
        <v>2655</v>
      </c>
      <c r="F770" s="309" t="s">
        <v>2699</v>
      </c>
      <c r="G770" s="309" t="s">
        <v>2700</v>
      </c>
      <c r="H770" s="309" t="s">
        <v>2701</v>
      </c>
      <c r="I770" s="327">
        <v>10975.04</v>
      </c>
    </row>
    <row r="771" spans="1:9" x14ac:dyDescent="0.35">
      <c r="A771" s="309" t="str">
        <f>Inek2018A3[[#This Row],[ZPD2]]</f>
        <v>ZP59.16</v>
      </c>
      <c r="B771" s="309" t="str">
        <f>Inek2018A3[[#This Row],[OPSKode]]</f>
        <v>8-800.ff</v>
      </c>
      <c r="C771" s="326">
        <f>Inek2018A3[[#This Row],[Betrag2]]</f>
        <v>12488.84</v>
      </c>
      <c r="D771" s="309" t="s">
        <v>2654</v>
      </c>
      <c r="E771" s="309" t="s">
        <v>2655</v>
      </c>
      <c r="F771" s="309" t="s">
        <v>2702</v>
      </c>
      <c r="G771" s="309" t="s">
        <v>2703</v>
      </c>
      <c r="H771" s="309" t="s">
        <v>2704</v>
      </c>
      <c r="I771" s="327">
        <v>12488.84</v>
      </c>
    </row>
    <row r="772" spans="1:9" x14ac:dyDescent="0.35">
      <c r="A772" s="309" t="str">
        <f>Inek2018A3[[#This Row],[ZPD2]]</f>
        <v>ZP59.17</v>
      </c>
      <c r="B772" s="309" t="str">
        <f>Inek2018A3[[#This Row],[OPSKode]]</f>
        <v>8-800.fg</v>
      </c>
      <c r="C772" s="326">
        <f>Inek2018A3[[#This Row],[Betrag2]]</f>
        <v>14002.64</v>
      </c>
      <c r="D772" s="309" t="s">
        <v>2654</v>
      </c>
      <c r="E772" s="309" t="s">
        <v>2655</v>
      </c>
      <c r="F772" s="309" t="s">
        <v>2705</v>
      </c>
      <c r="G772" s="309" t="s">
        <v>2706</v>
      </c>
      <c r="H772" s="309" t="s">
        <v>2707</v>
      </c>
      <c r="I772" s="327">
        <v>14002.64</v>
      </c>
    </row>
    <row r="773" spans="1:9" x14ac:dyDescent="0.35">
      <c r="A773" s="309" t="str">
        <f>Inek2018A3[[#This Row],[ZPD2]]</f>
        <v>ZP59.18</v>
      </c>
      <c r="B773" s="309" t="str">
        <f>Inek2018A3[[#This Row],[OPSKode]]</f>
        <v>8-800.fh</v>
      </c>
      <c r="C773" s="326">
        <f>Inek2018A3[[#This Row],[Betrag2]]</f>
        <v>15705.66</v>
      </c>
      <c r="D773" s="309" t="s">
        <v>2654</v>
      </c>
      <c r="E773" s="309" t="s">
        <v>2655</v>
      </c>
      <c r="F773" s="309" t="s">
        <v>2708</v>
      </c>
      <c r="G773" s="309" t="s">
        <v>2709</v>
      </c>
      <c r="H773" s="309" t="s">
        <v>2710</v>
      </c>
      <c r="I773" s="327">
        <v>15705.66</v>
      </c>
    </row>
    <row r="774" spans="1:9" x14ac:dyDescent="0.35">
      <c r="A774" s="309" t="str">
        <f>Inek2018A3[[#This Row],[ZPD2]]</f>
        <v>ZP59.19</v>
      </c>
      <c r="B774" s="309" t="str">
        <f>Inek2018A3[[#This Row],[OPSKode]]</f>
        <v>8-800.fj</v>
      </c>
      <c r="C774" s="326">
        <f>Inek2018A3[[#This Row],[Betrag2]]</f>
        <v>17976.36</v>
      </c>
      <c r="D774" s="309" t="s">
        <v>2654</v>
      </c>
      <c r="E774" s="309" t="s">
        <v>2655</v>
      </c>
      <c r="F774" s="309" t="s">
        <v>2711</v>
      </c>
      <c r="G774" s="309" t="s">
        <v>2712</v>
      </c>
      <c r="H774" s="309" t="s">
        <v>2713</v>
      </c>
      <c r="I774" s="327">
        <v>17976.36</v>
      </c>
    </row>
    <row r="775" spans="1:9" x14ac:dyDescent="0.35">
      <c r="A775" s="309" t="str">
        <f>Inek2018A3[[#This Row],[ZPD2]]</f>
        <v>ZP59.20</v>
      </c>
      <c r="B775" s="309" t="str">
        <f>Inek2018A3[[#This Row],[OPSKode]]</f>
        <v>8-800.fk</v>
      </c>
      <c r="C775" s="326">
        <f>Inek2018A3[[#This Row],[Betrag2]]</f>
        <v>20247.060000000001</v>
      </c>
      <c r="D775" s="309" t="s">
        <v>2654</v>
      </c>
      <c r="E775" s="309" t="s">
        <v>2655</v>
      </c>
      <c r="F775" s="309" t="s">
        <v>2714</v>
      </c>
      <c r="G775" s="309" t="s">
        <v>2715</v>
      </c>
      <c r="H775" s="309" t="s">
        <v>2716</v>
      </c>
      <c r="I775" s="327">
        <v>20247.060000000001</v>
      </c>
    </row>
    <row r="776" spans="1:9" x14ac:dyDescent="0.35">
      <c r="A776" s="309" t="str">
        <f>Inek2018A3[[#This Row],[ZPD2]]</f>
        <v>ZP59.21</v>
      </c>
      <c r="B776" s="309" t="str">
        <f>Inek2018A3[[#This Row],[OPSKode]]</f>
        <v>8-800.fm</v>
      </c>
      <c r="C776" s="326">
        <f>Inek2018A3[[#This Row],[Betrag2]]</f>
        <v>22517.759999999998</v>
      </c>
      <c r="D776" s="309" t="s">
        <v>2654</v>
      </c>
      <c r="E776" s="309" t="s">
        <v>2655</v>
      </c>
      <c r="F776" s="309" t="s">
        <v>2717</v>
      </c>
      <c r="G776" s="309" t="s">
        <v>2718</v>
      </c>
      <c r="H776" s="309" t="s">
        <v>2719</v>
      </c>
      <c r="I776" s="327">
        <v>22517.759999999998</v>
      </c>
    </row>
    <row r="777" spans="1:9" x14ac:dyDescent="0.35">
      <c r="A777" s="309" t="str">
        <f>Inek2018A3[[#This Row],[ZPD2]]</f>
        <v>ZP59.22</v>
      </c>
      <c r="B777" s="309" t="str">
        <f>Inek2018A3[[#This Row],[OPSKode]]</f>
        <v>8-800.fn</v>
      </c>
      <c r="C777" s="326">
        <f>Inek2018A3[[#This Row],[Betrag2]]</f>
        <v>24788.46</v>
      </c>
      <c r="D777" s="309" t="s">
        <v>2654</v>
      </c>
      <c r="E777" s="309" t="s">
        <v>2655</v>
      </c>
      <c r="F777" s="309" t="s">
        <v>2720</v>
      </c>
      <c r="G777" s="309" t="s">
        <v>2721</v>
      </c>
      <c r="H777" s="309" t="s">
        <v>2722</v>
      </c>
      <c r="I777" s="327">
        <v>24788.46</v>
      </c>
    </row>
    <row r="778" spans="1:9" x14ac:dyDescent="0.35">
      <c r="A778" s="309" t="str">
        <f>Inek2018A3[[#This Row],[ZPD2]]</f>
        <v>ZP59.23</v>
      </c>
      <c r="B778" s="309" t="str">
        <f>Inek2018A3[[#This Row],[OPSKode]]</f>
        <v>8-800.fp</v>
      </c>
      <c r="C778" s="326">
        <f>Inek2018A3[[#This Row],[Betrag2]]</f>
        <v>27248.38</v>
      </c>
      <c r="D778" s="309" t="s">
        <v>2654</v>
      </c>
      <c r="E778" s="309" t="s">
        <v>2655</v>
      </c>
      <c r="F778" s="309" t="s">
        <v>2723</v>
      </c>
      <c r="G778" s="309" t="s">
        <v>2724</v>
      </c>
      <c r="H778" s="309" t="s">
        <v>2725</v>
      </c>
      <c r="I778" s="327">
        <v>27248.38</v>
      </c>
    </row>
    <row r="779" spans="1:9" x14ac:dyDescent="0.35">
      <c r="A779" s="309" t="str">
        <f>Inek2018A3[[#This Row],[ZPD2]]</f>
        <v>ZP59.24</v>
      </c>
      <c r="B779" s="309" t="str">
        <f>Inek2018A3[[#This Row],[OPSKode]]</f>
        <v>8-800.fq</v>
      </c>
      <c r="C779" s="326">
        <f>Inek2018A3[[#This Row],[Betrag2]]</f>
        <v>30275.98</v>
      </c>
      <c r="D779" s="309" t="s">
        <v>2654</v>
      </c>
      <c r="E779" s="309" t="s">
        <v>2655</v>
      </c>
      <c r="F779" s="309" t="s">
        <v>2726</v>
      </c>
      <c r="G779" s="309" t="s">
        <v>2727</v>
      </c>
      <c r="H779" s="309" t="s">
        <v>2728</v>
      </c>
      <c r="I779" s="327">
        <v>30275.98</v>
      </c>
    </row>
    <row r="780" spans="1:9" x14ac:dyDescent="0.35">
      <c r="A780" s="309" t="str">
        <f>Inek2018A3[[#This Row],[ZPD2]]</f>
        <v>ZP59.25</v>
      </c>
      <c r="B780" s="309" t="str">
        <f>Inek2018A3[[#This Row],[OPSKode]]</f>
        <v>8-800.fr</v>
      </c>
      <c r="C780" s="326">
        <f>Inek2018A3[[#This Row],[Betrag2]]</f>
        <v>33303.57</v>
      </c>
      <c r="D780" s="309" t="s">
        <v>2654</v>
      </c>
      <c r="E780" s="309" t="s">
        <v>2655</v>
      </c>
      <c r="F780" s="309" t="s">
        <v>2729</v>
      </c>
      <c r="G780" s="309" t="s">
        <v>2730</v>
      </c>
      <c r="H780" s="309" t="s">
        <v>2731</v>
      </c>
      <c r="I780" s="327">
        <v>33303.57</v>
      </c>
    </row>
    <row r="781" spans="1:9" x14ac:dyDescent="0.35">
      <c r="A781" s="309" t="str">
        <f>Inek2018A3[[#This Row],[ZPD2]]</f>
        <v>ZP59.26</v>
      </c>
      <c r="B781" s="309" t="str">
        <f>Inek2018A3[[#This Row],[OPSKode]]</f>
        <v>8-800.fs</v>
      </c>
      <c r="C781" s="326">
        <f>Inek2018A3[[#This Row],[Betrag2]]</f>
        <v>36331.17</v>
      </c>
      <c r="D781" s="309" t="s">
        <v>2654</v>
      </c>
      <c r="E781" s="309" t="s">
        <v>2655</v>
      </c>
      <c r="F781" s="309" t="s">
        <v>2732</v>
      </c>
      <c r="G781" s="309" t="s">
        <v>2733</v>
      </c>
      <c r="H781" s="309" t="s">
        <v>2734</v>
      </c>
      <c r="I781" s="327">
        <v>36331.17</v>
      </c>
    </row>
    <row r="782" spans="1:9" x14ac:dyDescent="0.35">
      <c r="A782" s="309" t="str">
        <f>Inek2018A3[[#This Row],[ZPD2]]</f>
        <v>ZP59.27</v>
      </c>
      <c r="B782" s="309" t="str">
        <f>Inek2018A3[[#This Row],[OPSKode]]</f>
        <v>8-800.ft</v>
      </c>
      <c r="C782" s="326">
        <f>Inek2018A3[[#This Row],[Betrag2]]</f>
        <v>39358.769999999997</v>
      </c>
      <c r="D782" s="309" t="s">
        <v>2654</v>
      </c>
      <c r="E782" s="309" t="s">
        <v>2655</v>
      </c>
      <c r="F782" s="309" t="s">
        <v>2735</v>
      </c>
      <c r="G782" s="309" t="s">
        <v>2736</v>
      </c>
      <c r="H782" s="309" t="s">
        <v>2737</v>
      </c>
      <c r="I782" s="327">
        <v>39358.769999999997</v>
      </c>
    </row>
    <row r="783" spans="1:9" x14ac:dyDescent="0.35">
      <c r="A783" s="309" t="str">
        <f>Inek2018A3[[#This Row],[ZPD2]]</f>
        <v>ZP59.28</v>
      </c>
      <c r="B783" s="309" t="str">
        <f>Inek2018A3[[#This Row],[OPSKode]]</f>
        <v>8-800.fu</v>
      </c>
      <c r="C783" s="326">
        <f>Inek2018A3[[#This Row],[Betrag2]]</f>
        <v>42386.37</v>
      </c>
      <c r="D783" s="309" t="s">
        <v>2654</v>
      </c>
      <c r="E783" s="309" t="s">
        <v>2655</v>
      </c>
      <c r="F783" s="309" t="s">
        <v>2738</v>
      </c>
      <c r="G783" s="309" t="s">
        <v>2739</v>
      </c>
      <c r="H783" s="309" t="s">
        <v>2740</v>
      </c>
      <c r="I783" s="327">
        <v>42386.37</v>
      </c>
    </row>
    <row r="784" spans="1:9" x14ac:dyDescent="0.35">
      <c r="A784" s="309" t="str">
        <f>Inek2018A3[[#This Row],[ZPD2]]</f>
        <v>ZP59.29</v>
      </c>
      <c r="B784" s="309" t="str">
        <f>Inek2018A3[[#This Row],[OPSKode]]</f>
        <v>8-800.fv</v>
      </c>
      <c r="C784" s="326">
        <f>Inek2018A3[[#This Row],[Betrag2]]</f>
        <v>45413.96</v>
      </c>
      <c r="D784" s="309" t="s">
        <v>2654</v>
      </c>
      <c r="E784" s="309" t="s">
        <v>2655</v>
      </c>
      <c r="F784" s="309" t="s">
        <v>2741</v>
      </c>
      <c r="G784" s="309" t="s">
        <v>2742</v>
      </c>
      <c r="H784" s="309" t="s">
        <v>2743</v>
      </c>
      <c r="I784" s="327">
        <v>45413.96</v>
      </c>
    </row>
    <row r="785" spans="1:9" x14ac:dyDescent="0.35">
      <c r="A785" s="309" t="str">
        <f>Inek2018A3[[#This Row],[ZPD2]]</f>
        <v>ZP59.30</v>
      </c>
      <c r="C785" s="501" t="s">
        <v>3970</v>
      </c>
      <c r="D785" s="309" t="s">
        <v>2654</v>
      </c>
      <c r="E785" s="309" t="s">
        <v>2655</v>
      </c>
      <c r="F785" s="309" t="s">
        <v>2744</v>
      </c>
      <c r="H785" s="309" t="s">
        <v>2745</v>
      </c>
    </row>
    <row r="786" spans="1:9" x14ac:dyDescent="0.35">
      <c r="A786" s="309" t="str">
        <f>Inek2018A3[[#This Row],[ZPD2]]</f>
        <v>ZP59.31</v>
      </c>
      <c r="B786" s="309" t="str">
        <f>Inek2018A3[[#This Row],[OPSKode]]</f>
        <v>8-800.fz</v>
      </c>
      <c r="C786" s="326">
        <f>Inek2018A3[[#This Row],[Betrag2]]</f>
        <v>48441.56</v>
      </c>
      <c r="D786" s="309" t="s">
        <v>2654</v>
      </c>
      <c r="E786" s="309" t="s">
        <v>2655</v>
      </c>
      <c r="F786" s="309" t="s">
        <v>2746</v>
      </c>
      <c r="G786" s="309" t="s">
        <v>2747</v>
      </c>
      <c r="H786" s="309" t="s">
        <v>2748</v>
      </c>
      <c r="I786" s="327">
        <v>48441.56</v>
      </c>
    </row>
    <row r="787" spans="1:9" x14ac:dyDescent="0.35">
      <c r="A787" s="309" t="str">
        <f>Inek2018A3[[#This Row],[ZPD2]]</f>
        <v>ZP59.32</v>
      </c>
      <c r="B787" s="309" t="str">
        <f>Inek2018A3[[#This Row],[OPSKode]]</f>
        <v>8-800.k0</v>
      </c>
      <c r="C787" s="326">
        <f>Inek2018A3[[#This Row],[Betrag2]]</f>
        <v>51847.61</v>
      </c>
      <c r="D787" s="309" t="s">
        <v>2654</v>
      </c>
      <c r="E787" s="309" t="s">
        <v>2655</v>
      </c>
      <c r="F787" s="309" t="s">
        <v>2749</v>
      </c>
      <c r="G787" s="309" t="s">
        <v>2750</v>
      </c>
      <c r="H787" s="309" t="s">
        <v>2751</v>
      </c>
      <c r="I787" s="327">
        <v>51847.61</v>
      </c>
    </row>
    <row r="788" spans="1:9" x14ac:dyDescent="0.35">
      <c r="A788" s="309" t="str">
        <f>Inek2018A3[[#This Row],[ZPD2]]</f>
        <v>ZP59.33</v>
      </c>
      <c r="B788" s="309" t="str">
        <f>Inek2018A3[[#This Row],[OPSKode]]</f>
        <v>8-800.k1</v>
      </c>
      <c r="C788" s="326">
        <f>Inek2018A3[[#This Row],[Betrag2]]</f>
        <v>56389.01</v>
      </c>
      <c r="D788" s="309" t="s">
        <v>2654</v>
      </c>
      <c r="E788" s="309" t="s">
        <v>2655</v>
      </c>
      <c r="F788" s="309" t="s">
        <v>2752</v>
      </c>
      <c r="G788" s="309" t="s">
        <v>2753</v>
      </c>
      <c r="H788" s="309" t="s">
        <v>2754</v>
      </c>
      <c r="I788" s="327">
        <v>56389.01</v>
      </c>
    </row>
    <row r="789" spans="1:9" x14ac:dyDescent="0.35">
      <c r="A789" s="309" t="str">
        <f>Inek2018A3[[#This Row],[ZPD2]]</f>
        <v>ZP59.34</v>
      </c>
      <c r="B789" s="309" t="str">
        <f>Inek2018A3[[#This Row],[OPSKode]]</f>
        <v>8-800.k2</v>
      </c>
      <c r="C789" s="326">
        <f>Inek2018A3[[#This Row],[Betrag2]]</f>
        <v>60930.400000000001</v>
      </c>
      <c r="D789" s="309" t="s">
        <v>2654</v>
      </c>
      <c r="E789" s="309" t="s">
        <v>2655</v>
      </c>
      <c r="F789" s="309" t="s">
        <v>2755</v>
      </c>
      <c r="G789" s="309" t="s">
        <v>2756</v>
      </c>
      <c r="H789" s="309" t="s">
        <v>2757</v>
      </c>
      <c r="I789" s="327">
        <v>60930.400000000001</v>
      </c>
    </row>
    <row r="790" spans="1:9" x14ac:dyDescent="0.35">
      <c r="A790" s="309" t="str">
        <f>Inek2018A3[[#This Row],[ZPD2]]</f>
        <v>ZP59.35</v>
      </c>
      <c r="B790" s="309" t="str">
        <f>Inek2018A3[[#This Row],[OPSKode]]</f>
        <v>8-800.k3</v>
      </c>
      <c r="C790" s="326">
        <f>Inek2018A3[[#This Row],[Betrag2]]</f>
        <v>65471.8</v>
      </c>
      <c r="D790" s="309" t="s">
        <v>2654</v>
      </c>
      <c r="E790" s="309" t="s">
        <v>2655</v>
      </c>
      <c r="F790" s="309" t="s">
        <v>2758</v>
      </c>
      <c r="G790" s="309" t="s">
        <v>2759</v>
      </c>
      <c r="H790" s="309" t="s">
        <v>2760</v>
      </c>
      <c r="I790" s="327">
        <v>65471.8</v>
      </c>
    </row>
    <row r="791" spans="1:9" x14ac:dyDescent="0.35">
      <c r="A791" s="309" t="str">
        <f>Inek2018A3[[#This Row],[ZPD2]]</f>
        <v>ZP59.36</v>
      </c>
      <c r="B791" s="309" t="str">
        <f>Inek2018A3[[#This Row],[OPSKode]]</f>
        <v>8-800.k4</v>
      </c>
      <c r="C791" s="326">
        <f>Inek2018A3[[#This Row],[Betrag2]]</f>
        <v>70013.19</v>
      </c>
      <c r="D791" s="309" t="s">
        <v>2654</v>
      </c>
      <c r="E791" s="309" t="s">
        <v>2655</v>
      </c>
      <c r="F791" s="309" t="s">
        <v>2761</v>
      </c>
      <c r="G791" s="309" t="s">
        <v>2762</v>
      </c>
      <c r="H791" s="309" t="s">
        <v>2763</v>
      </c>
      <c r="I791" s="327">
        <v>70013.19</v>
      </c>
    </row>
    <row r="792" spans="1:9" x14ac:dyDescent="0.35">
      <c r="A792" s="309" t="str">
        <f>Inek2018A3[[#This Row],[ZPD2]]</f>
        <v>ZP59.37</v>
      </c>
      <c r="B792" s="309" t="str">
        <f>Inek2018A3[[#This Row],[OPSKode]]</f>
        <v>8-800.k5</v>
      </c>
      <c r="C792" s="326">
        <f>Inek2018A3[[#This Row],[Betrag2]]</f>
        <v>74933.039999999994</v>
      </c>
      <c r="D792" s="309" t="s">
        <v>2654</v>
      </c>
      <c r="E792" s="309" t="s">
        <v>2655</v>
      </c>
      <c r="F792" s="309" t="s">
        <v>2764</v>
      </c>
      <c r="G792" s="309" t="s">
        <v>2765</v>
      </c>
      <c r="H792" s="309" t="s">
        <v>2766</v>
      </c>
      <c r="I792" s="327">
        <v>74933.039999999994</v>
      </c>
    </row>
    <row r="793" spans="1:9" x14ac:dyDescent="0.35">
      <c r="A793" s="309" t="str">
        <f>Inek2018A3[[#This Row],[ZPD2]]</f>
        <v>ZP59.38</v>
      </c>
      <c r="B793" s="309" t="str">
        <f>Inek2018A3[[#This Row],[OPSKode]]</f>
        <v>8-800.k6</v>
      </c>
      <c r="C793" s="326">
        <f>Inek2018A3[[#This Row],[Betrag2]]</f>
        <v>80988.240000000005</v>
      </c>
      <c r="D793" s="309" t="s">
        <v>2654</v>
      </c>
      <c r="E793" s="309" t="s">
        <v>2655</v>
      </c>
      <c r="F793" s="309" t="s">
        <v>2767</v>
      </c>
      <c r="G793" s="309" t="s">
        <v>2768</v>
      </c>
      <c r="H793" s="309" t="s">
        <v>2769</v>
      </c>
      <c r="I793" s="327">
        <v>80988.240000000005</v>
      </c>
    </row>
    <row r="794" spans="1:9" x14ac:dyDescent="0.35">
      <c r="A794" s="309" t="str">
        <f>Inek2018A3[[#This Row],[ZPD2]]</f>
        <v>ZP59.39</v>
      </c>
      <c r="B794" s="309" t="str">
        <f>Inek2018A3[[#This Row],[OPSKode]]</f>
        <v>8-800.k7</v>
      </c>
      <c r="C794" s="326">
        <f>Inek2018A3[[#This Row],[Betrag2]]</f>
        <v>87043.43</v>
      </c>
      <c r="D794" s="309" t="s">
        <v>2654</v>
      </c>
      <c r="E794" s="309" t="s">
        <v>2655</v>
      </c>
      <c r="F794" s="309" t="s">
        <v>2770</v>
      </c>
      <c r="G794" s="309" t="s">
        <v>2771</v>
      </c>
      <c r="H794" s="309" t="s">
        <v>2772</v>
      </c>
      <c r="I794" s="327">
        <v>87043.43</v>
      </c>
    </row>
    <row r="795" spans="1:9" x14ac:dyDescent="0.35">
      <c r="A795" s="309" t="str">
        <f>Inek2018A3[[#This Row],[ZPD2]]</f>
        <v>ZP59.40</v>
      </c>
      <c r="B795" s="309" t="str">
        <f>Inek2018A3[[#This Row],[OPSKode]]</f>
        <v>8-800.k8</v>
      </c>
      <c r="C795" s="326">
        <f>Inek2018A3[[#This Row],[Betrag2]]</f>
        <v>93098.63</v>
      </c>
      <c r="D795" s="309" t="s">
        <v>2654</v>
      </c>
      <c r="E795" s="309" t="s">
        <v>2655</v>
      </c>
      <c r="F795" s="309" t="s">
        <v>2773</v>
      </c>
      <c r="G795" s="309" t="s">
        <v>2774</v>
      </c>
      <c r="H795" s="309" t="s">
        <v>2775</v>
      </c>
      <c r="I795" s="327">
        <v>93098.63</v>
      </c>
    </row>
    <row r="796" spans="1:9" x14ac:dyDescent="0.35">
      <c r="A796" s="309" t="str">
        <f>Inek2018A3[[#This Row],[ZPD2]]</f>
        <v>ZP59.41</v>
      </c>
      <c r="B796" s="309" t="str">
        <f>Inek2018A3[[#This Row],[OPSKode]]</f>
        <v>8-800.k9</v>
      </c>
      <c r="C796" s="326">
        <f>Inek2018A3[[#This Row],[Betrag2]]</f>
        <v>99153.82</v>
      </c>
      <c r="D796" s="309" t="s">
        <v>2654</v>
      </c>
      <c r="E796" s="309" t="s">
        <v>2655</v>
      </c>
      <c r="F796" s="309" t="s">
        <v>2776</v>
      </c>
      <c r="G796" s="309" t="s">
        <v>2777</v>
      </c>
      <c r="H796" s="309" t="s">
        <v>2778</v>
      </c>
      <c r="I796" s="327">
        <v>99153.82</v>
      </c>
    </row>
    <row r="797" spans="1:9" x14ac:dyDescent="0.35">
      <c r="A797" s="309" t="str">
        <f>Inek2018A3[[#This Row],[ZPD2]]</f>
        <v>ZP59.42</v>
      </c>
      <c r="B797" s="309" t="str">
        <f>Inek2018A3[[#This Row],[OPSKode]]</f>
        <v>8-800.ka</v>
      </c>
      <c r="C797" s="326">
        <f>Inek2018A3[[#This Row],[Betrag2]]</f>
        <v>105587.47</v>
      </c>
      <c r="D797" s="309" t="s">
        <v>2654</v>
      </c>
      <c r="E797" s="309" t="s">
        <v>2655</v>
      </c>
      <c r="F797" s="309" t="s">
        <v>2779</v>
      </c>
      <c r="G797" s="309" t="s">
        <v>2780</v>
      </c>
      <c r="H797" s="309" t="s">
        <v>2781</v>
      </c>
      <c r="I797" s="327">
        <v>105587.47</v>
      </c>
    </row>
    <row r="798" spans="1:9" x14ac:dyDescent="0.35">
      <c r="A798" s="309" t="str">
        <f>Inek2018A3[[#This Row],[ZPD2]]</f>
        <v>ZP59.43</v>
      </c>
      <c r="B798" s="309" t="str">
        <f>Inek2018A3[[#This Row],[OPSKode]]</f>
        <v>8-800.kb</v>
      </c>
      <c r="C798" s="326">
        <f>Inek2018A3[[#This Row],[Betrag2]]</f>
        <v>113156.46</v>
      </c>
      <c r="D798" s="309" t="s">
        <v>2654</v>
      </c>
      <c r="E798" s="309" t="s">
        <v>2655</v>
      </c>
      <c r="F798" s="309" t="s">
        <v>2782</v>
      </c>
      <c r="G798" s="309" t="s">
        <v>2783</v>
      </c>
      <c r="H798" s="309" t="s">
        <v>2784</v>
      </c>
      <c r="I798" s="327">
        <v>113156.46</v>
      </c>
    </row>
    <row r="799" spans="1:9" x14ac:dyDescent="0.35">
      <c r="A799" s="309" t="str">
        <f>Inek2018A3[[#This Row],[ZPD2]]</f>
        <v>ZP59.44</v>
      </c>
      <c r="B799" s="309" t="str">
        <f>Inek2018A3[[#This Row],[OPSKode]]</f>
        <v>8-800.kc</v>
      </c>
      <c r="C799" s="326">
        <f>Inek2018A3[[#This Row],[Betrag2]]</f>
        <v>120725.45</v>
      </c>
      <c r="D799" s="309" t="s">
        <v>2654</v>
      </c>
      <c r="E799" s="309" t="s">
        <v>2655</v>
      </c>
      <c r="F799" s="309" t="s">
        <v>2785</v>
      </c>
      <c r="G799" s="309" t="s">
        <v>2786</v>
      </c>
      <c r="H799" s="309" t="s">
        <v>2787</v>
      </c>
      <c r="I799" s="327">
        <v>120725.45</v>
      </c>
    </row>
    <row r="800" spans="1:9" x14ac:dyDescent="0.35">
      <c r="A800" s="309" t="str">
        <f>Inek2018A3[[#This Row],[ZPD2]]</f>
        <v>ZP59.45</v>
      </c>
      <c r="B800" s="309" t="str">
        <f>Inek2018A3[[#This Row],[OPSKode]]</f>
        <v>8-800.kd</v>
      </c>
      <c r="C800" s="326">
        <f>Inek2018A3[[#This Row],[Betrag2]]</f>
        <v>128294.45</v>
      </c>
      <c r="D800" s="309" t="s">
        <v>2654</v>
      </c>
      <c r="E800" s="309" t="s">
        <v>2655</v>
      </c>
      <c r="F800" s="309" t="s">
        <v>2788</v>
      </c>
      <c r="G800" s="309" t="s">
        <v>2789</v>
      </c>
      <c r="H800" s="309" t="s">
        <v>2790</v>
      </c>
      <c r="I800" s="327">
        <v>128294.45</v>
      </c>
    </row>
    <row r="801" spans="1:9" x14ac:dyDescent="0.35">
      <c r="A801" s="309" t="str">
        <f>Inek2018A3[[#This Row],[ZPD2]]</f>
        <v>ZP59.46</v>
      </c>
      <c r="B801" s="309" t="str">
        <f>Inek2018A3[[#This Row],[OPSKode]]</f>
        <v>8-800.ke</v>
      </c>
      <c r="C801" s="326">
        <f>Inek2018A3[[#This Row],[Betrag2]]</f>
        <v>135863.44</v>
      </c>
      <c r="D801" s="309" t="s">
        <v>2654</v>
      </c>
      <c r="E801" s="309" t="s">
        <v>2655</v>
      </c>
      <c r="F801" s="309" t="s">
        <v>2791</v>
      </c>
      <c r="G801" s="309" t="s">
        <v>2792</v>
      </c>
      <c r="H801" s="309" t="s">
        <v>2793</v>
      </c>
      <c r="I801" s="327">
        <v>135863.44</v>
      </c>
    </row>
    <row r="802" spans="1:9" x14ac:dyDescent="0.35">
      <c r="A802" s="309" t="str">
        <f>Inek2018A3[[#This Row],[ZPD2]]</f>
        <v>ZP59.47</v>
      </c>
      <c r="B802" s="309" t="str">
        <f>Inek2018A3[[#This Row],[OPSKode]]</f>
        <v>8-800.kf</v>
      </c>
      <c r="C802" s="326">
        <f>Inek2018A3[[#This Row],[Betrag2]]</f>
        <v>143432.44</v>
      </c>
      <c r="D802" s="309" t="s">
        <v>2654</v>
      </c>
      <c r="E802" s="309" t="s">
        <v>2655</v>
      </c>
      <c r="F802" s="309" t="s">
        <v>2794</v>
      </c>
      <c r="G802" s="309" t="s">
        <v>2795</v>
      </c>
      <c r="H802" s="309" t="s">
        <v>2796</v>
      </c>
      <c r="I802" s="327">
        <v>143432.44</v>
      </c>
    </row>
    <row r="803" spans="1:9" x14ac:dyDescent="0.35">
      <c r="C803" s="326"/>
      <c r="D803" s="309" t="s">
        <v>2797</v>
      </c>
      <c r="E803" s="309" t="s">
        <v>2798</v>
      </c>
      <c r="H803" s="309" t="s">
        <v>2799</v>
      </c>
    </row>
    <row r="804" spans="1:9" x14ac:dyDescent="0.35">
      <c r="A804" s="309" t="str">
        <f>Inek2018A3[[#This Row],[ZPD2]]</f>
        <v>ZP61.01</v>
      </c>
      <c r="B804" s="309" t="str">
        <f>Inek2018A3[[#This Row],[OPSKode]]</f>
        <v>6-001.k0</v>
      </c>
      <c r="C804" s="326">
        <f>Inek2018A3[[#This Row],[Betrag2]]</f>
        <v>592.20000000000005</v>
      </c>
      <c r="D804" s="309" t="s">
        <v>2797</v>
      </c>
      <c r="E804" s="309" t="s">
        <v>2798</v>
      </c>
      <c r="F804" s="309" t="s">
        <v>2800</v>
      </c>
      <c r="G804" s="309" t="s">
        <v>2801</v>
      </c>
      <c r="H804" s="309" t="s">
        <v>1340</v>
      </c>
      <c r="I804" s="327">
        <v>592.20000000000005</v>
      </c>
    </row>
    <row r="805" spans="1:9" x14ac:dyDescent="0.35">
      <c r="A805" s="309" t="str">
        <f>Inek2018A3[[#This Row],[ZPD2]]</f>
        <v>ZP61.02</v>
      </c>
      <c r="B805" s="309" t="str">
        <f>Inek2018A3[[#This Row],[OPSKode]]</f>
        <v>6-001.k1</v>
      </c>
      <c r="C805" s="326">
        <f>Inek2018A3[[#This Row],[Betrag2]]</f>
        <v>846</v>
      </c>
      <c r="D805" s="309" t="s">
        <v>2797</v>
      </c>
      <c r="E805" s="309" t="s">
        <v>2798</v>
      </c>
      <c r="F805" s="309" t="s">
        <v>2802</v>
      </c>
      <c r="G805" s="309" t="s">
        <v>2803</v>
      </c>
      <c r="H805" s="309" t="s">
        <v>1343</v>
      </c>
      <c r="I805" s="327">
        <v>846</v>
      </c>
    </row>
    <row r="806" spans="1:9" x14ac:dyDescent="0.35">
      <c r="A806" s="309" t="str">
        <f>Inek2018A3[[#This Row],[ZPD2]]</f>
        <v>ZP61.03</v>
      </c>
      <c r="B806" s="309" t="str">
        <f>Inek2018A3[[#This Row],[OPSKode]]</f>
        <v>6-001.k2</v>
      </c>
      <c r="C806" s="326">
        <f>Inek2018A3[[#This Row],[Betrag2]]</f>
        <v>1087.33</v>
      </c>
      <c r="D806" s="309" t="s">
        <v>2797</v>
      </c>
      <c r="E806" s="309" t="s">
        <v>2798</v>
      </c>
      <c r="F806" s="309" t="s">
        <v>2804</v>
      </c>
      <c r="G806" s="309" t="s">
        <v>2805</v>
      </c>
      <c r="H806" s="309" t="s">
        <v>2806</v>
      </c>
      <c r="I806" s="327">
        <v>1087.33</v>
      </c>
    </row>
    <row r="807" spans="1:9" x14ac:dyDescent="0.35">
      <c r="A807" s="309" t="str">
        <f>Inek2018A3[[#This Row],[ZPD2]]</f>
        <v>ZP61.04</v>
      </c>
      <c r="B807" s="309" t="str">
        <f>Inek2018A3[[#This Row],[OPSKode]]</f>
        <v>6-001.k3</v>
      </c>
      <c r="C807" s="326">
        <f>Inek2018A3[[#This Row],[Betrag2]]</f>
        <v>1353.6</v>
      </c>
      <c r="D807" s="309" t="s">
        <v>2797</v>
      </c>
      <c r="E807" s="309" t="s">
        <v>2798</v>
      </c>
      <c r="F807" s="309" t="s">
        <v>2807</v>
      </c>
      <c r="G807" s="309" t="s">
        <v>2808</v>
      </c>
      <c r="H807" s="309" t="s">
        <v>2809</v>
      </c>
      <c r="I807" s="327">
        <v>1353.6</v>
      </c>
    </row>
    <row r="808" spans="1:9" x14ac:dyDescent="0.35">
      <c r="A808" s="309" t="str">
        <f>Inek2018A3[[#This Row],[ZPD2]]</f>
        <v>ZP61.05</v>
      </c>
      <c r="B808" s="309" t="str">
        <f>Inek2018A3[[#This Row],[OPSKode]]</f>
        <v>6-001.k4</v>
      </c>
      <c r="C808" s="326">
        <f>Inek2018A3[[#This Row],[Betrag2]]</f>
        <v>1607.4</v>
      </c>
      <c r="D808" s="309" t="s">
        <v>2797</v>
      </c>
      <c r="E808" s="309" t="s">
        <v>2798</v>
      </c>
      <c r="F808" s="309" t="s">
        <v>2810</v>
      </c>
      <c r="G808" s="309" t="s">
        <v>2811</v>
      </c>
      <c r="H808" s="309" t="s">
        <v>2812</v>
      </c>
      <c r="I808" s="327">
        <v>1607.4</v>
      </c>
    </row>
    <row r="809" spans="1:9" x14ac:dyDescent="0.35">
      <c r="A809" s="309" t="str">
        <f>Inek2018A3[[#This Row],[ZPD2]]</f>
        <v>ZP61.06</v>
      </c>
      <c r="B809" s="309" t="str">
        <f>Inek2018A3[[#This Row],[OPSKode]]</f>
        <v>6-001.k5</v>
      </c>
      <c r="C809" s="326">
        <f>Inek2018A3[[#This Row],[Betrag2]]</f>
        <v>1861.2</v>
      </c>
      <c r="D809" s="309" t="s">
        <v>2797</v>
      </c>
      <c r="E809" s="309" t="s">
        <v>2798</v>
      </c>
      <c r="F809" s="309" t="s">
        <v>2813</v>
      </c>
      <c r="G809" s="309" t="s">
        <v>2814</v>
      </c>
      <c r="H809" s="309" t="s">
        <v>2815</v>
      </c>
      <c r="I809" s="327">
        <v>1861.2</v>
      </c>
    </row>
    <row r="810" spans="1:9" x14ac:dyDescent="0.35">
      <c r="A810" s="309" t="str">
        <f>Inek2018A3[[#This Row],[ZPD2]]</f>
        <v>ZP61.07</v>
      </c>
      <c r="B810" s="309" t="str">
        <f>Inek2018A3[[#This Row],[OPSKode]]</f>
        <v>6-001.k6</v>
      </c>
      <c r="C810" s="326">
        <f>Inek2018A3[[#This Row],[Betrag2]]</f>
        <v>2115</v>
      </c>
      <c r="D810" s="309" t="s">
        <v>2797</v>
      </c>
      <c r="E810" s="309" t="s">
        <v>2798</v>
      </c>
      <c r="F810" s="309" t="s">
        <v>2816</v>
      </c>
      <c r="G810" s="309" t="s">
        <v>2817</v>
      </c>
      <c r="H810" s="309" t="s">
        <v>2818</v>
      </c>
      <c r="I810" s="327">
        <v>2115</v>
      </c>
    </row>
    <row r="811" spans="1:9" x14ac:dyDescent="0.35">
      <c r="A811" s="309" t="str">
        <f>Inek2018A3[[#This Row],[ZPD2]]</f>
        <v>ZP61.08</v>
      </c>
      <c r="B811" s="309" t="str">
        <f>Inek2018A3[[#This Row],[OPSKode]]</f>
        <v>6-001.k7</v>
      </c>
      <c r="C811" s="326">
        <f>Inek2018A3[[#This Row],[Betrag2]]</f>
        <v>2368.8000000000002</v>
      </c>
      <c r="D811" s="309" t="s">
        <v>2797</v>
      </c>
      <c r="E811" s="309" t="s">
        <v>2798</v>
      </c>
      <c r="F811" s="309" t="s">
        <v>2819</v>
      </c>
      <c r="G811" s="309" t="s">
        <v>2820</v>
      </c>
      <c r="H811" s="309" t="s">
        <v>2821</v>
      </c>
      <c r="I811" s="327">
        <v>2368.8000000000002</v>
      </c>
    </row>
    <row r="812" spans="1:9" x14ac:dyDescent="0.35">
      <c r="A812" s="309" t="str">
        <f>Inek2018A3[[#This Row],[ZPD2]]</f>
        <v>ZP61.09</v>
      </c>
      <c r="B812" s="309" t="str">
        <f>Inek2018A3[[#This Row],[OPSKode]]</f>
        <v>6-001.k8</v>
      </c>
      <c r="C812" s="326">
        <f>Inek2018A3[[#This Row],[Betrag2]]</f>
        <v>2707.2</v>
      </c>
      <c r="D812" s="309" t="s">
        <v>2797</v>
      </c>
      <c r="E812" s="309" t="s">
        <v>2798</v>
      </c>
      <c r="F812" s="309" t="s">
        <v>2822</v>
      </c>
      <c r="G812" s="309" t="s">
        <v>2823</v>
      </c>
      <c r="H812" s="309" t="s">
        <v>1960</v>
      </c>
      <c r="I812" s="327">
        <v>2707.2</v>
      </c>
    </row>
    <row r="813" spans="1:9" x14ac:dyDescent="0.35">
      <c r="A813" s="309" t="str">
        <f>Inek2018A3[[#This Row],[ZPD2]]</f>
        <v>ZP61.10</v>
      </c>
      <c r="B813" s="309" t="str">
        <f>Inek2018A3[[#This Row],[OPSKode]]</f>
        <v>6-001.k9</v>
      </c>
      <c r="C813" s="326">
        <f>Inek2018A3[[#This Row],[Betrag2]]</f>
        <v>3199.91</v>
      </c>
      <c r="D813" s="309" t="s">
        <v>2797</v>
      </c>
      <c r="E813" s="309" t="s">
        <v>2798</v>
      </c>
      <c r="F813" s="309" t="s">
        <v>2824</v>
      </c>
      <c r="G813" s="309" t="s">
        <v>2825</v>
      </c>
      <c r="H813" s="309" t="s">
        <v>1963</v>
      </c>
      <c r="I813" s="327">
        <v>3199.91</v>
      </c>
    </row>
    <row r="814" spans="1:9" x14ac:dyDescent="0.35">
      <c r="A814" s="309" t="str">
        <f>Inek2018A3[[#This Row],[ZPD2]]</f>
        <v>ZP61.11</v>
      </c>
      <c r="B814" s="309" t="str">
        <f>Inek2018A3[[#This Row],[OPSKode]]</f>
        <v>6-001.ka</v>
      </c>
      <c r="C814" s="326">
        <f>Inek2018A3[[#This Row],[Betrag2]]</f>
        <v>3722.4</v>
      </c>
      <c r="D814" s="309" t="s">
        <v>2797</v>
      </c>
      <c r="E814" s="309" t="s">
        <v>2798</v>
      </c>
      <c r="F814" s="309" t="s">
        <v>2826</v>
      </c>
      <c r="G814" s="309" t="s">
        <v>2827</v>
      </c>
      <c r="H814" s="309" t="s">
        <v>1966</v>
      </c>
      <c r="I814" s="327">
        <v>3722.4</v>
      </c>
    </row>
    <row r="815" spans="1:9" x14ac:dyDescent="0.35">
      <c r="A815" s="309" t="str">
        <f>Inek2018A3[[#This Row],[ZPD2]]</f>
        <v>ZP61.12</v>
      </c>
      <c r="B815" s="309" t="str">
        <f>Inek2018A3[[#This Row],[OPSKode]]</f>
        <v>6-001.kb</v>
      </c>
      <c r="C815" s="326">
        <f>Inek2018A3[[#This Row],[Betrag2]]</f>
        <v>4230</v>
      </c>
      <c r="D815" s="309" t="s">
        <v>2797</v>
      </c>
      <c r="E815" s="309" t="s">
        <v>2798</v>
      </c>
      <c r="F815" s="309" t="s">
        <v>2828</v>
      </c>
      <c r="G815" s="309" t="s">
        <v>2829</v>
      </c>
      <c r="H815" s="309" t="s">
        <v>1969</v>
      </c>
      <c r="I815" s="327">
        <v>4230</v>
      </c>
    </row>
    <row r="816" spans="1:9" x14ac:dyDescent="0.35">
      <c r="A816" s="309" t="str">
        <f>Inek2018A3[[#This Row],[ZPD2]]</f>
        <v>ZP61.13</v>
      </c>
      <c r="B816" s="309" t="str">
        <f>Inek2018A3[[#This Row],[OPSKode]]</f>
        <v>6-001.kc</v>
      </c>
      <c r="C816" s="326">
        <f>Inek2018A3[[#This Row],[Betrag2]]</f>
        <v>4737.6000000000004</v>
      </c>
      <c r="D816" s="309" t="s">
        <v>2797</v>
      </c>
      <c r="E816" s="309" t="s">
        <v>2798</v>
      </c>
      <c r="F816" s="309" t="s">
        <v>2830</v>
      </c>
      <c r="G816" s="309" t="s">
        <v>2831</v>
      </c>
      <c r="H816" s="309" t="s">
        <v>1972</v>
      </c>
      <c r="I816" s="327">
        <v>4737.6000000000004</v>
      </c>
    </row>
    <row r="817" spans="1:9" x14ac:dyDescent="0.35">
      <c r="A817" s="309" t="str">
        <f>Inek2018A3[[#This Row],[ZPD2]]</f>
        <v>ZP61.14</v>
      </c>
      <c r="B817" s="309" t="str">
        <f>Inek2018A3[[#This Row],[OPSKode]]</f>
        <v>6-001.kd</v>
      </c>
      <c r="C817" s="326">
        <f>Inek2018A3[[#This Row],[Betrag2]]</f>
        <v>5414.4</v>
      </c>
      <c r="D817" s="309" t="s">
        <v>2797</v>
      </c>
      <c r="E817" s="309" t="s">
        <v>2798</v>
      </c>
      <c r="F817" s="309" t="s">
        <v>2832</v>
      </c>
      <c r="G817" s="309" t="s">
        <v>2833</v>
      </c>
      <c r="H817" s="309" t="s">
        <v>1975</v>
      </c>
      <c r="I817" s="327">
        <v>5414.4</v>
      </c>
    </row>
    <row r="818" spans="1:9" x14ac:dyDescent="0.35">
      <c r="A818" s="309" t="str">
        <f>Inek2018A3[[#This Row],[ZPD2]]</f>
        <v>ZP61.15</v>
      </c>
      <c r="B818" s="309" t="str">
        <f>Inek2018A3[[#This Row],[OPSKode]]</f>
        <v>6-001.ke</v>
      </c>
      <c r="C818" s="326">
        <f>Inek2018A3[[#This Row],[Betrag2]]</f>
        <v>6429.6</v>
      </c>
      <c r="D818" s="309" t="s">
        <v>2797</v>
      </c>
      <c r="E818" s="309" t="s">
        <v>2798</v>
      </c>
      <c r="F818" s="309" t="s">
        <v>2834</v>
      </c>
      <c r="G818" s="309" t="s">
        <v>2835</v>
      </c>
      <c r="H818" s="309" t="s">
        <v>1978</v>
      </c>
      <c r="I818" s="327">
        <v>6429.6</v>
      </c>
    </row>
    <row r="819" spans="1:9" x14ac:dyDescent="0.35">
      <c r="A819" s="309" t="str">
        <f>Inek2018A3[[#This Row],[ZPD2]]</f>
        <v>ZP61.16</v>
      </c>
      <c r="B819" s="309" t="str">
        <f>Inek2018A3[[#This Row],[OPSKode]]</f>
        <v>6-001.kf</v>
      </c>
      <c r="C819" s="326">
        <f>Inek2018A3[[#This Row],[Betrag2]]</f>
        <v>7444.8</v>
      </c>
      <c r="D819" s="309" t="s">
        <v>2797</v>
      </c>
      <c r="E819" s="309" t="s">
        <v>2798</v>
      </c>
      <c r="F819" s="309" t="s">
        <v>2836</v>
      </c>
      <c r="G819" s="309" t="s">
        <v>2837</v>
      </c>
      <c r="H819" s="309" t="s">
        <v>1981</v>
      </c>
      <c r="I819" s="327">
        <v>7444.8</v>
      </c>
    </row>
    <row r="820" spans="1:9" x14ac:dyDescent="0.35">
      <c r="A820" s="309" t="str">
        <f>Inek2018A3[[#This Row],[ZPD2]]</f>
        <v>ZP61.17</v>
      </c>
      <c r="B820" s="309" t="str">
        <f>Inek2018A3[[#This Row],[OPSKode]]</f>
        <v>6-001.kg</v>
      </c>
      <c r="C820" s="326">
        <f>Inek2018A3[[#This Row],[Betrag2]]</f>
        <v>8460</v>
      </c>
      <c r="D820" s="309" t="s">
        <v>2797</v>
      </c>
      <c r="E820" s="309" t="s">
        <v>2798</v>
      </c>
      <c r="F820" s="309" t="s">
        <v>2838</v>
      </c>
      <c r="G820" s="309" t="s">
        <v>2839</v>
      </c>
      <c r="H820" s="309" t="s">
        <v>1984</v>
      </c>
      <c r="I820" s="327">
        <v>8460</v>
      </c>
    </row>
    <row r="821" spans="1:9" x14ac:dyDescent="0.35">
      <c r="A821" s="309" t="str">
        <f>Inek2018A3[[#This Row],[ZPD2]]</f>
        <v>ZP61.18</v>
      </c>
      <c r="B821" s="309" t="str">
        <f>Inek2018A3[[#This Row],[OPSKode]]</f>
        <v>6-001.kh</v>
      </c>
      <c r="C821" s="326">
        <f>Inek2018A3[[#This Row],[Betrag2]]</f>
        <v>9475.2000000000007</v>
      </c>
      <c r="D821" s="309" t="s">
        <v>2797</v>
      </c>
      <c r="E821" s="309" t="s">
        <v>2798</v>
      </c>
      <c r="F821" s="309" t="s">
        <v>2840</v>
      </c>
      <c r="G821" s="309" t="s">
        <v>2841</v>
      </c>
      <c r="H821" s="309" t="s">
        <v>1987</v>
      </c>
      <c r="I821" s="327">
        <v>9475.2000000000007</v>
      </c>
    </row>
    <row r="822" spans="1:9" x14ac:dyDescent="0.35">
      <c r="A822" s="309" t="str">
        <f>Inek2018A3[[#This Row],[ZPD2]]</f>
        <v>ZP61.19</v>
      </c>
      <c r="B822" s="309" t="str">
        <f>Inek2018A3[[#This Row],[OPSKode]]</f>
        <v>6-001.kj</v>
      </c>
      <c r="C822" s="326">
        <f>Inek2018A3[[#This Row],[Betrag2]]</f>
        <v>10490.4</v>
      </c>
      <c r="D822" s="309" t="s">
        <v>2797</v>
      </c>
      <c r="E822" s="309" t="s">
        <v>2798</v>
      </c>
      <c r="F822" s="309" t="s">
        <v>2842</v>
      </c>
      <c r="G822" s="309" t="s">
        <v>2843</v>
      </c>
      <c r="H822" s="309" t="s">
        <v>532</v>
      </c>
      <c r="I822" s="327">
        <v>10490.4</v>
      </c>
    </row>
    <row r="823" spans="1:9" x14ac:dyDescent="0.35">
      <c r="A823" s="309" t="str">
        <f>Inek2018A3[[#This Row],[ZPD2]]</f>
        <v>ZP61.20</v>
      </c>
      <c r="B823" s="309" t="str">
        <f>Inek2018A3[[#This Row],[OPSKode]]</f>
        <v>6-001.kk</v>
      </c>
      <c r="C823" s="326">
        <f>Inek2018A3[[#This Row],[Betrag2]]</f>
        <v>11505.6</v>
      </c>
      <c r="D823" s="309" t="s">
        <v>2797</v>
      </c>
      <c r="E823" s="309" t="s">
        <v>2798</v>
      </c>
      <c r="F823" s="309" t="s">
        <v>2844</v>
      </c>
      <c r="G823" s="309" t="s">
        <v>2845</v>
      </c>
      <c r="H823" s="309" t="s">
        <v>535</v>
      </c>
      <c r="I823" s="327">
        <v>11505.6</v>
      </c>
    </row>
    <row r="824" spans="1:9" x14ac:dyDescent="0.35">
      <c r="A824" s="309" t="str">
        <f>Inek2018A3[[#This Row],[ZPD2]]</f>
        <v>ZP61.21</v>
      </c>
      <c r="B824" s="309" t="str">
        <f>Inek2018A3[[#This Row],[OPSKode]]</f>
        <v>6-001.km</v>
      </c>
      <c r="C824" s="326">
        <f>Inek2018A3[[#This Row],[Betrag2]]</f>
        <v>12520.8</v>
      </c>
      <c r="D824" s="309" t="s">
        <v>2797</v>
      </c>
      <c r="E824" s="309" t="s">
        <v>2798</v>
      </c>
      <c r="F824" s="309" t="s">
        <v>2846</v>
      </c>
      <c r="G824" s="309" t="s">
        <v>2847</v>
      </c>
      <c r="H824" s="309" t="s">
        <v>1079</v>
      </c>
      <c r="I824" s="327">
        <v>12520.8</v>
      </c>
    </row>
    <row r="825" spans="1:9" x14ac:dyDescent="0.35">
      <c r="C825" s="326"/>
      <c r="D825" s="309" t="s">
        <v>2848</v>
      </c>
      <c r="E825" s="309" t="s">
        <v>2849</v>
      </c>
      <c r="H825" s="309" t="s">
        <v>2850</v>
      </c>
    </row>
    <row r="826" spans="1:9" x14ac:dyDescent="0.35">
      <c r="A826" s="309" t="str">
        <f>Inek2018A3[[#This Row],[ZPD2]]</f>
        <v>ZP62.01</v>
      </c>
      <c r="B826" s="309" t="str">
        <f>Inek2018A3[[#This Row],[OPSKode]]</f>
        <v>6-007.00</v>
      </c>
      <c r="C826" s="326">
        <f>Inek2018A3[[#This Row],[Betrag2]]</f>
        <v>230.53</v>
      </c>
      <c r="D826" s="309" t="s">
        <v>2848</v>
      </c>
      <c r="E826" s="309" t="s">
        <v>2849</v>
      </c>
      <c r="F826" s="309" t="s">
        <v>2851</v>
      </c>
      <c r="G826" s="309" t="s">
        <v>2852</v>
      </c>
      <c r="H826" s="309" t="s">
        <v>2853</v>
      </c>
      <c r="I826" s="327">
        <v>230.53</v>
      </c>
    </row>
    <row r="827" spans="1:9" x14ac:dyDescent="0.35">
      <c r="A827" s="309" t="str">
        <f>Inek2018A3[[#This Row],[ZPD2]]</f>
        <v>ZP62.02</v>
      </c>
      <c r="B827" s="309" t="str">
        <f>Inek2018A3[[#This Row],[OPSKode]]</f>
        <v>6-007.01</v>
      </c>
      <c r="C827" s="326">
        <f>Inek2018A3[[#This Row],[Betrag2]]</f>
        <v>403.43</v>
      </c>
      <c r="D827" s="309" t="s">
        <v>2848</v>
      </c>
      <c r="E827" s="309" t="s">
        <v>2849</v>
      </c>
      <c r="F827" s="309" t="s">
        <v>2854</v>
      </c>
      <c r="G827" s="309" t="s">
        <v>2855</v>
      </c>
      <c r="H827" s="309" t="s">
        <v>2856</v>
      </c>
      <c r="I827" s="327">
        <v>403.43</v>
      </c>
    </row>
    <row r="828" spans="1:9" x14ac:dyDescent="0.35">
      <c r="A828" s="309" t="str">
        <f>Inek2018A3[[#This Row],[ZPD2]]</f>
        <v>ZP62.03</v>
      </c>
      <c r="B828" s="309" t="str">
        <f>Inek2018A3[[#This Row],[OPSKode]]</f>
        <v>6-007.02</v>
      </c>
      <c r="C828" s="326">
        <f>Inek2018A3[[#This Row],[Betrag2]]</f>
        <v>587.86</v>
      </c>
      <c r="D828" s="309" t="s">
        <v>2848</v>
      </c>
      <c r="E828" s="309" t="s">
        <v>2849</v>
      </c>
      <c r="F828" s="309" t="s">
        <v>2857</v>
      </c>
      <c r="G828" s="309" t="s">
        <v>2858</v>
      </c>
      <c r="H828" s="309" t="s">
        <v>2859</v>
      </c>
      <c r="I828" s="327">
        <v>587.86</v>
      </c>
    </row>
    <row r="829" spans="1:9" x14ac:dyDescent="0.35">
      <c r="A829" s="309" t="str">
        <f>Inek2018A3[[#This Row],[ZPD2]]</f>
        <v>ZP62.04</v>
      </c>
      <c r="B829" s="309" t="str">
        <f>Inek2018A3[[#This Row],[OPSKode]]</f>
        <v>6-007.03</v>
      </c>
      <c r="C829" s="326">
        <f>Inek2018A3[[#This Row],[Betrag2]]</f>
        <v>795.34</v>
      </c>
      <c r="D829" s="309" t="s">
        <v>2848</v>
      </c>
      <c r="E829" s="309" t="s">
        <v>2849</v>
      </c>
      <c r="F829" s="309" t="s">
        <v>2860</v>
      </c>
      <c r="G829" s="309" t="s">
        <v>2861</v>
      </c>
      <c r="H829" s="309" t="s">
        <v>2862</v>
      </c>
      <c r="I829" s="327">
        <v>795.34</v>
      </c>
    </row>
    <row r="830" spans="1:9" x14ac:dyDescent="0.35">
      <c r="A830" s="309" t="str">
        <f>Inek2018A3[[#This Row],[ZPD2]]</f>
        <v>ZP62.05</v>
      </c>
      <c r="B830" s="309" t="str">
        <f>Inek2018A3[[#This Row],[OPSKode]]</f>
        <v>6-007.04</v>
      </c>
      <c r="C830" s="326">
        <f>Inek2018A3[[#This Row],[Betrag2]]</f>
        <v>1002.82</v>
      </c>
      <c r="D830" s="309" t="s">
        <v>2848</v>
      </c>
      <c r="E830" s="309" t="s">
        <v>2849</v>
      </c>
      <c r="F830" s="309" t="s">
        <v>2863</v>
      </c>
      <c r="G830" s="309" t="s">
        <v>2864</v>
      </c>
      <c r="H830" s="309" t="s">
        <v>2865</v>
      </c>
      <c r="I830" s="327">
        <v>1002.82</v>
      </c>
    </row>
    <row r="831" spans="1:9" x14ac:dyDescent="0.35">
      <c r="A831" s="309" t="str">
        <f>Inek2018A3[[#This Row],[ZPD2]]</f>
        <v>ZP62.06</v>
      </c>
      <c r="B831" s="309" t="str">
        <f>Inek2018A3[[#This Row],[OPSKode]]</f>
        <v>6-007.05</v>
      </c>
      <c r="C831" s="326">
        <f>Inek2018A3[[#This Row],[Betrag2]]</f>
        <v>1210.3</v>
      </c>
      <c r="D831" s="309" t="s">
        <v>2848</v>
      </c>
      <c r="E831" s="309" t="s">
        <v>2849</v>
      </c>
      <c r="F831" s="309" t="s">
        <v>2866</v>
      </c>
      <c r="G831" s="309" t="s">
        <v>2867</v>
      </c>
      <c r="H831" s="309" t="s">
        <v>2868</v>
      </c>
      <c r="I831" s="327">
        <v>1210.3</v>
      </c>
    </row>
    <row r="832" spans="1:9" x14ac:dyDescent="0.35">
      <c r="A832" s="309" t="str">
        <f>Inek2018A3[[#This Row],[ZPD2]]</f>
        <v>ZP62.07</v>
      </c>
      <c r="B832" s="309" t="str">
        <f>Inek2018A3[[#This Row],[OPSKode]]</f>
        <v>6-007.06</v>
      </c>
      <c r="C832" s="326">
        <f>Inek2018A3[[#This Row],[Betrag2]]</f>
        <v>1417.78</v>
      </c>
      <c r="D832" s="309" t="s">
        <v>2848</v>
      </c>
      <c r="E832" s="309" t="s">
        <v>2849</v>
      </c>
      <c r="F832" s="309" t="s">
        <v>2869</v>
      </c>
      <c r="G832" s="309" t="s">
        <v>2870</v>
      </c>
      <c r="H832" s="309" t="s">
        <v>2871</v>
      </c>
      <c r="I832" s="327">
        <v>1417.78</v>
      </c>
    </row>
    <row r="833" spans="1:9" x14ac:dyDescent="0.35">
      <c r="A833" s="309" t="str">
        <f>Inek2018A3[[#This Row],[ZPD2]]</f>
        <v>ZP62.08</v>
      </c>
      <c r="B833" s="309" t="str">
        <f>Inek2018A3[[#This Row],[OPSKode]]</f>
        <v>6-007.07</v>
      </c>
      <c r="C833" s="326">
        <f>Inek2018A3[[#This Row],[Betrag2]]</f>
        <v>1694.42</v>
      </c>
      <c r="D833" s="309" t="s">
        <v>2848</v>
      </c>
      <c r="E833" s="309" t="s">
        <v>2849</v>
      </c>
      <c r="F833" s="309" t="s">
        <v>2872</v>
      </c>
      <c r="G833" s="309" t="s">
        <v>2873</v>
      </c>
      <c r="H833" s="309" t="s">
        <v>2874</v>
      </c>
      <c r="I833" s="327">
        <v>1694.42</v>
      </c>
    </row>
    <row r="834" spans="1:9" x14ac:dyDescent="0.35">
      <c r="A834" s="309" t="str">
        <f>Inek2018A3[[#This Row],[ZPD2]]</f>
        <v>ZP62.09</v>
      </c>
      <c r="B834" s="309" t="str">
        <f>Inek2018A3[[#This Row],[OPSKode]]</f>
        <v>6-007.08</v>
      </c>
      <c r="C834" s="326">
        <f>Inek2018A3[[#This Row],[Betrag2]]</f>
        <v>2109.38</v>
      </c>
      <c r="D834" s="309" t="s">
        <v>2848</v>
      </c>
      <c r="E834" s="309" t="s">
        <v>2849</v>
      </c>
      <c r="F834" s="309" t="s">
        <v>2875</v>
      </c>
      <c r="G834" s="309" t="s">
        <v>2876</v>
      </c>
      <c r="H834" s="309" t="s">
        <v>2877</v>
      </c>
      <c r="I834" s="327">
        <v>2109.38</v>
      </c>
    </row>
    <row r="835" spans="1:9" x14ac:dyDescent="0.35">
      <c r="A835" s="309" t="str">
        <f>Inek2018A3[[#This Row],[ZPD2]]</f>
        <v>ZP62.10</v>
      </c>
      <c r="B835" s="309" t="str">
        <f>Inek2018A3[[#This Row],[OPSKode]]</f>
        <v>6-007.09</v>
      </c>
      <c r="C835" s="326">
        <f>Inek2018A3[[#This Row],[Betrag2]]</f>
        <v>2524.34</v>
      </c>
      <c r="D835" s="309" t="s">
        <v>2848</v>
      </c>
      <c r="E835" s="309" t="s">
        <v>2849</v>
      </c>
      <c r="F835" s="309" t="s">
        <v>2878</v>
      </c>
      <c r="G835" s="309" t="s">
        <v>2879</v>
      </c>
      <c r="H835" s="309" t="s">
        <v>2880</v>
      </c>
      <c r="I835" s="327">
        <v>2524.34</v>
      </c>
    </row>
    <row r="836" spans="1:9" x14ac:dyDescent="0.35">
      <c r="A836" s="309" t="str">
        <f>Inek2018A3[[#This Row],[ZPD2]]</f>
        <v>ZP62.11</v>
      </c>
      <c r="B836" s="309" t="str">
        <f>Inek2018A3[[#This Row],[OPSKode]]</f>
        <v>6-007.0a</v>
      </c>
      <c r="C836" s="326">
        <f>Inek2018A3[[#This Row],[Betrag2]]</f>
        <v>2939.3</v>
      </c>
      <c r="D836" s="309" t="s">
        <v>2848</v>
      </c>
      <c r="E836" s="309" t="s">
        <v>2849</v>
      </c>
      <c r="F836" s="309" t="s">
        <v>2881</v>
      </c>
      <c r="G836" s="309" t="s">
        <v>2882</v>
      </c>
      <c r="H836" s="309" t="s">
        <v>2883</v>
      </c>
      <c r="I836" s="327">
        <v>2939.3</v>
      </c>
    </row>
    <row r="837" spans="1:9" x14ac:dyDescent="0.35">
      <c r="A837" s="309" t="str">
        <f>Inek2018A3[[#This Row],[ZPD2]]</f>
        <v>ZP62.12</v>
      </c>
      <c r="B837" s="309" t="str">
        <f>Inek2018A3[[#This Row],[OPSKode]]</f>
        <v>6-007.0b</v>
      </c>
      <c r="C837" s="326">
        <f>Inek2018A3[[#This Row],[Betrag2]]</f>
        <v>3354.26</v>
      </c>
      <c r="D837" s="309" t="s">
        <v>2848</v>
      </c>
      <c r="E837" s="309" t="s">
        <v>2849</v>
      </c>
      <c r="F837" s="309" t="s">
        <v>2884</v>
      </c>
      <c r="G837" s="309" t="s">
        <v>2885</v>
      </c>
      <c r="H837" s="309" t="s">
        <v>2886</v>
      </c>
      <c r="I837" s="327">
        <v>3354.26</v>
      </c>
    </row>
    <row r="838" spans="1:9" x14ac:dyDescent="0.35">
      <c r="A838" s="309" t="str">
        <f>Inek2018A3[[#This Row],[ZPD2]]</f>
        <v>ZP62.13</v>
      </c>
      <c r="B838" s="309" t="str">
        <f>Inek2018A3[[#This Row],[OPSKode]]</f>
        <v>6-007.0c</v>
      </c>
      <c r="C838" s="326">
        <f>Inek2018A3[[#This Row],[Betrag2]]</f>
        <v>3907.54</v>
      </c>
      <c r="D838" s="309" t="s">
        <v>2848</v>
      </c>
      <c r="E838" s="309" t="s">
        <v>2849</v>
      </c>
      <c r="F838" s="309" t="s">
        <v>2887</v>
      </c>
      <c r="G838" s="309" t="s">
        <v>2888</v>
      </c>
      <c r="H838" s="309" t="s">
        <v>2889</v>
      </c>
      <c r="I838" s="327">
        <v>3907.54</v>
      </c>
    </row>
    <row r="839" spans="1:9" x14ac:dyDescent="0.35">
      <c r="A839" s="309" t="str">
        <f>Inek2018A3[[#This Row],[ZPD2]]</f>
        <v>ZP62.14</v>
      </c>
      <c r="B839" s="309" t="str">
        <f>Inek2018A3[[#This Row],[OPSKode]]</f>
        <v>6-007.0d</v>
      </c>
      <c r="C839" s="326">
        <f>Inek2018A3[[#This Row],[Betrag2]]</f>
        <v>4737.46</v>
      </c>
      <c r="D839" s="309" t="s">
        <v>2848</v>
      </c>
      <c r="E839" s="309" t="s">
        <v>2849</v>
      </c>
      <c r="F839" s="309" t="s">
        <v>2890</v>
      </c>
      <c r="G839" s="309" t="s">
        <v>2891</v>
      </c>
      <c r="H839" s="309" t="s">
        <v>2892</v>
      </c>
      <c r="I839" s="327">
        <v>4737.46</v>
      </c>
    </row>
    <row r="840" spans="1:9" x14ac:dyDescent="0.35">
      <c r="A840" s="309" t="str">
        <f>Inek2018A3[[#This Row],[ZPD2]]</f>
        <v>ZP62.15</v>
      </c>
      <c r="B840" s="309" t="str">
        <f>Inek2018A3[[#This Row],[OPSKode]]</f>
        <v>6-007.0e</v>
      </c>
      <c r="C840" s="326">
        <f>Inek2018A3[[#This Row],[Betrag2]]</f>
        <v>5567.38</v>
      </c>
      <c r="D840" s="309" t="s">
        <v>2848</v>
      </c>
      <c r="E840" s="309" t="s">
        <v>2849</v>
      </c>
      <c r="F840" s="309" t="s">
        <v>2893</v>
      </c>
      <c r="G840" s="309" t="s">
        <v>2894</v>
      </c>
      <c r="H840" s="309" t="s">
        <v>2895</v>
      </c>
      <c r="I840" s="327">
        <v>5567.38</v>
      </c>
    </row>
    <row r="841" spans="1:9" x14ac:dyDescent="0.35">
      <c r="A841" s="309" t="str">
        <f>Inek2018A3[[#This Row],[ZPD2]]</f>
        <v>ZP62.16</v>
      </c>
      <c r="B841" s="309" t="str">
        <f>Inek2018A3[[#This Row],[OPSKode]]</f>
        <v>6-007.0f</v>
      </c>
      <c r="C841" s="326">
        <f>Inek2018A3[[#This Row],[Betrag2]]</f>
        <v>6397.3</v>
      </c>
      <c r="D841" s="309" t="s">
        <v>2848</v>
      </c>
      <c r="E841" s="309" t="s">
        <v>2849</v>
      </c>
      <c r="F841" s="309" t="s">
        <v>2896</v>
      </c>
      <c r="G841" s="309" t="s">
        <v>2897</v>
      </c>
      <c r="H841" s="309" t="s">
        <v>2898</v>
      </c>
      <c r="I841" s="327">
        <v>6397.3</v>
      </c>
    </row>
    <row r="842" spans="1:9" x14ac:dyDescent="0.35">
      <c r="A842" s="309" t="str">
        <f>Inek2018A3[[#This Row],[ZPD2]]</f>
        <v>ZP62.17</v>
      </c>
      <c r="B842" s="309" t="str">
        <f>Inek2018A3[[#This Row],[OPSKode]]</f>
        <v>6-007.0g</v>
      </c>
      <c r="C842" s="326">
        <f>Inek2018A3[[#This Row],[Betrag2]]</f>
        <v>7227.22</v>
      </c>
      <c r="D842" s="309" t="s">
        <v>2848</v>
      </c>
      <c r="E842" s="309" t="s">
        <v>2849</v>
      </c>
      <c r="F842" s="309" t="s">
        <v>2899</v>
      </c>
      <c r="G842" s="309" t="s">
        <v>2900</v>
      </c>
      <c r="H842" s="309" t="s">
        <v>2901</v>
      </c>
      <c r="I842" s="327">
        <v>7227.22</v>
      </c>
    </row>
    <row r="843" spans="1:9" x14ac:dyDescent="0.35">
      <c r="A843" s="309" t="str">
        <f>Inek2018A3[[#This Row],[ZPD2]]</f>
        <v>ZP62.18</v>
      </c>
      <c r="B843" s="309" t="str">
        <f>Inek2018A3[[#This Row],[OPSKode]]</f>
        <v>6-007.0h</v>
      </c>
      <c r="C843" s="326">
        <f>Inek2018A3[[#This Row],[Betrag2]]</f>
        <v>8333.7800000000007</v>
      </c>
      <c r="D843" s="309" t="s">
        <v>2848</v>
      </c>
      <c r="E843" s="309" t="s">
        <v>2849</v>
      </c>
      <c r="F843" s="309" t="s">
        <v>2902</v>
      </c>
      <c r="G843" s="309" t="s">
        <v>2903</v>
      </c>
      <c r="H843" s="309" t="s">
        <v>2904</v>
      </c>
      <c r="I843" s="327">
        <v>8333.7800000000007</v>
      </c>
    </row>
    <row r="844" spans="1:9" x14ac:dyDescent="0.35">
      <c r="A844" s="309" t="str">
        <f>Inek2018A3[[#This Row],[ZPD2]]</f>
        <v>ZP62.19</v>
      </c>
      <c r="B844" s="309" t="str">
        <f>Inek2018A3[[#This Row],[OPSKode]]</f>
        <v>6-007.0j</v>
      </c>
      <c r="C844" s="326">
        <f>Inek2018A3[[#This Row],[Betrag2]]</f>
        <v>9993.6200000000008</v>
      </c>
      <c r="D844" s="309" t="s">
        <v>2848</v>
      </c>
      <c r="E844" s="309" t="s">
        <v>2849</v>
      </c>
      <c r="F844" s="309" t="s">
        <v>2905</v>
      </c>
      <c r="G844" s="309" t="s">
        <v>2906</v>
      </c>
      <c r="H844" s="309" t="s">
        <v>2907</v>
      </c>
      <c r="I844" s="327">
        <v>9993.6200000000008</v>
      </c>
    </row>
    <row r="845" spans="1:9" x14ac:dyDescent="0.35">
      <c r="A845" s="309" t="str">
        <f>Inek2018A3[[#This Row],[ZPD2]]</f>
        <v>ZP62.20</v>
      </c>
      <c r="B845" s="309" t="str">
        <f>Inek2018A3[[#This Row],[OPSKode]]</f>
        <v>6-007.0k</v>
      </c>
      <c r="C845" s="326">
        <f>Inek2018A3[[#This Row],[Betrag2]]</f>
        <v>11653.46</v>
      </c>
      <c r="D845" s="309" t="s">
        <v>2848</v>
      </c>
      <c r="E845" s="309" t="s">
        <v>2849</v>
      </c>
      <c r="F845" s="309" t="s">
        <v>2908</v>
      </c>
      <c r="G845" s="309" t="s">
        <v>2909</v>
      </c>
      <c r="H845" s="309" t="s">
        <v>2910</v>
      </c>
      <c r="I845" s="327">
        <v>11653.46</v>
      </c>
    </row>
    <row r="846" spans="1:9" x14ac:dyDescent="0.35">
      <c r="A846" s="309" t="str">
        <f>Inek2018A3[[#This Row],[ZPD2]]</f>
        <v>ZP62.21</v>
      </c>
      <c r="B846" s="309" t="str">
        <f>Inek2018A3[[#This Row],[OPSKode]]</f>
        <v>6-007.0m</v>
      </c>
      <c r="C846" s="326">
        <f>Inek2018A3[[#This Row],[Betrag2]]</f>
        <v>13313.3</v>
      </c>
      <c r="D846" s="309" t="s">
        <v>2848</v>
      </c>
      <c r="E846" s="309" t="s">
        <v>2849</v>
      </c>
      <c r="F846" s="309" t="s">
        <v>2911</v>
      </c>
      <c r="G846" s="309" t="s">
        <v>2912</v>
      </c>
      <c r="H846" s="309" t="s">
        <v>2913</v>
      </c>
      <c r="I846" s="327">
        <v>13313.3</v>
      </c>
    </row>
    <row r="847" spans="1:9" x14ac:dyDescent="0.35">
      <c r="A847" s="309" t="str">
        <f>Inek2018A3[[#This Row],[ZPD2]]</f>
        <v>ZP62.22</v>
      </c>
      <c r="B847" s="309" t="str">
        <f>Inek2018A3[[#This Row],[OPSKode]]</f>
        <v>6-007.0n</v>
      </c>
      <c r="C847" s="326">
        <f>Inek2018A3[[#This Row],[Betrag2]]</f>
        <v>14973.14</v>
      </c>
      <c r="D847" s="309" t="s">
        <v>2848</v>
      </c>
      <c r="E847" s="309" t="s">
        <v>2849</v>
      </c>
      <c r="F847" s="309" t="s">
        <v>2914</v>
      </c>
      <c r="G847" s="309" t="s">
        <v>2915</v>
      </c>
      <c r="H847" s="309" t="s">
        <v>2916</v>
      </c>
      <c r="I847" s="327">
        <v>14973.14</v>
      </c>
    </row>
    <row r="848" spans="1:9" x14ac:dyDescent="0.35">
      <c r="A848" s="309" t="str">
        <f>Inek2018A3[[#This Row],[ZPD2]]</f>
        <v>ZP62.23</v>
      </c>
      <c r="B848" s="309" t="str">
        <f>Inek2018A3[[#This Row],[OPSKode]]</f>
        <v>6-007.0p</v>
      </c>
      <c r="C848" s="326">
        <f>Inek2018A3[[#This Row],[Betrag2]]</f>
        <v>16632.98</v>
      </c>
      <c r="D848" s="309" t="s">
        <v>2848</v>
      </c>
      <c r="E848" s="309" t="s">
        <v>2849</v>
      </c>
      <c r="F848" s="309" t="s">
        <v>2917</v>
      </c>
      <c r="G848" s="309" t="s">
        <v>2918</v>
      </c>
      <c r="H848" s="309" t="s">
        <v>2919</v>
      </c>
      <c r="I848" s="327">
        <v>16632.98</v>
      </c>
    </row>
    <row r="849" spans="1:9" x14ac:dyDescent="0.35">
      <c r="C849" s="326"/>
      <c r="D849" s="309" t="s">
        <v>2920</v>
      </c>
      <c r="E849" s="309" t="s">
        <v>2921</v>
      </c>
      <c r="H849" s="309" t="s">
        <v>2922</v>
      </c>
    </row>
    <row r="850" spans="1:9" x14ac:dyDescent="0.35">
      <c r="A850" s="309" t="str">
        <f>Inek2018A3[[#This Row],[ZPD2]]</f>
        <v>ZP63.01</v>
      </c>
      <c r="B850" s="309" t="str">
        <f>Inek2018A3[[#This Row],[OPSKode]]</f>
        <v>6-003.s0</v>
      </c>
      <c r="C850" s="326">
        <f>Inek2018A3[[#This Row],[Betrag2]]</f>
        <v>304.73</v>
      </c>
      <c r="D850" s="309" t="s">
        <v>2920</v>
      </c>
      <c r="E850" s="309" t="s">
        <v>2921</v>
      </c>
      <c r="F850" s="309" t="s">
        <v>2923</v>
      </c>
      <c r="G850" s="309" t="s">
        <v>2924</v>
      </c>
      <c r="H850" s="309" t="s">
        <v>2925</v>
      </c>
      <c r="I850" s="327">
        <v>304.73</v>
      </c>
    </row>
    <row r="851" spans="1:9" x14ac:dyDescent="0.35">
      <c r="A851" s="309" t="str">
        <f>Inek2018A3[[#This Row],[ZPD2]]</f>
        <v>ZP63.02</v>
      </c>
      <c r="B851" s="309" t="str">
        <f>Inek2018A3[[#This Row],[OPSKode]]</f>
        <v>6-003.s1</v>
      </c>
      <c r="C851" s="326">
        <f>Inek2018A3[[#This Row],[Betrag2]]</f>
        <v>609.47</v>
      </c>
      <c r="D851" s="309" t="s">
        <v>2920</v>
      </c>
      <c r="E851" s="309" t="s">
        <v>2921</v>
      </c>
      <c r="F851" s="309" t="s">
        <v>2926</v>
      </c>
      <c r="G851" s="309" t="s">
        <v>2927</v>
      </c>
      <c r="H851" s="309" t="s">
        <v>2928</v>
      </c>
      <c r="I851" s="327">
        <v>609.47</v>
      </c>
    </row>
    <row r="852" spans="1:9" x14ac:dyDescent="0.35">
      <c r="A852" s="309" t="str">
        <f>Inek2018A3[[#This Row],[ZPD2]]</f>
        <v>ZP63.03</v>
      </c>
      <c r="B852" s="309" t="str">
        <f>Inek2018A3[[#This Row],[OPSKode]]</f>
        <v>6-003.s2</v>
      </c>
      <c r="C852" s="326">
        <f>Inek2018A3[[#This Row],[Betrag2]]</f>
        <v>914.2</v>
      </c>
      <c r="D852" s="309" t="s">
        <v>2920</v>
      </c>
      <c r="E852" s="309" t="s">
        <v>2921</v>
      </c>
      <c r="F852" s="309" t="s">
        <v>2929</v>
      </c>
      <c r="G852" s="309" t="s">
        <v>2930</v>
      </c>
      <c r="H852" s="309" t="s">
        <v>1358</v>
      </c>
      <c r="I852" s="327">
        <v>914.2</v>
      </c>
    </row>
    <row r="853" spans="1:9" x14ac:dyDescent="0.35">
      <c r="A853" s="309" t="str">
        <f>Inek2018A3[[#This Row],[ZPD2]]</f>
        <v>ZP63.04</v>
      </c>
      <c r="B853" s="309" t="str">
        <f>Inek2018A3[[#This Row],[OPSKode]]</f>
        <v>6-003.s3</v>
      </c>
      <c r="C853" s="326">
        <f>Inek2018A3[[#This Row],[Betrag2]]</f>
        <v>1371.3</v>
      </c>
      <c r="D853" s="309" t="s">
        <v>2920</v>
      </c>
      <c r="E853" s="309" t="s">
        <v>2921</v>
      </c>
      <c r="F853" s="309" t="s">
        <v>2931</v>
      </c>
      <c r="G853" s="309" t="s">
        <v>2932</v>
      </c>
      <c r="H853" s="309" t="s">
        <v>1361</v>
      </c>
      <c r="I853" s="327">
        <v>1371.3</v>
      </c>
    </row>
    <row r="854" spans="1:9" x14ac:dyDescent="0.35">
      <c r="A854" s="309" t="str">
        <f>Inek2018A3[[#This Row],[ZPD2]]</f>
        <v>ZP63.05</v>
      </c>
      <c r="B854" s="309" t="str">
        <f>Inek2018A3[[#This Row],[OPSKode]]</f>
        <v>6-003.s4</v>
      </c>
      <c r="C854" s="326">
        <f>Inek2018A3[[#This Row],[Betrag2]]</f>
        <v>1828.4</v>
      </c>
      <c r="D854" s="309" t="s">
        <v>2920</v>
      </c>
      <c r="E854" s="309" t="s">
        <v>2921</v>
      </c>
      <c r="F854" s="309" t="s">
        <v>2933</v>
      </c>
      <c r="G854" s="309" t="s">
        <v>2934</v>
      </c>
      <c r="H854" s="309" t="s">
        <v>1364</v>
      </c>
      <c r="I854" s="327">
        <v>1828.4</v>
      </c>
    </row>
    <row r="855" spans="1:9" x14ac:dyDescent="0.35">
      <c r="A855" s="309" t="str">
        <f>Inek2018A3[[#This Row],[ZPD2]]</f>
        <v>ZP63.06</v>
      </c>
      <c r="B855" s="309" t="str">
        <f>Inek2018A3[[#This Row],[OPSKode]]</f>
        <v>6-003.s5</v>
      </c>
      <c r="C855" s="326">
        <f>Inek2018A3[[#This Row],[Betrag2]]</f>
        <v>2285.5</v>
      </c>
      <c r="D855" s="309" t="s">
        <v>2920</v>
      </c>
      <c r="E855" s="309" t="s">
        <v>2921</v>
      </c>
      <c r="F855" s="309" t="s">
        <v>2935</v>
      </c>
      <c r="G855" s="309" t="s">
        <v>2936</v>
      </c>
      <c r="H855" s="309" t="s">
        <v>1367</v>
      </c>
      <c r="I855" s="327">
        <v>2285.5</v>
      </c>
    </row>
    <row r="856" spans="1:9" x14ac:dyDescent="0.35">
      <c r="A856" s="309" t="str">
        <f>Inek2018A3[[#This Row],[ZPD2]]</f>
        <v>ZP63.07</v>
      </c>
      <c r="B856" s="309" t="str">
        <f>Inek2018A3[[#This Row],[OPSKode]]</f>
        <v>6-003.s6</v>
      </c>
      <c r="C856" s="326">
        <f>Inek2018A3[[#This Row],[Betrag2]]</f>
        <v>2742.6</v>
      </c>
      <c r="D856" s="309" t="s">
        <v>2920</v>
      </c>
      <c r="E856" s="309" t="s">
        <v>2921</v>
      </c>
      <c r="F856" s="309" t="s">
        <v>2937</v>
      </c>
      <c r="G856" s="309" t="s">
        <v>2938</v>
      </c>
      <c r="H856" s="309" t="s">
        <v>1370</v>
      </c>
      <c r="I856" s="327">
        <v>2742.6</v>
      </c>
    </row>
    <row r="857" spans="1:9" x14ac:dyDescent="0.35">
      <c r="A857" s="309" t="str">
        <f>Inek2018A3[[#This Row],[ZPD2]]</f>
        <v>ZP63.08</v>
      </c>
      <c r="B857" s="309" t="str">
        <f>Inek2018A3[[#This Row],[OPSKode]]</f>
        <v>6-003.s7</v>
      </c>
      <c r="C857" s="326">
        <f>Inek2018A3[[#This Row],[Betrag2]]</f>
        <v>3199.7</v>
      </c>
      <c r="D857" s="309" t="s">
        <v>2920</v>
      </c>
      <c r="E857" s="309" t="s">
        <v>2921</v>
      </c>
      <c r="F857" s="309" t="s">
        <v>2939</v>
      </c>
      <c r="G857" s="309" t="s">
        <v>2940</v>
      </c>
      <c r="H857" s="309" t="s">
        <v>1373</v>
      </c>
      <c r="I857" s="327">
        <v>3199.7</v>
      </c>
    </row>
    <row r="858" spans="1:9" x14ac:dyDescent="0.35">
      <c r="A858" s="309" t="str">
        <f>Inek2018A3[[#This Row],[ZPD2]]</f>
        <v>ZP63.09</v>
      </c>
      <c r="B858" s="309" t="str">
        <f>Inek2018A3[[#This Row],[OPSKode]]</f>
        <v>6-003.s8</v>
      </c>
      <c r="C858" s="326">
        <f>Inek2018A3[[#This Row],[Betrag2]]</f>
        <v>3656.8</v>
      </c>
      <c r="D858" s="309" t="s">
        <v>2920</v>
      </c>
      <c r="E858" s="309" t="s">
        <v>2921</v>
      </c>
      <c r="F858" s="309" t="s">
        <v>2941</v>
      </c>
      <c r="G858" s="309" t="s">
        <v>2942</v>
      </c>
      <c r="H858" s="309" t="s">
        <v>1376</v>
      </c>
      <c r="I858" s="327">
        <v>3656.8</v>
      </c>
    </row>
    <row r="859" spans="1:9" x14ac:dyDescent="0.35">
      <c r="A859" s="309" t="str">
        <f>Inek2018A3[[#This Row],[ZPD2]]</f>
        <v>ZP63.10</v>
      </c>
      <c r="B859" s="309" t="str">
        <f>Inek2018A3[[#This Row],[OPSKode]]</f>
        <v>6-003.s9</v>
      </c>
      <c r="C859" s="326">
        <f>Inek2018A3[[#This Row],[Betrag2]]</f>
        <v>4113.8999999999996</v>
      </c>
      <c r="D859" s="309" t="s">
        <v>2920</v>
      </c>
      <c r="E859" s="309" t="s">
        <v>2921</v>
      </c>
      <c r="F859" s="309" t="s">
        <v>2943</v>
      </c>
      <c r="G859" s="309" t="s">
        <v>2944</v>
      </c>
      <c r="H859" s="309" t="s">
        <v>1379</v>
      </c>
      <c r="I859" s="327">
        <v>4113.8999999999996</v>
      </c>
    </row>
    <row r="860" spans="1:9" x14ac:dyDescent="0.35">
      <c r="A860" s="309" t="str">
        <f>Inek2018A3[[#This Row],[ZPD2]]</f>
        <v>ZP63.11</v>
      </c>
      <c r="B860" s="309" t="str">
        <f>Inek2018A3[[#This Row],[OPSKode]]</f>
        <v>6-003.sa</v>
      </c>
      <c r="C860" s="326">
        <f>Inek2018A3[[#This Row],[Betrag2]]</f>
        <v>4571</v>
      </c>
      <c r="D860" s="309" t="s">
        <v>2920</v>
      </c>
      <c r="E860" s="309" t="s">
        <v>2921</v>
      </c>
      <c r="F860" s="309" t="s">
        <v>2945</v>
      </c>
      <c r="G860" s="309" t="s">
        <v>2946</v>
      </c>
      <c r="H860" s="309" t="s">
        <v>1382</v>
      </c>
      <c r="I860" s="327">
        <v>4571</v>
      </c>
    </row>
    <row r="861" spans="1:9" x14ac:dyDescent="0.35">
      <c r="A861" s="309" t="str">
        <f>Inek2018A3[[#This Row],[ZPD2]]</f>
        <v>ZP63.12</v>
      </c>
      <c r="B861" s="309" t="str">
        <f>Inek2018A3[[#This Row],[OPSKode]]</f>
        <v>6-003.sb</v>
      </c>
      <c r="C861" s="326">
        <f>Inek2018A3[[#This Row],[Betrag2]]</f>
        <v>5028.1000000000004</v>
      </c>
      <c r="D861" s="309" t="s">
        <v>2920</v>
      </c>
      <c r="E861" s="309" t="s">
        <v>2921</v>
      </c>
      <c r="F861" s="309" t="s">
        <v>2947</v>
      </c>
      <c r="G861" s="309" t="s">
        <v>2948</v>
      </c>
      <c r="H861" s="309" t="s">
        <v>1385</v>
      </c>
      <c r="I861" s="327">
        <v>5028.1000000000004</v>
      </c>
    </row>
    <row r="862" spans="1:9" x14ac:dyDescent="0.35">
      <c r="A862" s="309" t="str">
        <f>Inek2018A3[[#This Row],[ZPD2]]</f>
        <v>ZP63.13</v>
      </c>
      <c r="B862" s="309" t="str">
        <f>Inek2018A3[[#This Row],[OPSKode]]</f>
        <v>6-003.sc</v>
      </c>
      <c r="C862" s="326">
        <f>Inek2018A3[[#This Row],[Betrag2]]</f>
        <v>5485.2</v>
      </c>
      <c r="D862" s="309" t="s">
        <v>2920</v>
      </c>
      <c r="E862" s="309" t="s">
        <v>2921</v>
      </c>
      <c r="F862" s="309" t="s">
        <v>2949</v>
      </c>
      <c r="G862" s="309" t="s">
        <v>2950</v>
      </c>
      <c r="H862" s="309" t="s">
        <v>547</v>
      </c>
      <c r="I862" s="327">
        <v>5485.2</v>
      </c>
    </row>
    <row r="863" spans="1:9" x14ac:dyDescent="0.35">
      <c r="C863" s="326"/>
      <c r="D863" s="309" t="s">
        <v>2951</v>
      </c>
      <c r="E863" s="309" t="s">
        <v>2952</v>
      </c>
      <c r="H863" s="309" t="s">
        <v>2953</v>
      </c>
    </row>
    <row r="864" spans="1:9" x14ac:dyDescent="0.35">
      <c r="A864" s="309" t="str">
        <f>Inek2018A3[[#This Row],[ZPD2]]</f>
        <v>ZP64.01</v>
      </c>
      <c r="B864" s="309" t="str">
        <f>Inek2018A3[[#This Row],[OPSKode]]</f>
        <v>6-003.h0</v>
      </c>
      <c r="C864" s="326">
        <f>Inek2018A3[[#This Row],[Betrag2]]</f>
        <v>5567.22</v>
      </c>
      <c r="D864" s="309" t="s">
        <v>2951</v>
      </c>
      <c r="E864" s="309" t="s">
        <v>2952</v>
      </c>
      <c r="F864" s="309" t="s">
        <v>2954</v>
      </c>
      <c r="G864" s="309" t="s">
        <v>2955</v>
      </c>
      <c r="H864" s="309" t="s">
        <v>1568</v>
      </c>
      <c r="I864" s="327">
        <v>5567.22</v>
      </c>
    </row>
    <row r="865" spans="1:9" x14ac:dyDescent="0.35">
      <c r="A865" s="309" t="str">
        <f>Inek2018A3[[#This Row],[ZPD2]]</f>
        <v>ZP64.02</v>
      </c>
      <c r="B865" s="309" t="str">
        <f>Inek2018A3[[#This Row],[OPSKode]]</f>
        <v>6-003.h1</v>
      </c>
      <c r="C865" s="326">
        <f>Inek2018A3[[#This Row],[Betrag2]]</f>
        <v>11134.44</v>
      </c>
      <c r="D865" s="309" t="s">
        <v>2951</v>
      </c>
      <c r="E865" s="309" t="s">
        <v>2952</v>
      </c>
      <c r="F865" s="309" t="s">
        <v>2956</v>
      </c>
      <c r="G865" s="309" t="s">
        <v>2957</v>
      </c>
      <c r="H865" s="309" t="s">
        <v>1571</v>
      </c>
      <c r="I865" s="327">
        <v>11134.44</v>
      </c>
    </row>
    <row r="866" spans="1:9" x14ac:dyDescent="0.35">
      <c r="A866" s="309" t="str">
        <f>Inek2018A3[[#This Row],[ZPD2]]</f>
        <v>ZP64.03</v>
      </c>
      <c r="B866" s="309" t="str">
        <f>Inek2018A3[[#This Row],[OPSKode]]</f>
        <v>6-003.h2</v>
      </c>
      <c r="C866" s="326">
        <f>Inek2018A3[[#This Row],[Betrag2]]</f>
        <v>16701.66</v>
      </c>
      <c r="D866" s="309" t="s">
        <v>2951</v>
      </c>
      <c r="E866" s="309" t="s">
        <v>2952</v>
      </c>
      <c r="F866" s="309" t="s">
        <v>2958</v>
      </c>
      <c r="G866" s="309" t="s">
        <v>2959</v>
      </c>
      <c r="H866" s="309" t="s">
        <v>2149</v>
      </c>
      <c r="I866" s="327">
        <v>16701.66</v>
      </c>
    </row>
    <row r="867" spans="1:9" x14ac:dyDescent="0.35">
      <c r="A867" s="309" t="str">
        <f>Inek2018A3[[#This Row],[ZPD2]]</f>
        <v>ZP64.04</v>
      </c>
      <c r="B867" s="309" t="str">
        <f>Inek2018A3[[#This Row],[OPSKode]]</f>
        <v>6-003.h3</v>
      </c>
      <c r="C867" s="326">
        <f>Inek2018A3[[#This Row],[Betrag2]]</f>
        <v>22268.880000000001</v>
      </c>
      <c r="D867" s="309" t="s">
        <v>2951</v>
      </c>
      <c r="E867" s="309" t="s">
        <v>2952</v>
      </c>
      <c r="F867" s="309" t="s">
        <v>2960</v>
      </c>
      <c r="G867" s="309" t="s">
        <v>2961</v>
      </c>
      <c r="H867" s="309" t="s">
        <v>2152</v>
      </c>
      <c r="I867" s="327">
        <v>22268.880000000001</v>
      </c>
    </row>
    <row r="868" spans="1:9" x14ac:dyDescent="0.35">
      <c r="A868" s="309" t="str">
        <f>Inek2018A3[[#This Row],[ZPD2]]</f>
        <v>ZP64.05</v>
      </c>
      <c r="B868" s="309" t="str">
        <f>Inek2018A3[[#This Row],[OPSKode]]</f>
        <v>6-003.h4</v>
      </c>
      <c r="C868" s="326">
        <f>Inek2018A3[[#This Row],[Betrag2]]</f>
        <v>27836.1</v>
      </c>
      <c r="D868" s="309" t="s">
        <v>2951</v>
      </c>
      <c r="E868" s="309" t="s">
        <v>2952</v>
      </c>
      <c r="F868" s="309" t="s">
        <v>2962</v>
      </c>
      <c r="G868" s="309" t="s">
        <v>2963</v>
      </c>
      <c r="H868" s="309" t="s">
        <v>2155</v>
      </c>
      <c r="I868" s="327">
        <v>27836.1</v>
      </c>
    </row>
    <row r="869" spans="1:9" x14ac:dyDescent="0.35">
      <c r="A869" s="309" t="str">
        <f>Inek2018A3[[#This Row],[ZPD2]]</f>
        <v>ZP64.06</v>
      </c>
      <c r="B869" s="309" t="str">
        <f>Inek2018A3[[#This Row],[OPSKode]]</f>
        <v>6-003.h5</v>
      </c>
      <c r="C869" s="326">
        <f>Inek2018A3[[#This Row],[Betrag2]]</f>
        <v>33403.32</v>
      </c>
      <c r="D869" s="309" t="s">
        <v>2951</v>
      </c>
      <c r="E869" s="309" t="s">
        <v>2952</v>
      </c>
      <c r="F869" s="309" t="s">
        <v>2964</v>
      </c>
      <c r="G869" s="309" t="s">
        <v>2965</v>
      </c>
      <c r="H869" s="309" t="s">
        <v>2158</v>
      </c>
      <c r="I869" s="327">
        <v>33403.32</v>
      </c>
    </row>
    <row r="870" spans="1:9" x14ac:dyDescent="0.35">
      <c r="A870" s="309" t="str">
        <f>Inek2018A3[[#This Row],[ZPD2]]</f>
        <v>ZP64.07</v>
      </c>
      <c r="B870" s="309" t="str">
        <f>Inek2018A3[[#This Row],[OPSKode]]</f>
        <v>6-003.h6</v>
      </c>
      <c r="C870" s="326">
        <f>Inek2018A3[[#This Row],[Betrag2]]</f>
        <v>38970.54</v>
      </c>
      <c r="D870" s="309" t="s">
        <v>2951</v>
      </c>
      <c r="E870" s="309" t="s">
        <v>2952</v>
      </c>
      <c r="F870" s="309" t="s">
        <v>2966</v>
      </c>
      <c r="G870" s="309" t="s">
        <v>2967</v>
      </c>
      <c r="H870" s="309" t="s">
        <v>2161</v>
      </c>
      <c r="I870" s="327">
        <v>38970.54</v>
      </c>
    </row>
    <row r="871" spans="1:9" x14ac:dyDescent="0.35">
      <c r="A871" s="309" t="str">
        <f>Inek2018A3[[#This Row],[ZPD2]]</f>
        <v>ZP64.08</v>
      </c>
      <c r="B871" s="309" t="str">
        <f>Inek2018A3[[#This Row],[OPSKode]]</f>
        <v>6-003.h7</v>
      </c>
      <c r="C871" s="326">
        <f>Inek2018A3[[#This Row],[Betrag2]]</f>
        <v>44537.760000000002</v>
      </c>
      <c r="D871" s="309" t="s">
        <v>2951</v>
      </c>
      <c r="E871" s="309" t="s">
        <v>2952</v>
      </c>
      <c r="F871" s="309" t="s">
        <v>2968</v>
      </c>
      <c r="G871" s="309" t="s">
        <v>2969</v>
      </c>
      <c r="H871" s="309" t="s">
        <v>2164</v>
      </c>
      <c r="I871" s="327">
        <v>44537.760000000002</v>
      </c>
    </row>
    <row r="872" spans="1:9" x14ac:dyDescent="0.35">
      <c r="A872" s="309" t="str">
        <f>Inek2018A3[[#This Row],[ZPD2]]</f>
        <v>ZP64.09</v>
      </c>
      <c r="B872" s="309" t="str">
        <f>Inek2018A3[[#This Row],[OPSKode]]</f>
        <v>6-003.h8</v>
      </c>
      <c r="C872" s="326">
        <f>Inek2018A3[[#This Row],[Betrag2]]</f>
        <v>50104.98</v>
      </c>
      <c r="D872" s="309" t="s">
        <v>2951</v>
      </c>
      <c r="E872" s="309" t="s">
        <v>2952</v>
      </c>
      <c r="F872" s="309" t="s">
        <v>2970</v>
      </c>
      <c r="G872" s="309" t="s">
        <v>2971</v>
      </c>
      <c r="H872" s="309" t="s">
        <v>2167</v>
      </c>
      <c r="I872" s="327">
        <v>50104.98</v>
      </c>
    </row>
    <row r="873" spans="1:9" x14ac:dyDescent="0.35">
      <c r="A873" s="309" t="str">
        <f>Inek2018A3[[#This Row],[ZPD2]]</f>
        <v>ZP64.10</v>
      </c>
      <c r="B873" s="309" t="str">
        <f>Inek2018A3[[#This Row],[OPSKode]]</f>
        <v>6-003.h9</v>
      </c>
      <c r="C873" s="326">
        <f>Inek2018A3[[#This Row],[Betrag2]]</f>
        <v>55672.2</v>
      </c>
      <c r="D873" s="309" t="s">
        <v>2951</v>
      </c>
      <c r="E873" s="309" t="s">
        <v>2952</v>
      </c>
      <c r="F873" s="309" t="s">
        <v>2972</v>
      </c>
      <c r="G873" s="309" t="s">
        <v>2973</v>
      </c>
      <c r="H873" s="309" t="s">
        <v>2974</v>
      </c>
      <c r="I873" s="327">
        <v>55672.2</v>
      </c>
    </row>
    <row r="874" spans="1:9" x14ac:dyDescent="0.35">
      <c r="A874" s="309" t="str">
        <f>Inek2018A3[[#This Row],[ZPD2]]</f>
        <v>ZP64.11</v>
      </c>
      <c r="B874" s="309" t="str">
        <f>Inek2018A3[[#This Row],[OPSKode]]</f>
        <v>6-003.ha</v>
      </c>
      <c r="C874" s="326">
        <f>Inek2018A3[[#This Row],[Betrag2]]</f>
        <v>61239.42</v>
      </c>
      <c r="D874" s="309" t="s">
        <v>2951</v>
      </c>
      <c r="E874" s="309" t="s">
        <v>2952</v>
      </c>
      <c r="F874" s="309" t="s">
        <v>2975</v>
      </c>
      <c r="G874" s="309" t="s">
        <v>2976</v>
      </c>
      <c r="H874" s="309" t="s">
        <v>2977</v>
      </c>
      <c r="I874" s="327">
        <v>61239.42</v>
      </c>
    </row>
    <row r="875" spans="1:9" x14ac:dyDescent="0.35">
      <c r="A875" s="309" t="str">
        <f>Inek2018A3[[#This Row],[ZPD2]]</f>
        <v>ZP64.12</v>
      </c>
      <c r="B875" s="309" t="str">
        <f>Inek2018A3[[#This Row],[OPSKode]]</f>
        <v>6-003.hb</v>
      </c>
      <c r="C875" s="326">
        <f>Inek2018A3[[#This Row],[Betrag2]]</f>
        <v>66806.64</v>
      </c>
      <c r="D875" s="309" t="s">
        <v>2951</v>
      </c>
      <c r="E875" s="309" t="s">
        <v>2952</v>
      </c>
      <c r="F875" s="309" t="s">
        <v>2978</v>
      </c>
      <c r="G875" s="309" t="s">
        <v>2979</v>
      </c>
      <c r="H875" s="309" t="s">
        <v>2980</v>
      </c>
      <c r="I875" s="327">
        <v>66806.64</v>
      </c>
    </row>
    <row r="876" spans="1:9" x14ac:dyDescent="0.35">
      <c r="A876" s="309" t="str">
        <f>Inek2018A3[[#This Row],[ZPD2]]</f>
        <v>ZP64.13</v>
      </c>
      <c r="B876" s="309" t="str">
        <f>Inek2018A3[[#This Row],[OPSKode]]</f>
        <v>6-003.hc</v>
      </c>
      <c r="C876" s="326">
        <f>Inek2018A3[[#This Row],[Betrag2]]</f>
        <v>72373.86</v>
      </c>
      <c r="D876" s="309" t="s">
        <v>2951</v>
      </c>
      <c r="E876" s="309" t="s">
        <v>2952</v>
      </c>
      <c r="F876" s="309" t="s">
        <v>2981</v>
      </c>
      <c r="G876" s="309" t="s">
        <v>2982</v>
      </c>
      <c r="H876" s="309" t="s">
        <v>2983</v>
      </c>
      <c r="I876" s="327">
        <v>72373.86</v>
      </c>
    </row>
    <row r="877" spans="1:9" x14ac:dyDescent="0.35">
      <c r="A877" s="309" t="str">
        <f>Inek2018A3[[#This Row],[ZPD2]]</f>
        <v>ZP64.14</v>
      </c>
      <c r="B877" s="309" t="str">
        <f>Inek2018A3[[#This Row],[OPSKode]]</f>
        <v>6-003.hd</v>
      </c>
      <c r="C877" s="326">
        <f>Inek2018A3[[#This Row],[Betrag2]]</f>
        <v>77941.08</v>
      </c>
      <c r="D877" s="309" t="s">
        <v>2951</v>
      </c>
      <c r="E877" s="309" t="s">
        <v>2952</v>
      </c>
      <c r="F877" s="309" t="s">
        <v>2984</v>
      </c>
      <c r="G877" s="309" t="s">
        <v>2985</v>
      </c>
      <c r="H877" s="309" t="s">
        <v>2986</v>
      </c>
      <c r="I877" s="327">
        <v>77941.08</v>
      </c>
    </row>
    <row r="878" spans="1:9" x14ac:dyDescent="0.35">
      <c r="A878" s="309" t="str">
        <f>Inek2018A3[[#This Row],[ZPD2]]</f>
        <v>ZP64.15</v>
      </c>
      <c r="B878" s="309" t="str">
        <f>Inek2018A3[[#This Row],[OPSKode]]</f>
        <v>6-003.he</v>
      </c>
      <c r="C878" s="326">
        <f>Inek2018A3[[#This Row],[Betrag2]]</f>
        <v>83508.3</v>
      </c>
      <c r="D878" s="309" t="s">
        <v>2951</v>
      </c>
      <c r="E878" s="309" t="s">
        <v>2952</v>
      </c>
      <c r="F878" s="309" t="s">
        <v>2987</v>
      </c>
      <c r="G878" s="309" t="s">
        <v>2988</v>
      </c>
      <c r="H878" s="309" t="s">
        <v>2989</v>
      </c>
      <c r="I878" s="327">
        <v>83508.3</v>
      </c>
    </row>
    <row r="879" spans="1:9" x14ac:dyDescent="0.35">
      <c r="A879" s="309" t="str">
        <f>Inek2018A3[[#This Row],[ZPD2]]</f>
        <v>ZP64.16</v>
      </c>
      <c r="B879" s="309" t="str">
        <f>Inek2018A3[[#This Row],[OPSKode]]</f>
        <v>6-003.hf</v>
      </c>
      <c r="C879" s="326">
        <f>Inek2018A3[[#This Row],[Betrag2]]</f>
        <v>89075.520000000004</v>
      </c>
      <c r="D879" s="309" t="s">
        <v>2951</v>
      </c>
      <c r="E879" s="309" t="s">
        <v>2952</v>
      </c>
      <c r="F879" s="309" t="s">
        <v>2990</v>
      </c>
      <c r="G879" s="309" t="s">
        <v>2991</v>
      </c>
      <c r="H879" s="309" t="s">
        <v>2992</v>
      </c>
      <c r="I879" s="327">
        <v>89075.520000000004</v>
      </c>
    </row>
    <row r="880" spans="1:9" x14ac:dyDescent="0.35">
      <c r="A880" s="309" t="str">
        <f>Inek2018A3[[#This Row],[ZPD2]]</f>
        <v>ZP64.17</v>
      </c>
      <c r="B880" s="309" t="str">
        <f>Inek2018A3[[#This Row],[OPSKode]]</f>
        <v>6-003.hg</v>
      </c>
      <c r="C880" s="326">
        <f>Inek2018A3[[#This Row],[Betrag2]]</f>
        <v>94642.74</v>
      </c>
      <c r="D880" s="309" t="s">
        <v>2951</v>
      </c>
      <c r="E880" s="309" t="s">
        <v>2952</v>
      </c>
      <c r="F880" s="309" t="s">
        <v>2993</v>
      </c>
      <c r="G880" s="309" t="s">
        <v>2994</v>
      </c>
      <c r="H880" s="309" t="s">
        <v>2995</v>
      </c>
      <c r="I880" s="327">
        <v>94642.74</v>
      </c>
    </row>
    <row r="881" spans="1:9" x14ac:dyDescent="0.35">
      <c r="A881" s="309" t="str">
        <f>Inek2018A3[[#This Row],[ZPD2]]</f>
        <v>ZP64.18</v>
      </c>
      <c r="B881" s="309" t="str">
        <f>Inek2018A3[[#This Row],[OPSKode]]</f>
        <v>6-003.hh</v>
      </c>
      <c r="C881" s="326">
        <f>Inek2018A3[[#This Row],[Betrag2]]</f>
        <v>100209.96</v>
      </c>
      <c r="D881" s="309" t="s">
        <v>2951</v>
      </c>
      <c r="E881" s="309" t="s">
        <v>2952</v>
      </c>
      <c r="F881" s="309" t="s">
        <v>2996</v>
      </c>
      <c r="G881" s="309" t="s">
        <v>2997</v>
      </c>
      <c r="H881" s="309" t="s">
        <v>2998</v>
      </c>
      <c r="I881" s="327">
        <v>100209.96</v>
      </c>
    </row>
    <row r="882" spans="1:9" x14ac:dyDescent="0.35">
      <c r="A882" s="309" t="str">
        <f>Inek2018A3[[#This Row],[ZPD2]]</f>
        <v>ZP64.19</v>
      </c>
      <c r="B882" s="309" t="str">
        <f>Inek2018A3[[#This Row],[OPSKode]]</f>
        <v>6-003.hj</v>
      </c>
      <c r="C882" s="326">
        <f>Inek2018A3[[#This Row],[Betrag2]]</f>
        <v>105777.18</v>
      </c>
      <c r="D882" s="309" t="s">
        <v>2951</v>
      </c>
      <c r="E882" s="309" t="s">
        <v>2952</v>
      </c>
      <c r="F882" s="309" t="s">
        <v>2999</v>
      </c>
      <c r="G882" s="309" t="s">
        <v>3000</v>
      </c>
      <c r="H882" s="309" t="s">
        <v>3001</v>
      </c>
      <c r="I882" s="327">
        <v>105777.18</v>
      </c>
    </row>
    <row r="883" spans="1:9" x14ac:dyDescent="0.35">
      <c r="A883" s="309" t="str">
        <f>Inek2018A3[[#This Row],[ZPD2]]</f>
        <v>ZP64.20</v>
      </c>
      <c r="B883" s="309" t="str">
        <f>Inek2018A3[[#This Row],[OPSKode]]</f>
        <v>6-003.hk</v>
      </c>
      <c r="C883" s="326">
        <f>Inek2018A3[[#This Row],[Betrag2]]</f>
        <v>111344.4</v>
      </c>
      <c r="D883" s="309" t="s">
        <v>2951</v>
      </c>
      <c r="E883" s="309" t="s">
        <v>2952</v>
      </c>
      <c r="F883" s="309" t="s">
        <v>3002</v>
      </c>
      <c r="G883" s="309" t="s">
        <v>3003</v>
      </c>
      <c r="H883" s="309" t="s">
        <v>3004</v>
      </c>
      <c r="I883" s="327">
        <v>111344.4</v>
      </c>
    </row>
    <row r="884" spans="1:9" x14ac:dyDescent="0.35">
      <c r="C884" s="326"/>
      <c r="D884" s="309" t="s">
        <v>3005</v>
      </c>
      <c r="E884" s="309" t="s">
        <v>3006</v>
      </c>
      <c r="H884" s="309" t="s">
        <v>3007</v>
      </c>
    </row>
    <row r="885" spans="1:9" x14ac:dyDescent="0.35">
      <c r="A885" s="309" t="str">
        <f>Inek2018A3[[#This Row],[ZPD2]]</f>
        <v>ZP65.01</v>
      </c>
      <c r="B885" s="309" t="str">
        <f>Inek2018A3[[#This Row],[OPSKode]]</f>
        <v>6-006.40</v>
      </c>
      <c r="C885" s="326">
        <f>Inek2018A3[[#This Row],[Betrag2]]</f>
        <v>879.21</v>
      </c>
      <c r="D885" s="309" t="s">
        <v>3005</v>
      </c>
      <c r="E885" s="309" t="s">
        <v>3006</v>
      </c>
      <c r="F885" s="309" t="s">
        <v>3008</v>
      </c>
      <c r="G885" s="309" t="s">
        <v>3009</v>
      </c>
      <c r="H885" s="309" t="s">
        <v>1568</v>
      </c>
      <c r="I885" s="327">
        <v>879.21</v>
      </c>
    </row>
    <row r="886" spans="1:9" x14ac:dyDescent="0.35">
      <c r="A886" s="309" t="str">
        <f>Inek2018A3[[#This Row],[ZPD2]]</f>
        <v>ZP65.02</v>
      </c>
      <c r="B886" s="309" t="str">
        <f>Inek2018A3[[#This Row],[OPSKode]]</f>
        <v>6-006.41</v>
      </c>
      <c r="C886" s="326">
        <f>Inek2018A3[[#This Row],[Betrag2]]</f>
        <v>1758.42</v>
      </c>
      <c r="D886" s="309" t="s">
        <v>3005</v>
      </c>
      <c r="E886" s="309" t="s">
        <v>3006</v>
      </c>
      <c r="F886" s="309" t="s">
        <v>3010</v>
      </c>
      <c r="G886" s="309" t="s">
        <v>3011</v>
      </c>
      <c r="H886" s="309" t="s">
        <v>1571</v>
      </c>
      <c r="I886" s="327">
        <v>1758.42</v>
      </c>
    </row>
    <row r="887" spans="1:9" x14ac:dyDescent="0.35">
      <c r="A887" s="309" t="str">
        <f>Inek2018A3[[#This Row],[ZPD2]]</f>
        <v>ZP65.03</v>
      </c>
      <c r="B887" s="309" t="str">
        <f>Inek2018A3[[#This Row],[OPSKode]]</f>
        <v>6-006.42</v>
      </c>
      <c r="C887" s="326">
        <f>Inek2018A3[[#This Row],[Betrag2]]</f>
        <v>2637.63</v>
      </c>
      <c r="D887" s="309" t="s">
        <v>3005</v>
      </c>
      <c r="E887" s="309" t="s">
        <v>3006</v>
      </c>
      <c r="F887" s="309" t="s">
        <v>3012</v>
      </c>
      <c r="G887" s="309" t="s">
        <v>3013</v>
      </c>
      <c r="H887" s="309" t="s">
        <v>2149</v>
      </c>
      <c r="I887" s="327">
        <v>2637.63</v>
      </c>
    </row>
    <row r="888" spans="1:9" x14ac:dyDescent="0.35">
      <c r="A888" s="309" t="str">
        <f>Inek2018A3[[#This Row],[ZPD2]]</f>
        <v>ZP65.04</v>
      </c>
      <c r="B888" s="309" t="str">
        <f>Inek2018A3[[#This Row],[OPSKode]]</f>
        <v>6-006.43</v>
      </c>
      <c r="C888" s="326">
        <f>Inek2018A3[[#This Row],[Betrag2]]</f>
        <v>3516.84</v>
      </c>
      <c r="D888" s="309" t="s">
        <v>3005</v>
      </c>
      <c r="E888" s="309" t="s">
        <v>3006</v>
      </c>
      <c r="F888" s="309" t="s">
        <v>3014</v>
      </c>
      <c r="G888" s="309" t="s">
        <v>3015</v>
      </c>
      <c r="H888" s="309" t="s">
        <v>2152</v>
      </c>
      <c r="I888" s="327">
        <v>3516.84</v>
      </c>
    </row>
    <row r="889" spans="1:9" x14ac:dyDescent="0.35">
      <c r="A889" s="309" t="str">
        <f>Inek2018A3[[#This Row],[ZPD2]]</f>
        <v>ZP65.05</v>
      </c>
      <c r="B889" s="309" t="str">
        <f>Inek2018A3[[#This Row],[OPSKode]]</f>
        <v>6-006.44</v>
      </c>
      <c r="C889" s="326">
        <f>Inek2018A3[[#This Row],[Betrag2]]</f>
        <v>4396.05</v>
      </c>
      <c r="D889" s="309" t="s">
        <v>3005</v>
      </c>
      <c r="E889" s="309" t="s">
        <v>3006</v>
      </c>
      <c r="F889" s="309" t="s">
        <v>3016</v>
      </c>
      <c r="G889" s="309" t="s">
        <v>3017</v>
      </c>
      <c r="H889" s="309" t="s">
        <v>3018</v>
      </c>
      <c r="I889" s="327">
        <v>4396.05</v>
      </c>
    </row>
    <row r="890" spans="1:9" x14ac:dyDescent="0.35">
      <c r="A890" s="309" t="str">
        <f>Inek2018A3[[#This Row],[ZPD2]]</f>
        <v>ZP65.06</v>
      </c>
      <c r="B890" s="309" t="str">
        <f>Inek2018A3[[#This Row],[OPSKode]]</f>
        <v>6-006.45</v>
      </c>
      <c r="C890" s="326">
        <f>Inek2018A3[[#This Row],[Betrag2]]</f>
        <v>5861.4</v>
      </c>
      <c r="D890" s="309" t="s">
        <v>3005</v>
      </c>
      <c r="E890" s="309" t="s">
        <v>3006</v>
      </c>
      <c r="F890" s="309" t="s">
        <v>3019</v>
      </c>
      <c r="G890" s="309" t="s">
        <v>3020</v>
      </c>
      <c r="H890" s="309" t="s">
        <v>3021</v>
      </c>
      <c r="I890" s="327">
        <v>5861.4</v>
      </c>
    </row>
    <row r="891" spans="1:9" x14ac:dyDescent="0.35">
      <c r="A891" s="309" t="str">
        <f>Inek2018A3[[#This Row],[ZPD2]]</f>
        <v>ZP65.07</v>
      </c>
      <c r="B891" s="309" t="str">
        <f>Inek2018A3[[#This Row],[OPSKode]]</f>
        <v>6-006.46</v>
      </c>
      <c r="C891" s="326">
        <f>Inek2018A3[[#This Row],[Betrag2]]</f>
        <v>11722.8</v>
      </c>
      <c r="D891" s="309" t="s">
        <v>3005</v>
      </c>
      <c r="E891" s="309" t="s">
        <v>3006</v>
      </c>
      <c r="F891" s="309" t="s">
        <v>3022</v>
      </c>
      <c r="G891" s="309" t="s">
        <v>3023</v>
      </c>
      <c r="H891" s="309" t="s">
        <v>3024</v>
      </c>
      <c r="I891" s="327">
        <v>11722.8</v>
      </c>
    </row>
    <row r="892" spans="1:9" x14ac:dyDescent="0.35">
      <c r="A892" s="309" t="str">
        <f>Inek2018A3[[#This Row],[ZPD2]]</f>
        <v>ZP65.08</v>
      </c>
      <c r="B892" s="309" t="str">
        <f>Inek2018A3[[#This Row],[OPSKode]]</f>
        <v>6-006.47</v>
      </c>
      <c r="C892" s="326">
        <f>Inek2018A3[[#This Row],[Betrag2]]</f>
        <v>17584.2</v>
      </c>
      <c r="D892" s="309" t="s">
        <v>3005</v>
      </c>
      <c r="E892" s="309" t="s">
        <v>3006</v>
      </c>
      <c r="F892" s="309" t="s">
        <v>3025</v>
      </c>
      <c r="G892" s="309" t="s">
        <v>3026</v>
      </c>
      <c r="H892" s="309" t="s">
        <v>3027</v>
      </c>
      <c r="I892" s="327">
        <v>17584.2</v>
      </c>
    </row>
    <row r="893" spans="1:9" x14ac:dyDescent="0.35">
      <c r="A893" s="309" t="str">
        <f>Inek2018A3[[#This Row],[ZPD2]]</f>
        <v>ZP65.09</v>
      </c>
      <c r="B893" s="309" t="str">
        <f>Inek2018A3[[#This Row],[OPSKode]]</f>
        <v>6-006.48</v>
      </c>
      <c r="C893" s="326">
        <f>Inek2018A3[[#This Row],[Betrag2]]</f>
        <v>23445.599999999999</v>
      </c>
      <c r="D893" s="309" t="s">
        <v>3005</v>
      </c>
      <c r="E893" s="309" t="s">
        <v>3006</v>
      </c>
      <c r="F893" s="309" t="s">
        <v>3028</v>
      </c>
      <c r="G893" s="309" t="s">
        <v>3029</v>
      </c>
      <c r="H893" s="309" t="s">
        <v>3030</v>
      </c>
      <c r="I893" s="327">
        <v>23445.599999999999</v>
      </c>
    </row>
    <row r="894" spans="1:9" x14ac:dyDescent="0.35">
      <c r="A894" s="309" t="str">
        <f>Inek2018A3[[#This Row],[ZPD2]]</f>
        <v>ZP65.10</v>
      </c>
      <c r="B894" s="309" t="str">
        <f>Inek2018A3[[#This Row],[OPSKode]]</f>
        <v>6-006.49</v>
      </c>
      <c r="C894" s="326">
        <f>Inek2018A3[[#This Row],[Betrag2]]</f>
        <v>29307</v>
      </c>
      <c r="D894" s="309" t="s">
        <v>3005</v>
      </c>
      <c r="E894" s="309" t="s">
        <v>3006</v>
      </c>
      <c r="F894" s="309" t="s">
        <v>3031</v>
      </c>
      <c r="G894" s="309" t="s">
        <v>3032</v>
      </c>
      <c r="H894" s="309" t="s">
        <v>3033</v>
      </c>
      <c r="I894" s="327">
        <v>29307</v>
      </c>
    </row>
    <row r="895" spans="1:9" x14ac:dyDescent="0.35">
      <c r="A895" s="309" t="str">
        <f>Inek2018A3[[#This Row],[ZPD2]]</f>
        <v>ZP65.11</v>
      </c>
      <c r="B895" s="309" t="str">
        <f>Inek2018A3[[#This Row],[OPSKode]]</f>
        <v>6-006.4a</v>
      </c>
      <c r="C895" s="326">
        <f>Inek2018A3[[#This Row],[Betrag2]]</f>
        <v>35168.400000000001</v>
      </c>
      <c r="D895" s="309" t="s">
        <v>3005</v>
      </c>
      <c r="E895" s="309" t="s">
        <v>3006</v>
      </c>
      <c r="F895" s="309" t="s">
        <v>3034</v>
      </c>
      <c r="G895" s="309" t="s">
        <v>3035</v>
      </c>
      <c r="H895" s="309" t="s">
        <v>3036</v>
      </c>
      <c r="I895" s="327">
        <v>35168.400000000001</v>
      </c>
    </row>
    <row r="896" spans="1:9" x14ac:dyDescent="0.35">
      <c r="A896" s="309" t="str">
        <f>Inek2018A3[[#This Row],[ZPD2]]</f>
        <v>ZP65.12</v>
      </c>
      <c r="B896" s="309" t="str">
        <f>Inek2018A3[[#This Row],[OPSKode]]</f>
        <v>6-006.4b</v>
      </c>
      <c r="C896" s="326">
        <f>Inek2018A3[[#This Row],[Betrag2]]</f>
        <v>41029.800000000003</v>
      </c>
      <c r="D896" s="309" t="s">
        <v>3005</v>
      </c>
      <c r="E896" s="309" t="s">
        <v>3006</v>
      </c>
      <c r="F896" s="309" t="s">
        <v>3037</v>
      </c>
      <c r="G896" s="309" t="s">
        <v>3038</v>
      </c>
      <c r="H896" s="309" t="s">
        <v>3039</v>
      </c>
      <c r="I896" s="327">
        <v>41029.800000000003</v>
      </c>
    </row>
    <row r="897" spans="1:9" x14ac:dyDescent="0.35">
      <c r="A897" s="309" t="str">
        <f>Inek2018A3[[#This Row],[ZPD2]]</f>
        <v>ZP65.13</v>
      </c>
      <c r="B897" s="309" t="str">
        <f>Inek2018A3[[#This Row],[OPSKode]]</f>
        <v>6-006.4c</v>
      </c>
      <c r="C897" s="326">
        <f>Inek2018A3[[#This Row],[Betrag2]]</f>
        <v>46891.199999999997</v>
      </c>
      <c r="D897" s="309" t="s">
        <v>3005</v>
      </c>
      <c r="E897" s="309" t="s">
        <v>3006</v>
      </c>
      <c r="F897" s="309" t="s">
        <v>3040</v>
      </c>
      <c r="G897" s="309" t="s">
        <v>3041</v>
      </c>
      <c r="H897" s="309" t="s">
        <v>3042</v>
      </c>
      <c r="I897" s="327">
        <v>46891.199999999997</v>
      </c>
    </row>
    <row r="898" spans="1:9" x14ac:dyDescent="0.35">
      <c r="A898" s="309" t="str">
        <f>Inek2018A3[[#This Row],[ZPD2]]</f>
        <v>ZP65.14</v>
      </c>
      <c r="B898" s="309" t="str">
        <f>Inek2018A3[[#This Row],[OPSKode]]</f>
        <v>6-006.4d</v>
      </c>
      <c r="C898" s="326">
        <f>Inek2018A3[[#This Row],[Betrag2]]</f>
        <v>52752.6</v>
      </c>
      <c r="D898" s="309" t="s">
        <v>3005</v>
      </c>
      <c r="E898" s="309" t="s">
        <v>3006</v>
      </c>
      <c r="F898" s="309" t="s">
        <v>3043</v>
      </c>
      <c r="G898" s="309" t="s">
        <v>3044</v>
      </c>
      <c r="H898" s="309" t="s">
        <v>3045</v>
      </c>
      <c r="I898" s="327">
        <v>52752.6</v>
      </c>
    </row>
    <row r="899" spans="1:9" x14ac:dyDescent="0.35">
      <c r="A899" s="309" t="str">
        <f>Inek2018A3[[#This Row],[ZPD2]]</f>
        <v>ZP65.15</v>
      </c>
      <c r="B899" s="309" t="str">
        <f>Inek2018A3[[#This Row],[OPSKode]]</f>
        <v>6-006.4e</v>
      </c>
      <c r="C899" s="326">
        <f>Inek2018A3[[#This Row],[Betrag2]]</f>
        <v>58614</v>
      </c>
      <c r="D899" s="309" t="s">
        <v>3005</v>
      </c>
      <c r="E899" s="309" t="s">
        <v>3006</v>
      </c>
      <c r="F899" s="309" t="s">
        <v>3046</v>
      </c>
      <c r="G899" s="309" t="s">
        <v>3047</v>
      </c>
      <c r="H899" s="309" t="s">
        <v>3048</v>
      </c>
      <c r="I899" s="327">
        <v>58614</v>
      </c>
    </row>
    <row r="900" spans="1:9" x14ac:dyDescent="0.35">
      <c r="A900" s="309" t="str">
        <f>Inek2018A3[[#This Row],[ZPD2]]</f>
        <v>ZP65.16</v>
      </c>
      <c r="B900" s="309" t="str">
        <f>Inek2018A3[[#This Row],[OPSKode]]</f>
        <v>6-006.4f</v>
      </c>
      <c r="C900" s="326">
        <f>Inek2018A3[[#This Row],[Betrag2]]</f>
        <v>64475.4</v>
      </c>
      <c r="D900" s="309" t="s">
        <v>3005</v>
      </c>
      <c r="E900" s="309" t="s">
        <v>3006</v>
      </c>
      <c r="F900" s="309" t="s">
        <v>3049</v>
      </c>
      <c r="G900" s="309" t="s">
        <v>3050</v>
      </c>
      <c r="H900" s="309" t="s">
        <v>3051</v>
      </c>
      <c r="I900" s="327">
        <v>64475.4</v>
      </c>
    </row>
    <row r="901" spans="1:9" x14ac:dyDescent="0.35">
      <c r="A901" s="309" t="str">
        <f>Inek2018A3[[#This Row],[ZPD2]]</f>
        <v>ZP65.17</v>
      </c>
      <c r="B901" s="309" t="str">
        <f>Inek2018A3[[#This Row],[OPSKode]]</f>
        <v>6-006.4g</v>
      </c>
      <c r="C901" s="326">
        <f>Inek2018A3[[#This Row],[Betrag2]]</f>
        <v>70336.800000000003</v>
      </c>
      <c r="D901" s="309" t="s">
        <v>3005</v>
      </c>
      <c r="E901" s="309" t="s">
        <v>3006</v>
      </c>
      <c r="F901" s="309" t="s">
        <v>3052</v>
      </c>
      <c r="G901" s="309" t="s">
        <v>3053</v>
      </c>
      <c r="H901" s="309" t="s">
        <v>3054</v>
      </c>
      <c r="I901" s="327">
        <v>70336.800000000003</v>
      </c>
    </row>
    <row r="902" spans="1:9" x14ac:dyDescent="0.35">
      <c r="C902" s="326"/>
      <c r="D902" s="309" t="s">
        <v>3055</v>
      </c>
      <c r="E902" s="309" t="s">
        <v>3056</v>
      </c>
      <c r="H902" s="309" t="s">
        <v>3057</v>
      </c>
    </row>
    <row r="903" spans="1:9" x14ac:dyDescent="0.35">
      <c r="A903" s="309" t="str">
        <f>Inek2018A3[[#This Row],[ZPD2]]</f>
        <v>ZP66.01</v>
      </c>
      <c r="B903" s="309" t="str">
        <f>Inek2018A3[[#This Row],[OPSKode]]</f>
        <v>6-004.40</v>
      </c>
      <c r="C903" s="326">
        <f>Inek2018A3[[#This Row],[Betrag2]]</f>
        <v>1050.24</v>
      </c>
      <c r="D903" s="309" t="s">
        <v>3055</v>
      </c>
      <c r="E903" s="309" t="s">
        <v>3056</v>
      </c>
      <c r="F903" s="309" t="s">
        <v>3058</v>
      </c>
      <c r="G903" s="309" t="s">
        <v>3059</v>
      </c>
      <c r="H903" s="309" t="s">
        <v>3060</v>
      </c>
      <c r="I903" s="327">
        <v>1050.24</v>
      </c>
    </row>
    <row r="904" spans="1:9" x14ac:dyDescent="0.35">
      <c r="A904" s="309" t="str">
        <f>Inek2018A3[[#This Row],[ZPD2]]</f>
        <v>ZP66.02</v>
      </c>
      <c r="B904" s="309" t="str">
        <f>Inek2018A3[[#This Row],[OPSKode]]</f>
        <v>6-004.41</v>
      </c>
      <c r="C904" s="326">
        <f>Inek2018A3[[#This Row],[Betrag2]]</f>
        <v>1945.4</v>
      </c>
      <c r="D904" s="309" t="s">
        <v>3055</v>
      </c>
      <c r="E904" s="309" t="s">
        <v>3056</v>
      </c>
      <c r="F904" s="309" t="s">
        <v>3061</v>
      </c>
      <c r="G904" s="309" t="s">
        <v>3062</v>
      </c>
      <c r="H904" s="309" t="s">
        <v>3063</v>
      </c>
      <c r="I904" s="327">
        <v>1945.4</v>
      </c>
    </row>
    <row r="905" spans="1:9" x14ac:dyDescent="0.35">
      <c r="A905" s="309" t="str">
        <f>Inek2018A3[[#This Row],[ZPD2]]</f>
        <v>ZP66.03</v>
      </c>
      <c r="B905" s="309" t="str">
        <f>Inek2018A3[[#This Row],[OPSKode]]</f>
        <v>6-004.42</v>
      </c>
      <c r="C905" s="326">
        <f>Inek2018A3[[#This Row],[Betrag2]]</f>
        <v>2779.14</v>
      </c>
      <c r="D905" s="309" t="s">
        <v>3055</v>
      </c>
      <c r="E905" s="309" t="s">
        <v>3056</v>
      </c>
      <c r="F905" s="309" t="s">
        <v>3064</v>
      </c>
      <c r="G905" s="309" t="s">
        <v>3065</v>
      </c>
      <c r="H905" s="309" t="s">
        <v>1595</v>
      </c>
      <c r="I905" s="327">
        <v>2779.14</v>
      </c>
    </row>
    <row r="906" spans="1:9" x14ac:dyDescent="0.35">
      <c r="A906" s="309" t="str">
        <f>Inek2018A3[[#This Row],[ZPD2]]</f>
        <v>ZP66.04</v>
      </c>
      <c r="B906" s="309" t="str">
        <f>Inek2018A3[[#This Row],[OPSKode]]</f>
        <v>6-004.43</v>
      </c>
      <c r="C906" s="326">
        <f>Inek2018A3[[#This Row],[Betrag2]]</f>
        <v>3612.88</v>
      </c>
      <c r="D906" s="309" t="s">
        <v>3055</v>
      </c>
      <c r="E906" s="309" t="s">
        <v>3056</v>
      </c>
      <c r="F906" s="309" t="s">
        <v>3066</v>
      </c>
      <c r="G906" s="309" t="s">
        <v>3067</v>
      </c>
      <c r="H906" s="309" t="s">
        <v>1598</v>
      </c>
      <c r="I906" s="327">
        <v>3612.88</v>
      </c>
    </row>
    <row r="907" spans="1:9" x14ac:dyDescent="0.35">
      <c r="A907" s="309" t="str">
        <f>Inek2018A3[[#This Row],[ZPD2]]</f>
        <v>ZP66.05</v>
      </c>
      <c r="B907" s="309" t="str">
        <f>Inek2018A3[[#This Row],[OPSKode]]</f>
        <v>6-004.44</v>
      </c>
      <c r="C907" s="326">
        <f>Inek2018A3[[#This Row],[Betrag2]]</f>
        <v>4446.62</v>
      </c>
      <c r="D907" s="309" t="s">
        <v>3055</v>
      </c>
      <c r="E907" s="309" t="s">
        <v>3056</v>
      </c>
      <c r="F907" s="309" t="s">
        <v>3068</v>
      </c>
      <c r="G907" s="309" t="s">
        <v>3069</v>
      </c>
      <c r="H907" s="309" t="s">
        <v>1601</v>
      </c>
      <c r="I907" s="327">
        <v>4446.62</v>
      </c>
    </row>
    <row r="908" spans="1:9" x14ac:dyDescent="0.35">
      <c r="A908" s="309" t="str">
        <f>Inek2018A3[[#This Row],[ZPD2]]</f>
        <v>ZP66.06</v>
      </c>
      <c r="B908" s="309" t="str">
        <f>Inek2018A3[[#This Row],[OPSKode]]</f>
        <v>6-004.45</v>
      </c>
      <c r="C908" s="326">
        <f>Inek2018A3[[#This Row],[Betrag2]]</f>
        <v>5280.37</v>
      </c>
      <c r="D908" s="309" t="s">
        <v>3055</v>
      </c>
      <c r="E908" s="309" t="s">
        <v>3056</v>
      </c>
      <c r="F908" s="309" t="s">
        <v>3070</v>
      </c>
      <c r="G908" s="309" t="s">
        <v>3071</v>
      </c>
      <c r="H908" s="309" t="s">
        <v>3072</v>
      </c>
      <c r="I908" s="327">
        <v>5280.37</v>
      </c>
    </row>
    <row r="909" spans="1:9" x14ac:dyDescent="0.35">
      <c r="A909" s="309" t="str">
        <f>Inek2018A3[[#This Row],[ZPD2]]</f>
        <v>ZP66.07</v>
      </c>
      <c r="B909" s="309" t="str">
        <f>Inek2018A3[[#This Row],[OPSKode]]</f>
        <v>6-004.46</v>
      </c>
      <c r="C909" s="326">
        <f>Inek2018A3[[#This Row],[Betrag2]]</f>
        <v>6060.75</v>
      </c>
      <c r="D909" s="309" t="s">
        <v>3055</v>
      </c>
      <c r="E909" s="309" t="s">
        <v>3056</v>
      </c>
      <c r="F909" s="309" t="s">
        <v>3073</v>
      </c>
      <c r="G909" s="309" t="s">
        <v>3074</v>
      </c>
      <c r="H909" s="309" t="s">
        <v>3075</v>
      </c>
      <c r="I909" s="327">
        <v>6060.75</v>
      </c>
    </row>
    <row r="910" spans="1:9" x14ac:dyDescent="0.35">
      <c r="A910" s="309" t="str">
        <f>Inek2018A3[[#This Row],[ZPD2]]</f>
        <v>ZP66.08</v>
      </c>
      <c r="B910" s="309" t="str">
        <f>Inek2018A3[[#This Row],[OPSKode]]</f>
        <v>6-004.47</v>
      </c>
      <c r="C910" s="326">
        <f>Inek2018A3[[#This Row],[Betrag2]]</f>
        <v>6947.85</v>
      </c>
      <c r="D910" s="309" t="s">
        <v>3055</v>
      </c>
      <c r="E910" s="309" t="s">
        <v>3056</v>
      </c>
      <c r="F910" s="309" t="s">
        <v>3076</v>
      </c>
      <c r="G910" s="309" t="s">
        <v>3077</v>
      </c>
      <c r="H910" s="309" t="s">
        <v>3078</v>
      </c>
      <c r="I910" s="327">
        <v>6947.85</v>
      </c>
    </row>
    <row r="911" spans="1:9" x14ac:dyDescent="0.35">
      <c r="A911" s="309" t="str">
        <f>Inek2018A3[[#This Row],[ZPD2]]</f>
        <v>ZP66.09</v>
      </c>
      <c r="B911" s="309" t="str">
        <f>Inek2018A3[[#This Row],[OPSKode]]</f>
        <v>6-004.48</v>
      </c>
      <c r="C911" s="326">
        <f>Inek2018A3[[#This Row],[Betrag2]]</f>
        <v>7781.59</v>
      </c>
      <c r="D911" s="309" t="s">
        <v>3055</v>
      </c>
      <c r="E911" s="309" t="s">
        <v>3056</v>
      </c>
      <c r="F911" s="309" t="s">
        <v>3079</v>
      </c>
      <c r="G911" s="309" t="s">
        <v>3080</v>
      </c>
      <c r="H911" s="309" t="s">
        <v>3081</v>
      </c>
      <c r="I911" s="327">
        <v>7781.59</v>
      </c>
    </row>
    <row r="912" spans="1:9" x14ac:dyDescent="0.35">
      <c r="A912" s="309" t="str">
        <f>Inek2018A3[[#This Row],[ZPD2]]</f>
        <v>ZP66.10</v>
      </c>
      <c r="B912" s="309" t="str">
        <f>Inek2018A3[[#This Row],[OPSKode]]</f>
        <v>6-004.49</v>
      </c>
      <c r="C912" s="326">
        <f>Inek2018A3[[#This Row],[Betrag2]]</f>
        <v>8615.33</v>
      </c>
      <c r="D912" s="309" t="s">
        <v>3055</v>
      </c>
      <c r="E912" s="309" t="s">
        <v>3056</v>
      </c>
      <c r="F912" s="309" t="s">
        <v>3082</v>
      </c>
      <c r="G912" s="309" t="s">
        <v>3083</v>
      </c>
      <c r="H912" s="309" t="s">
        <v>3084</v>
      </c>
      <c r="I912" s="327">
        <v>8615.33</v>
      </c>
    </row>
    <row r="913" spans="1:9" x14ac:dyDescent="0.35">
      <c r="A913" s="309" t="str">
        <f>Inek2018A3[[#This Row],[ZPD2]]</f>
        <v>ZP66.11</v>
      </c>
      <c r="B913" s="309" t="str">
        <f>Inek2018A3[[#This Row],[OPSKode]]</f>
        <v>6-004.4a</v>
      </c>
      <c r="C913" s="326">
        <f>Inek2018A3[[#This Row],[Betrag2]]</f>
        <v>9449.08</v>
      </c>
      <c r="D913" s="309" t="s">
        <v>3055</v>
      </c>
      <c r="E913" s="309" t="s">
        <v>3056</v>
      </c>
      <c r="F913" s="309" t="s">
        <v>3085</v>
      </c>
      <c r="G913" s="309" t="s">
        <v>3086</v>
      </c>
      <c r="H913" s="309" t="s">
        <v>3087</v>
      </c>
      <c r="I913" s="327">
        <v>9449.08</v>
      </c>
    </row>
    <row r="914" spans="1:9" x14ac:dyDescent="0.35">
      <c r="A914" s="309" t="str">
        <f>Inek2018A3[[#This Row],[ZPD2]]</f>
        <v>ZP66.12</v>
      </c>
      <c r="B914" s="309" t="str">
        <f>Inek2018A3[[#This Row],[OPSKode]]</f>
        <v>6-004.4b</v>
      </c>
      <c r="C914" s="326">
        <f>Inek2018A3[[#This Row],[Betrag2]]</f>
        <v>10282.82</v>
      </c>
      <c r="D914" s="309" t="s">
        <v>3055</v>
      </c>
      <c r="E914" s="309" t="s">
        <v>3056</v>
      </c>
      <c r="F914" s="309" t="s">
        <v>3088</v>
      </c>
      <c r="G914" s="309" t="s">
        <v>3089</v>
      </c>
      <c r="H914" s="309" t="s">
        <v>3090</v>
      </c>
      <c r="I914" s="327">
        <v>10282.82</v>
      </c>
    </row>
    <row r="915" spans="1:9" x14ac:dyDescent="0.35">
      <c r="A915" s="309" t="str">
        <f>Inek2018A3[[#This Row],[ZPD2]]</f>
        <v>ZP66.13</v>
      </c>
      <c r="B915" s="309" t="str">
        <f>Inek2018A3[[#This Row],[OPSKode]]</f>
        <v>6-004.4c</v>
      </c>
      <c r="C915" s="326">
        <f>Inek2018A3[[#This Row],[Betrag2]]</f>
        <v>11116.56</v>
      </c>
      <c r="D915" s="309" t="s">
        <v>3055</v>
      </c>
      <c r="E915" s="309" t="s">
        <v>3056</v>
      </c>
      <c r="F915" s="309" t="s">
        <v>3091</v>
      </c>
      <c r="G915" s="309" t="s">
        <v>3092</v>
      </c>
      <c r="H915" s="309" t="s">
        <v>3093</v>
      </c>
      <c r="I915" s="327">
        <v>11116.56</v>
      </c>
    </row>
    <row r="916" spans="1:9" x14ac:dyDescent="0.35">
      <c r="A916" s="309" t="str">
        <f>Inek2018A3[[#This Row],[ZPD2]]</f>
        <v>ZP66.14</v>
      </c>
      <c r="B916" s="309" t="str">
        <f>Inek2018A3[[#This Row],[OPSKode]]</f>
        <v>6-004.4d</v>
      </c>
      <c r="C916" s="326">
        <f>Inek2018A3[[#This Row],[Betrag2]]</f>
        <v>11950.3</v>
      </c>
      <c r="D916" s="309" t="s">
        <v>3055</v>
      </c>
      <c r="E916" s="309" t="s">
        <v>3056</v>
      </c>
      <c r="F916" s="309" t="s">
        <v>3094</v>
      </c>
      <c r="G916" s="309" t="s">
        <v>3095</v>
      </c>
      <c r="H916" s="309" t="s">
        <v>3096</v>
      </c>
      <c r="I916" s="327">
        <v>11950.3</v>
      </c>
    </row>
    <row r="917" spans="1:9" x14ac:dyDescent="0.35">
      <c r="A917" s="309" t="str">
        <f>Inek2018A3[[#This Row],[ZPD2]]</f>
        <v>ZP66.15</v>
      </c>
      <c r="B917" s="309" t="str">
        <f>Inek2018A3[[#This Row],[OPSKode]]</f>
        <v>6-004.4e</v>
      </c>
      <c r="C917" s="326">
        <f>Inek2018A3[[#This Row],[Betrag2]]</f>
        <v>12784.04</v>
      </c>
      <c r="D917" s="309" t="s">
        <v>3055</v>
      </c>
      <c r="E917" s="309" t="s">
        <v>3056</v>
      </c>
      <c r="F917" s="309" t="s">
        <v>3097</v>
      </c>
      <c r="G917" s="309" t="s">
        <v>3098</v>
      </c>
      <c r="H917" s="309" t="s">
        <v>3099</v>
      </c>
      <c r="I917" s="327">
        <v>12784.04</v>
      </c>
    </row>
    <row r="918" spans="1:9" x14ac:dyDescent="0.35">
      <c r="A918" s="309" t="str">
        <f>Inek2018A3[[#This Row],[ZPD2]]</f>
        <v>ZP66.16</v>
      </c>
      <c r="B918" s="309" t="str">
        <f>Inek2018A3[[#This Row],[OPSKode]]</f>
        <v>6-004.4f</v>
      </c>
      <c r="C918" s="326">
        <f>Inek2018A3[[#This Row],[Betrag2]]</f>
        <v>13617.79</v>
      </c>
      <c r="D918" s="309" t="s">
        <v>3055</v>
      </c>
      <c r="E918" s="309" t="s">
        <v>3056</v>
      </c>
      <c r="F918" s="309" t="s">
        <v>3100</v>
      </c>
      <c r="G918" s="309" t="s">
        <v>3101</v>
      </c>
      <c r="H918" s="309" t="s">
        <v>3102</v>
      </c>
      <c r="I918" s="327">
        <v>13617.79</v>
      </c>
    </row>
    <row r="919" spans="1:9" x14ac:dyDescent="0.35">
      <c r="A919" s="309" t="str">
        <f>Inek2018A3[[#This Row],[ZPD2]]</f>
        <v>ZP66.17</v>
      </c>
      <c r="B919" s="309" t="str">
        <f>Inek2018A3[[#This Row],[OPSKode]]</f>
        <v>6-004.4g</v>
      </c>
      <c r="C919" s="326">
        <f>Inek2018A3[[#This Row],[Betrag2]]</f>
        <v>14451.53</v>
      </c>
      <c r="D919" s="309" t="s">
        <v>3055</v>
      </c>
      <c r="E919" s="309" t="s">
        <v>3056</v>
      </c>
      <c r="F919" s="309" t="s">
        <v>3103</v>
      </c>
      <c r="G919" s="309" t="s">
        <v>3104</v>
      </c>
      <c r="H919" s="309" t="s">
        <v>3105</v>
      </c>
      <c r="I919" s="327">
        <v>14451.53</v>
      </c>
    </row>
    <row r="920" spans="1:9" x14ac:dyDescent="0.35">
      <c r="C920" s="326"/>
      <c r="D920" s="309" t="s">
        <v>3106</v>
      </c>
      <c r="E920" s="309" t="s">
        <v>3107</v>
      </c>
      <c r="H920" s="309" t="s">
        <v>3108</v>
      </c>
    </row>
    <row r="921" spans="1:9" x14ac:dyDescent="0.35">
      <c r="A921" s="309" t="str">
        <f>Inek2018A3[[#This Row],[ZPD2]]</f>
        <v>ZP67.01</v>
      </c>
      <c r="B921" s="309" t="str">
        <f>Inek2018A3[[#This Row],[OPSKode]]</f>
        <v>6-005.m0</v>
      </c>
      <c r="C921" s="326">
        <f>Inek2018A3[[#This Row],[Betrag2]]</f>
        <v>317.86</v>
      </c>
      <c r="D921" s="309" t="s">
        <v>3106</v>
      </c>
      <c r="E921" s="309" t="s">
        <v>3107</v>
      </c>
      <c r="F921" s="309" t="s">
        <v>3109</v>
      </c>
      <c r="G921" s="309" t="s">
        <v>3110</v>
      </c>
      <c r="H921" s="309" t="s">
        <v>3111</v>
      </c>
      <c r="I921" s="327">
        <v>317.86</v>
      </c>
    </row>
    <row r="922" spans="1:9" x14ac:dyDescent="0.35">
      <c r="A922" s="309" t="str">
        <f>Inek2018A3[[#This Row],[ZPD2]]</f>
        <v>ZP67.02</v>
      </c>
      <c r="B922" s="309" t="str">
        <f>Inek2018A3[[#This Row],[OPSKode]]</f>
        <v>6-005.m1</v>
      </c>
      <c r="C922" s="326">
        <f>Inek2018A3[[#This Row],[Betrag2]]</f>
        <v>635.71</v>
      </c>
      <c r="D922" s="309" t="s">
        <v>3106</v>
      </c>
      <c r="E922" s="309" t="s">
        <v>3107</v>
      </c>
      <c r="F922" s="309" t="s">
        <v>3112</v>
      </c>
      <c r="G922" s="309" t="s">
        <v>3113</v>
      </c>
      <c r="H922" s="309" t="s">
        <v>3114</v>
      </c>
      <c r="I922" s="327">
        <v>635.71</v>
      </c>
    </row>
    <row r="923" spans="1:9" x14ac:dyDescent="0.35">
      <c r="A923" s="309" t="str">
        <f>Inek2018A3[[#This Row],[ZPD2]]</f>
        <v>ZP67.03</v>
      </c>
      <c r="B923" s="309" t="str">
        <f>Inek2018A3[[#This Row],[OPSKode]]</f>
        <v>6-005.m2</v>
      </c>
      <c r="C923" s="326">
        <f>Inek2018A3[[#This Row],[Betrag2]]</f>
        <v>953.57</v>
      </c>
      <c r="D923" s="309" t="s">
        <v>3106</v>
      </c>
      <c r="E923" s="309" t="s">
        <v>3107</v>
      </c>
      <c r="F923" s="309" t="s">
        <v>3115</v>
      </c>
      <c r="G923" s="309" t="s">
        <v>3116</v>
      </c>
      <c r="H923" s="309" t="s">
        <v>3117</v>
      </c>
      <c r="I923" s="327">
        <v>953.57</v>
      </c>
    </row>
    <row r="924" spans="1:9" x14ac:dyDescent="0.35">
      <c r="A924" s="309" t="str">
        <f>Inek2018A3[[#This Row],[ZPD2]]</f>
        <v>ZP67.04</v>
      </c>
      <c r="B924" s="309" t="str">
        <f>Inek2018A3[[#This Row],[OPSKode]]</f>
        <v>6-005.m3</v>
      </c>
      <c r="C924" s="326">
        <f>Inek2018A3[[#This Row],[Betrag2]]</f>
        <v>1377.38</v>
      </c>
      <c r="D924" s="309" t="s">
        <v>3106</v>
      </c>
      <c r="E924" s="309" t="s">
        <v>3107</v>
      </c>
      <c r="F924" s="309" t="s">
        <v>3118</v>
      </c>
      <c r="G924" s="309" t="s">
        <v>3119</v>
      </c>
      <c r="H924" s="309" t="s">
        <v>3120</v>
      </c>
      <c r="I924" s="327">
        <v>1377.38</v>
      </c>
    </row>
    <row r="925" spans="1:9" x14ac:dyDescent="0.35">
      <c r="A925" s="309" t="str">
        <f>Inek2018A3[[#This Row],[ZPD2]]</f>
        <v>ZP67.05</v>
      </c>
      <c r="B925" s="309" t="str">
        <f>Inek2018A3[[#This Row],[OPSKode]]</f>
        <v>6-005.m4</v>
      </c>
      <c r="C925" s="326">
        <f>Inek2018A3[[#This Row],[Betrag2]]</f>
        <v>1785.53</v>
      </c>
      <c r="D925" s="309" t="s">
        <v>3106</v>
      </c>
      <c r="E925" s="309" t="s">
        <v>3107</v>
      </c>
      <c r="F925" s="309" t="s">
        <v>3121</v>
      </c>
      <c r="G925" s="309" t="s">
        <v>3122</v>
      </c>
      <c r="H925" s="309" t="s">
        <v>3123</v>
      </c>
      <c r="I925" s="327">
        <v>1785.53</v>
      </c>
    </row>
    <row r="926" spans="1:9" x14ac:dyDescent="0.35">
      <c r="A926" s="309" t="str">
        <f>Inek2018A3[[#This Row],[ZPD2]]</f>
        <v>ZP67.06</v>
      </c>
      <c r="B926" s="309" t="str">
        <f>Inek2018A3[[#This Row],[OPSKode]]</f>
        <v>6-005.m5</v>
      </c>
      <c r="C926" s="326">
        <f>Inek2018A3[[#This Row],[Betrag2]]</f>
        <v>2224.9899999999998</v>
      </c>
      <c r="D926" s="309" t="s">
        <v>3106</v>
      </c>
      <c r="E926" s="309" t="s">
        <v>3107</v>
      </c>
      <c r="F926" s="309" t="s">
        <v>3124</v>
      </c>
      <c r="G926" s="309" t="s">
        <v>3125</v>
      </c>
      <c r="H926" s="309" t="s">
        <v>3126</v>
      </c>
      <c r="I926" s="327">
        <v>2224.9899999999998</v>
      </c>
    </row>
    <row r="927" spans="1:9" x14ac:dyDescent="0.35">
      <c r="A927" s="309" t="str">
        <f>Inek2018A3[[#This Row],[ZPD2]]</f>
        <v>ZP67.07</v>
      </c>
      <c r="B927" s="309" t="str">
        <f>Inek2018A3[[#This Row],[OPSKode]]</f>
        <v>6-005.m6</v>
      </c>
      <c r="C927" s="326">
        <f>Inek2018A3[[#This Row],[Betrag2]]</f>
        <v>2648.8</v>
      </c>
      <c r="D927" s="309" t="s">
        <v>3106</v>
      </c>
      <c r="E927" s="309" t="s">
        <v>3107</v>
      </c>
      <c r="F927" s="309" t="s">
        <v>3127</v>
      </c>
      <c r="G927" s="309" t="s">
        <v>3128</v>
      </c>
      <c r="H927" s="309" t="s">
        <v>3129</v>
      </c>
      <c r="I927" s="327">
        <v>2648.8</v>
      </c>
    </row>
    <row r="928" spans="1:9" x14ac:dyDescent="0.35">
      <c r="A928" s="309" t="str">
        <f>Inek2018A3[[#This Row],[ZPD2]]</f>
        <v>ZP67.08</v>
      </c>
      <c r="B928" s="309" t="str">
        <f>Inek2018A3[[#This Row],[OPSKode]]</f>
        <v>6-005.m7</v>
      </c>
      <c r="C928" s="326">
        <f>Inek2018A3[[#This Row],[Betrag2]]</f>
        <v>3072.61</v>
      </c>
      <c r="D928" s="309" t="s">
        <v>3106</v>
      </c>
      <c r="E928" s="309" t="s">
        <v>3107</v>
      </c>
      <c r="F928" s="309" t="s">
        <v>3130</v>
      </c>
      <c r="G928" s="309" t="s">
        <v>3131</v>
      </c>
      <c r="H928" s="309" t="s">
        <v>3132</v>
      </c>
      <c r="I928" s="327">
        <v>3072.61</v>
      </c>
    </row>
    <row r="929" spans="1:9" x14ac:dyDescent="0.35">
      <c r="A929" s="309" t="str">
        <f>Inek2018A3[[#This Row],[ZPD2]]</f>
        <v>ZP67.09</v>
      </c>
      <c r="B929" s="309" t="str">
        <f>Inek2018A3[[#This Row],[OPSKode]]</f>
        <v>6-005.m8</v>
      </c>
      <c r="C929" s="326">
        <f>Inek2018A3[[#This Row],[Betrag2]]</f>
        <v>3496.42</v>
      </c>
      <c r="D929" s="309" t="s">
        <v>3106</v>
      </c>
      <c r="E929" s="309" t="s">
        <v>3107</v>
      </c>
      <c r="F929" s="309" t="s">
        <v>3133</v>
      </c>
      <c r="G929" s="309" t="s">
        <v>3134</v>
      </c>
      <c r="H929" s="309" t="s">
        <v>3135</v>
      </c>
      <c r="I929" s="327">
        <v>3496.42</v>
      </c>
    </row>
    <row r="930" spans="1:9" x14ac:dyDescent="0.35">
      <c r="A930" s="309" t="str">
        <f>Inek2018A3[[#This Row],[ZPD2]]</f>
        <v>ZP67.10</v>
      </c>
      <c r="B930" s="309" t="str">
        <f>Inek2018A3[[#This Row],[OPSKode]]</f>
        <v>6-005.m9</v>
      </c>
      <c r="C930" s="326">
        <f>Inek2018A3[[#This Row],[Betrag2]]</f>
        <v>3920.22</v>
      </c>
      <c r="D930" s="309" t="s">
        <v>3106</v>
      </c>
      <c r="E930" s="309" t="s">
        <v>3107</v>
      </c>
      <c r="F930" s="309" t="s">
        <v>3136</v>
      </c>
      <c r="G930" s="309" t="s">
        <v>3137</v>
      </c>
      <c r="H930" s="309" t="s">
        <v>3138</v>
      </c>
      <c r="I930" s="327">
        <v>3920.22</v>
      </c>
    </row>
    <row r="931" spans="1:9" x14ac:dyDescent="0.35">
      <c r="A931" s="309" t="str">
        <f>Inek2018A3[[#This Row],[ZPD2]]</f>
        <v>ZP67.11</v>
      </c>
      <c r="B931" s="309" t="str">
        <f>Inek2018A3[[#This Row],[OPSKode]]</f>
        <v>6-005.ma</v>
      </c>
      <c r="C931" s="326">
        <f>Inek2018A3[[#This Row],[Betrag2]]</f>
        <v>4344.03</v>
      </c>
      <c r="D931" s="309" t="s">
        <v>3106</v>
      </c>
      <c r="E931" s="309" t="s">
        <v>3107</v>
      </c>
      <c r="F931" s="309" t="s">
        <v>3139</v>
      </c>
      <c r="G931" s="309" t="s">
        <v>3140</v>
      </c>
      <c r="H931" s="309" t="s">
        <v>3141</v>
      </c>
      <c r="I931" s="327">
        <v>4344.03</v>
      </c>
    </row>
    <row r="932" spans="1:9" x14ac:dyDescent="0.35">
      <c r="A932" s="309" t="str">
        <f>Inek2018A3[[#This Row],[ZPD2]]</f>
        <v>ZP67.12</v>
      </c>
      <c r="B932" s="309" t="str">
        <f>Inek2018A3[[#This Row],[OPSKode]]</f>
        <v>6-005.mb</v>
      </c>
      <c r="C932" s="326">
        <f>Inek2018A3[[#This Row],[Betrag2]]</f>
        <v>4767.84</v>
      </c>
      <c r="D932" s="309" t="s">
        <v>3106</v>
      </c>
      <c r="E932" s="309" t="s">
        <v>3107</v>
      </c>
      <c r="F932" s="309" t="s">
        <v>3142</v>
      </c>
      <c r="G932" s="309" t="s">
        <v>3143</v>
      </c>
      <c r="H932" s="309" t="s">
        <v>3144</v>
      </c>
      <c r="I932" s="327">
        <v>4767.84</v>
      </c>
    </row>
    <row r="933" spans="1:9" x14ac:dyDescent="0.35">
      <c r="A933" s="309" t="str">
        <f>Inek2018A3[[#This Row],[ZPD2]]</f>
        <v>ZP67.13</v>
      </c>
      <c r="B933" s="309" t="str">
        <f>Inek2018A3[[#This Row],[OPSKode]]</f>
        <v>6-005.mc</v>
      </c>
      <c r="C933" s="326">
        <f>Inek2018A3[[#This Row],[Betrag2]]</f>
        <v>5191.6499999999996</v>
      </c>
      <c r="D933" s="309" t="s">
        <v>3106</v>
      </c>
      <c r="E933" s="309" t="s">
        <v>3107</v>
      </c>
      <c r="F933" s="309" t="s">
        <v>3145</v>
      </c>
      <c r="G933" s="309" t="s">
        <v>3146</v>
      </c>
      <c r="H933" s="309" t="s">
        <v>3147</v>
      </c>
      <c r="I933" s="327">
        <v>5191.6499999999996</v>
      </c>
    </row>
    <row r="934" spans="1:9" x14ac:dyDescent="0.35">
      <c r="A934" s="309" t="str">
        <f>Inek2018A3[[#This Row],[ZPD2]]</f>
        <v>ZP67.14</v>
      </c>
      <c r="B934" s="309" t="str">
        <f>Inek2018A3[[#This Row],[OPSKode]]</f>
        <v>6-005.md</v>
      </c>
      <c r="C934" s="326">
        <f>Inek2018A3[[#This Row],[Betrag2]]</f>
        <v>5615.46</v>
      </c>
      <c r="D934" s="309" t="s">
        <v>3106</v>
      </c>
      <c r="E934" s="309" t="s">
        <v>3107</v>
      </c>
      <c r="F934" s="309" t="s">
        <v>3148</v>
      </c>
      <c r="G934" s="309" t="s">
        <v>3149</v>
      </c>
      <c r="H934" s="309" t="s">
        <v>3150</v>
      </c>
      <c r="I934" s="327">
        <v>5615.46</v>
      </c>
    </row>
    <row r="935" spans="1:9" x14ac:dyDescent="0.35">
      <c r="C935" s="326"/>
      <c r="D935" s="309" t="s">
        <v>3151</v>
      </c>
      <c r="E935" s="309" t="s">
        <v>3152</v>
      </c>
      <c r="H935" s="309" t="s">
        <v>3153</v>
      </c>
    </row>
    <row r="936" spans="1:9" x14ac:dyDescent="0.35">
      <c r="A936" s="309" t="str">
        <f>Inek2018A3[[#This Row],[ZPD2]]</f>
        <v>ZP68.01</v>
      </c>
      <c r="B936" s="309" t="str">
        <f>Inek2018A3[[#This Row],[OPSKode]]</f>
        <v>6-007.70</v>
      </c>
      <c r="C936" s="326">
        <f>Inek2018A3[[#This Row],[Betrag2]]</f>
        <v>153.88999999999999</v>
      </c>
      <c r="D936" s="309" t="s">
        <v>3151</v>
      </c>
      <c r="E936" s="309" t="s">
        <v>3152</v>
      </c>
      <c r="F936" s="309" t="s">
        <v>3154</v>
      </c>
      <c r="G936" s="309" t="s">
        <v>3155</v>
      </c>
      <c r="H936" s="309" t="s">
        <v>1217</v>
      </c>
      <c r="I936" s="327">
        <v>153.88999999999999</v>
      </c>
    </row>
    <row r="937" spans="1:9" x14ac:dyDescent="0.35">
      <c r="A937" s="309" t="str">
        <f>Inek2018A3[[#This Row],[ZPD2]]</f>
        <v>ZP68.02</v>
      </c>
      <c r="B937" s="309" t="str">
        <f>Inek2018A3[[#This Row],[OPSKode]]</f>
        <v>6-007.71</v>
      </c>
      <c r="C937" s="326">
        <f>Inek2018A3[[#This Row],[Betrag2]]</f>
        <v>369.34</v>
      </c>
      <c r="D937" s="309" t="s">
        <v>3151</v>
      </c>
      <c r="E937" s="309" t="s">
        <v>3152</v>
      </c>
      <c r="F937" s="309" t="s">
        <v>3156</v>
      </c>
      <c r="G937" s="309" t="s">
        <v>3157</v>
      </c>
      <c r="H937" s="309" t="s">
        <v>1220</v>
      </c>
      <c r="I937" s="327">
        <v>369.34</v>
      </c>
    </row>
    <row r="938" spans="1:9" x14ac:dyDescent="0.35">
      <c r="A938" s="309" t="str">
        <f>Inek2018A3[[#This Row],[ZPD2]]</f>
        <v>ZP68.03</v>
      </c>
      <c r="B938" s="309" t="str">
        <f>Inek2018A3[[#This Row],[OPSKode]]</f>
        <v>6-007.72</v>
      </c>
      <c r="C938" s="326">
        <f>Inek2018A3[[#This Row],[Betrag2]]</f>
        <v>362.89</v>
      </c>
      <c r="D938" s="309" t="s">
        <v>3151</v>
      </c>
      <c r="E938" s="309" t="s">
        <v>3152</v>
      </c>
      <c r="F938" s="309" t="s">
        <v>3158</v>
      </c>
      <c r="G938" s="309" t="s">
        <v>3159</v>
      </c>
      <c r="H938" s="309" t="s">
        <v>1223</v>
      </c>
      <c r="I938" s="327">
        <v>362.89</v>
      </c>
    </row>
    <row r="939" spans="1:9" x14ac:dyDescent="0.35">
      <c r="A939" s="309" t="str">
        <f>Inek2018A3[[#This Row],[ZPD2]]</f>
        <v>ZP68.04</v>
      </c>
      <c r="B939" s="309" t="str">
        <f>Inek2018A3[[#This Row],[OPSKode]]</f>
        <v>6-007.73</v>
      </c>
      <c r="C939" s="326">
        <f>Inek2018A3[[#This Row],[Betrag2]]</f>
        <v>916.91</v>
      </c>
      <c r="D939" s="309" t="s">
        <v>3151</v>
      </c>
      <c r="E939" s="309" t="s">
        <v>3152</v>
      </c>
      <c r="F939" s="309" t="s">
        <v>3160</v>
      </c>
      <c r="G939" s="309" t="s">
        <v>3161</v>
      </c>
      <c r="H939" s="309" t="s">
        <v>1226</v>
      </c>
      <c r="I939" s="327">
        <v>916.91</v>
      </c>
    </row>
    <row r="940" spans="1:9" x14ac:dyDescent="0.35">
      <c r="A940" s="309" t="str">
        <f>Inek2018A3[[#This Row],[ZPD2]]</f>
        <v>ZP68.05</v>
      </c>
      <c r="B940" s="309" t="str">
        <f>Inek2018A3[[#This Row],[OPSKode]]</f>
        <v>6-007.74</v>
      </c>
      <c r="C940" s="326">
        <f>Inek2018A3[[#This Row],[Betrag2]]</f>
        <v>1470.92</v>
      </c>
      <c r="D940" s="309" t="s">
        <v>3151</v>
      </c>
      <c r="E940" s="309" t="s">
        <v>3152</v>
      </c>
      <c r="F940" s="309" t="s">
        <v>3162</v>
      </c>
      <c r="G940" s="309" t="s">
        <v>3163</v>
      </c>
      <c r="H940" s="309" t="s">
        <v>1229</v>
      </c>
      <c r="I940" s="327">
        <v>1470.92</v>
      </c>
    </row>
    <row r="941" spans="1:9" x14ac:dyDescent="0.35">
      <c r="A941" s="309" t="str">
        <f>Inek2018A3[[#This Row],[ZPD2]]</f>
        <v>ZP68.06</v>
      </c>
      <c r="B941" s="309" t="str">
        <f>Inek2018A3[[#This Row],[OPSKode]]</f>
        <v>6-007.75</v>
      </c>
      <c r="C941" s="326">
        <f>Inek2018A3[[#This Row],[Betrag2]]</f>
        <v>2024.94</v>
      </c>
      <c r="D941" s="309" t="s">
        <v>3151</v>
      </c>
      <c r="E941" s="309" t="s">
        <v>3152</v>
      </c>
      <c r="F941" s="309" t="s">
        <v>3164</v>
      </c>
      <c r="G941" s="309" t="s">
        <v>3165</v>
      </c>
      <c r="H941" s="309" t="s">
        <v>1232</v>
      </c>
      <c r="I941" s="327">
        <v>2024.94</v>
      </c>
    </row>
    <row r="942" spans="1:9" x14ac:dyDescent="0.35">
      <c r="A942" s="309" t="str">
        <f>Inek2018A3[[#This Row],[ZPD2]]</f>
        <v>ZP68.07</v>
      </c>
      <c r="B942" s="309" t="str">
        <f>Inek2018A3[[#This Row],[OPSKode]]</f>
        <v>6-007.76</v>
      </c>
      <c r="C942" s="326">
        <f>Inek2018A3[[#This Row],[Betrag2]]</f>
        <v>2578.9499999999998</v>
      </c>
      <c r="D942" s="309" t="s">
        <v>3151</v>
      </c>
      <c r="E942" s="309" t="s">
        <v>3152</v>
      </c>
      <c r="F942" s="309" t="s">
        <v>3166</v>
      </c>
      <c r="G942" s="309" t="s">
        <v>3167</v>
      </c>
      <c r="H942" s="309" t="s">
        <v>1235</v>
      </c>
      <c r="I942" s="327">
        <v>2578.9499999999998</v>
      </c>
    </row>
    <row r="943" spans="1:9" x14ac:dyDescent="0.35">
      <c r="C943" s="326"/>
      <c r="D943" s="309" t="s">
        <v>3168</v>
      </c>
      <c r="E943" s="309" t="s">
        <v>3169</v>
      </c>
      <c r="H943" s="309" t="s">
        <v>3170</v>
      </c>
    </row>
    <row r="944" spans="1:9" x14ac:dyDescent="0.35">
      <c r="A944" s="309" t="str">
        <f>Inek2018A3[[#This Row],[ZPD2]]</f>
        <v>ZP69.01</v>
      </c>
      <c r="B944" s="309" t="str">
        <f>Inek2018A3[[#This Row],[OPSKode]]</f>
        <v>8-800.h1</v>
      </c>
      <c r="C944" s="326">
        <f>Inek2018A3[[#This Row],[Betrag2]]</f>
        <v>667.47</v>
      </c>
      <c r="D944" s="309" t="s">
        <v>3168</v>
      </c>
      <c r="E944" s="309" t="s">
        <v>3169</v>
      </c>
      <c r="F944" s="309" t="s">
        <v>3171</v>
      </c>
      <c r="G944" s="309" t="s">
        <v>3172</v>
      </c>
      <c r="H944" s="309" t="s">
        <v>3173</v>
      </c>
      <c r="I944" s="327">
        <v>667.47</v>
      </c>
    </row>
    <row r="945" spans="1:9" x14ac:dyDescent="0.35">
      <c r="A945" s="309" t="str">
        <f>Inek2018A3[[#This Row],[ZPD2]]</f>
        <v>ZP69.02</v>
      </c>
      <c r="B945" s="309" t="str">
        <f>Inek2018A3[[#This Row],[OPSKode]]</f>
        <v>8-800.h2</v>
      </c>
      <c r="C945" s="326">
        <f>Inek2018A3[[#This Row],[Betrag2]]</f>
        <v>1001.21</v>
      </c>
      <c r="D945" s="309" t="s">
        <v>3168</v>
      </c>
      <c r="E945" s="309" t="s">
        <v>3169</v>
      </c>
      <c r="F945" s="309" t="s">
        <v>3174</v>
      </c>
      <c r="G945" s="309" t="s">
        <v>3175</v>
      </c>
      <c r="H945" s="309" t="s">
        <v>3176</v>
      </c>
      <c r="I945" s="327">
        <v>1001.21</v>
      </c>
    </row>
    <row r="946" spans="1:9" x14ac:dyDescent="0.35">
      <c r="A946" s="309" t="str">
        <f>Inek2018A3[[#This Row],[ZPD2]]</f>
        <v>ZP69.03</v>
      </c>
      <c r="B946" s="309" t="str">
        <f>Inek2018A3[[#This Row],[OPSKode]]</f>
        <v>8-800.h3</v>
      </c>
      <c r="C946" s="326">
        <f>Inek2018A3[[#This Row],[Betrag2]]</f>
        <v>1334.94</v>
      </c>
      <c r="D946" s="309" t="s">
        <v>3168</v>
      </c>
      <c r="E946" s="309" t="s">
        <v>3169</v>
      </c>
      <c r="F946" s="309" t="s">
        <v>3177</v>
      </c>
      <c r="G946" s="309" t="s">
        <v>3178</v>
      </c>
      <c r="H946" s="309" t="s">
        <v>3179</v>
      </c>
      <c r="I946" s="327">
        <v>1334.94</v>
      </c>
    </row>
    <row r="947" spans="1:9" x14ac:dyDescent="0.35">
      <c r="A947" s="309" t="str">
        <f>Inek2018A3[[#This Row],[ZPD2]]</f>
        <v>ZP69.04</v>
      </c>
      <c r="B947" s="309" t="str">
        <f>Inek2018A3[[#This Row],[OPSKode]]</f>
        <v>8-800.h4</v>
      </c>
      <c r="C947" s="326">
        <f>Inek2018A3[[#This Row],[Betrag2]]</f>
        <v>1668.68</v>
      </c>
      <c r="D947" s="309" t="s">
        <v>3168</v>
      </c>
      <c r="E947" s="309" t="s">
        <v>3169</v>
      </c>
      <c r="F947" s="309" t="s">
        <v>3180</v>
      </c>
      <c r="G947" s="309" t="s">
        <v>3181</v>
      </c>
      <c r="H947" s="309" t="s">
        <v>3182</v>
      </c>
      <c r="I947" s="327">
        <v>1668.68</v>
      </c>
    </row>
    <row r="948" spans="1:9" x14ac:dyDescent="0.35">
      <c r="A948" s="309" t="str">
        <f>Inek2018A3[[#This Row],[ZPD2]]</f>
        <v>ZP69.05</v>
      </c>
      <c r="B948" s="309" t="str">
        <f>Inek2018A3[[#This Row],[OPSKode]]</f>
        <v>8-800.h5</v>
      </c>
      <c r="C948" s="326">
        <f>Inek2018A3[[#This Row],[Betrag2]]</f>
        <v>2169.29</v>
      </c>
      <c r="D948" s="309" t="s">
        <v>3168</v>
      </c>
      <c r="E948" s="309" t="s">
        <v>3169</v>
      </c>
      <c r="F948" s="309" t="s">
        <v>3183</v>
      </c>
      <c r="G948" s="309" t="s">
        <v>3184</v>
      </c>
      <c r="H948" s="309" t="s">
        <v>3185</v>
      </c>
      <c r="I948" s="327">
        <v>2169.29</v>
      </c>
    </row>
    <row r="949" spans="1:9" x14ac:dyDescent="0.35">
      <c r="A949" s="309" t="str">
        <f>Inek2018A3[[#This Row],[ZPD2]]</f>
        <v>ZP69.06</v>
      </c>
      <c r="B949" s="309" t="str">
        <f>Inek2018A3[[#This Row],[OPSKode]]</f>
        <v>8-800.h6</v>
      </c>
      <c r="C949" s="326">
        <f>Inek2018A3[[#This Row],[Betrag2]]</f>
        <v>2836.76</v>
      </c>
      <c r="D949" s="309" t="s">
        <v>3168</v>
      </c>
      <c r="E949" s="309" t="s">
        <v>3169</v>
      </c>
      <c r="F949" s="309" t="s">
        <v>3186</v>
      </c>
      <c r="G949" s="309" t="s">
        <v>3187</v>
      </c>
      <c r="H949" s="309" t="s">
        <v>3188</v>
      </c>
      <c r="I949" s="327">
        <v>2836.76</v>
      </c>
    </row>
    <row r="950" spans="1:9" x14ac:dyDescent="0.35">
      <c r="A950" s="309" t="str">
        <f>Inek2018A3[[#This Row],[ZPD2]]</f>
        <v>ZP69.07</v>
      </c>
      <c r="B950" s="309" t="str">
        <f>Inek2018A3[[#This Row],[OPSKode]]</f>
        <v>8-800.h7</v>
      </c>
      <c r="C950" s="326">
        <f>Inek2018A3[[#This Row],[Betrag2]]</f>
        <v>3504.23</v>
      </c>
      <c r="D950" s="309" t="s">
        <v>3168</v>
      </c>
      <c r="E950" s="309" t="s">
        <v>3169</v>
      </c>
      <c r="F950" s="309" t="s">
        <v>3189</v>
      </c>
      <c r="G950" s="309" t="s">
        <v>3190</v>
      </c>
      <c r="H950" s="309" t="s">
        <v>3191</v>
      </c>
      <c r="I950" s="327">
        <v>3504.23</v>
      </c>
    </row>
    <row r="951" spans="1:9" x14ac:dyDescent="0.35">
      <c r="A951" s="309" t="str">
        <f>Inek2018A3[[#This Row],[ZPD2]]</f>
        <v>ZP69.08</v>
      </c>
      <c r="B951" s="309" t="str">
        <f>Inek2018A3[[#This Row],[OPSKode]]</f>
        <v>8-800.h8</v>
      </c>
      <c r="C951" s="326">
        <f>Inek2018A3[[#This Row],[Betrag2]]</f>
        <v>4171.7</v>
      </c>
      <c r="D951" s="309" t="s">
        <v>3168</v>
      </c>
      <c r="E951" s="309" t="s">
        <v>3169</v>
      </c>
      <c r="F951" s="309" t="s">
        <v>3192</v>
      </c>
      <c r="G951" s="309" t="s">
        <v>3193</v>
      </c>
      <c r="H951" s="309" t="s">
        <v>3194</v>
      </c>
      <c r="I951" s="327">
        <v>4171.7</v>
      </c>
    </row>
    <row r="952" spans="1:9" x14ac:dyDescent="0.35">
      <c r="A952" s="309" t="str">
        <f>Inek2018A3[[#This Row],[ZPD2]]</f>
        <v>ZP69.09</v>
      </c>
      <c r="B952" s="309" t="str">
        <f>Inek2018A3[[#This Row],[OPSKode]]</f>
        <v>8-800.h9</v>
      </c>
      <c r="C952" s="326">
        <f>Inek2018A3[[#This Row],[Betrag2]]</f>
        <v>4839.17</v>
      </c>
      <c r="D952" s="309" t="s">
        <v>3168</v>
      </c>
      <c r="E952" s="309" t="s">
        <v>3169</v>
      </c>
      <c r="F952" s="309" t="s">
        <v>3195</v>
      </c>
      <c r="G952" s="309" t="s">
        <v>3196</v>
      </c>
      <c r="H952" s="309" t="s">
        <v>3197</v>
      </c>
      <c r="I952" s="327">
        <v>4839.17</v>
      </c>
    </row>
    <row r="953" spans="1:9" x14ac:dyDescent="0.35">
      <c r="A953" s="309" t="str">
        <f>Inek2018A3[[#This Row],[ZPD2]]</f>
        <v>ZP69.10</v>
      </c>
      <c r="B953" s="309" t="str">
        <f>Inek2018A3[[#This Row],[OPSKode]]</f>
        <v>8-800.ha</v>
      </c>
      <c r="C953" s="326">
        <f>Inek2018A3[[#This Row],[Betrag2]]</f>
        <v>5506.65</v>
      </c>
      <c r="D953" s="309" t="s">
        <v>3168</v>
      </c>
      <c r="E953" s="309" t="s">
        <v>3169</v>
      </c>
      <c r="F953" s="309" t="s">
        <v>3198</v>
      </c>
      <c r="G953" s="309" t="s">
        <v>3199</v>
      </c>
      <c r="H953" s="309" t="s">
        <v>3200</v>
      </c>
      <c r="I953" s="327">
        <v>5506.65</v>
      </c>
    </row>
    <row r="954" spans="1:9" x14ac:dyDescent="0.35">
      <c r="A954" s="309" t="str">
        <f>Inek2018A3[[#This Row],[ZPD2]]</f>
        <v>ZP69.11</v>
      </c>
      <c r="B954" s="309" t="str">
        <f>Inek2018A3[[#This Row],[OPSKode]]</f>
        <v>8-800.hb</v>
      </c>
      <c r="C954" s="326">
        <f>Inek2018A3[[#This Row],[Betrag2]]</f>
        <v>6174.12</v>
      </c>
      <c r="D954" s="309" t="s">
        <v>3168</v>
      </c>
      <c r="E954" s="309" t="s">
        <v>3169</v>
      </c>
      <c r="F954" s="309" t="s">
        <v>3201</v>
      </c>
      <c r="G954" s="309" t="s">
        <v>3202</v>
      </c>
      <c r="H954" s="309" t="s">
        <v>3203</v>
      </c>
      <c r="I954" s="327">
        <v>6174.12</v>
      </c>
    </row>
    <row r="955" spans="1:9" x14ac:dyDescent="0.35">
      <c r="A955" s="309" t="str">
        <f>Inek2018A3[[#This Row],[ZPD2]]</f>
        <v>ZP69.12</v>
      </c>
      <c r="B955" s="309" t="str">
        <f>Inek2018A3[[#This Row],[OPSKode]]</f>
        <v>8-800.hc</v>
      </c>
      <c r="C955" s="326">
        <f>Inek2018A3[[#This Row],[Betrag2]]</f>
        <v>7008.46</v>
      </c>
      <c r="D955" s="309" t="s">
        <v>3168</v>
      </c>
      <c r="E955" s="309" t="s">
        <v>3169</v>
      </c>
      <c r="F955" s="309" t="s">
        <v>3204</v>
      </c>
      <c r="G955" s="309" t="s">
        <v>3205</v>
      </c>
      <c r="H955" s="309" t="s">
        <v>3206</v>
      </c>
      <c r="I955" s="327">
        <v>7008.46</v>
      </c>
    </row>
    <row r="956" spans="1:9" x14ac:dyDescent="0.35">
      <c r="A956" s="309" t="str">
        <f>Inek2018A3[[#This Row],[ZPD2]]</f>
        <v>ZP69.13</v>
      </c>
      <c r="B956" s="309" t="str">
        <f>Inek2018A3[[#This Row],[OPSKode]]</f>
        <v>8-800.hd</v>
      </c>
      <c r="C956" s="326">
        <f>Inek2018A3[[#This Row],[Betrag2]]</f>
        <v>8343.41</v>
      </c>
      <c r="D956" s="309" t="s">
        <v>3168</v>
      </c>
      <c r="E956" s="309" t="s">
        <v>3169</v>
      </c>
      <c r="F956" s="309" t="s">
        <v>3207</v>
      </c>
      <c r="G956" s="309" t="s">
        <v>3208</v>
      </c>
      <c r="H956" s="309" t="s">
        <v>3209</v>
      </c>
      <c r="I956" s="327">
        <v>8343.41</v>
      </c>
    </row>
    <row r="957" spans="1:9" x14ac:dyDescent="0.35">
      <c r="A957" s="309" t="str">
        <f>Inek2018A3[[#This Row],[ZPD2]]</f>
        <v>ZP69.14</v>
      </c>
      <c r="B957" s="309" t="str">
        <f>Inek2018A3[[#This Row],[OPSKode]]</f>
        <v>8-800.he</v>
      </c>
      <c r="C957" s="326">
        <f>Inek2018A3[[#This Row],[Betrag2]]</f>
        <v>9678.35</v>
      </c>
      <c r="D957" s="309" t="s">
        <v>3168</v>
      </c>
      <c r="E957" s="309" t="s">
        <v>3169</v>
      </c>
      <c r="F957" s="309" t="s">
        <v>3210</v>
      </c>
      <c r="G957" s="309" t="s">
        <v>3211</v>
      </c>
      <c r="H957" s="309" t="s">
        <v>3212</v>
      </c>
      <c r="I957" s="327">
        <v>9678.35</v>
      </c>
    </row>
    <row r="958" spans="1:9" x14ac:dyDescent="0.35">
      <c r="A958" s="309" t="str">
        <f>Inek2018A3[[#This Row],[ZPD2]]</f>
        <v>ZP69.15</v>
      </c>
      <c r="B958" s="309" t="str">
        <f>Inek2018A3[[#This Row],[OPSKode]]</f>
        <v>8-800.hf</v>
      </c>
      <c r="C958" s="326">
        <f>Inek2018A3[[#This Row],[Betrag2]]</f>
        <v>11013.29</v>
      </c>
      <c r="D958" s="309" t="s">
        <v>3168</v>
      </c>
      <c r="E958" s="309" t="s">
        <v>3169</v>
      </c>
      <c r="F958" s="309" t="s">
        <v>3213</v>
      </c>
      <c r="G958" s="309" t="s">
        <v>3214</v>
      </c>
      <c r="H958" s="309" t="s">
        <v>3215</v>
      </c>
      <c r="I958" s="327">
        <v>11013.29</v>
      </c>
    </row>
    <row r="959" spans="1:9" x14ac:dyDescent="0.35">
      <c r="A959" s="309" t="str">
        <f>Inek2018A3[[#This Row],[ZPD2]]</f>
        <v>ZP69.16</v>
      </c>
      <c r="B959" s="309" t="str">
        <f>Inek2018A3[[#This Row],[OPSKode]]</f>
        <v>8-800.hg</v>
      </c>
      <c r="C959" s="326">
        <f>Inek2018A3[[#This Row],[Betrag2]]</f>
        <v>12348.24</v>
      </c>
      <c r="D959" s="309" t="s">
        <v>3168</v>
      </c>
      <c r="E959" s="309" t="s">
        <v>3169</v>
      </c>
      <c r="F959" s="309" t="s">
        <v>3216</v>
      </c>
      <c r="G959" s="309" t="s">
        <v>3217</v>
      </c>
      <c r="H959" s="309" t="s">
        <v>3218</v>
      </c>
      <c r="I959" s="327">
        <v>12348.24</v>
      </c>
    </row>
    <row r="960" spans="1:9" x14ac:dyDescent="0.35">
      <c r="A960" s="309" t="str">
        <f>Inek2018A3[[#This Row],[ZPD2]]</f>
        <v>ZP69.17</v>
      </c>
      <c r="B960" s="309" t="str">
        <f>Inek2018A3[[#This Row],[OPSKode]]</f>
        <v>8-800.hh</v>
      </c>
      <c r="C960" s="326">
        <f>Inek2018A3[[#This Row],[Betrag2]]</f>
        <v>13850.05</v>
      </c>
      <c r="D960" s="309" t="s">
        <v>3168</v>
      </c>
      <c r="E960" s="309" t="s">
        <v>3169</v>
      </c>
      <c r="F960" s="309" t="s">
        <v>3219</v>
      </c>
      <c r="G960" s="309" t="s">
        <v>3220</v>
      </c>
      <c r="H960" s="309" t="s">
        <v>3221</v>
      </c>
      <c r="I960" s="327">
        <v>13850.05</v>
      </c>
    </row>
    <row r="961" spans="1:9" x14ac:dyDescent="0.35">
      <c r="A961" s="309" t="str">
        <f>Inek2018A3[[#This Row],[ZPD2]]</f>
        <v>ZP69.18</v>
      </c>
      <c r="B961" s="309" t="str">
        <f>Inek2018A3[[#This Row],[OPSKode]]</f>
        <v>8-800.hj</v>
      </c>
      <c r="C961" s="326">
        <f>Inek2018A3[[#This Row],[Betrag2]]</f>
        <v>15852.47</v>
      </c>
      <c r="D961" s="309" t="s">
        <v>3168</v>
      </c>
      <c r="E961" s="309" t="s">
        <v>3169</v>
      </c>
      <c r="F961" s="309" t="s">
        <v>3222</v>
      </c>
      <c r="G961" s="309" t="s">
        <v>3223</v>
      </c>
      <c r="H961" s="309" t="s">
        <v>3224</v>
      </c>
      <c r="I961" s="327">
        <v>15852.47</v>
      </c>
    </row>
    <row r="962" spans="1:9" x14ac:dyDescent="0.35">
      <c r="A962" s="309" t="str">
        <f>Inek2018A3[[#This Row],[ZPD2]]</f>
        <v>ZP69.19</v>
      </c>
      <c r="B962" s="309" t="str">
        <f>Inek2018A3[[#This Row],[OPSKode]]</f>
        <v>8-800.hk</v>
      </c>
      <c r="C962" s="326">
        <f>Inek2018A3[[#This Row],[Betrag2]]</f>
        <v>17854.89</v>
      </c>
      <c r="D962" s="309" t="s">
        <v>3168</v>
      </c>
      <c r="E962" s="309" t="s">
        <v>3169</v>
      </c>
      <c r="F962" s="309" t="s">
        <v>3225</v>
      </c>
      <c r="G962" s="309" t="s">
        <v>3226</v>
      </c>
      <c r="H962" s="309" t="s">
        <v>3227</v>
      </c>
      <c r="I962" s="327">
        <v>17854.89</v>
      </c>
    </row>
    <row r="963" spans="1:9" x14ac:dyDescent="0.35">
      <c r="A963" s="309" t="str">
        <f>Inek2018A3[[#This Row],[ZPD2]]</f>
        <v>ZP69.20</v>
      </c>
      <c r="B963" s="309" t="str">
        <f>Inek2018A3[[#This Row],[OPSKode]]</f>
        <v>8-800.hm</v>
      </c>
      <c r="C963" s="326">
        <f>Inek2018A3[[#This Row],[Betrag2]]</f>
        <v>19857.3</v>
      </c>
      <c r="D963" s="309" t="s">
        <v>3168</v>
      </c>
      <c r="E963" s="309" t="s">
        <v>3169</v>
      </c>
      <c r="F963" s="309" t="s">
        <v>3228</v>
      </c>
      <c r="G963" s="309" t="s">
        <v>3229</v>
      </c>
      <c r="H963" s="309" t="s">
        <v>3230</v>
      </c>
      <c r="I963" s="327">
        <v>19857.3</v>
      </c>
    </row>
    <row r="964" spans="1:9" x14ac:dyDescent="0.35">
      <c r="A964" s="309" t="str">
        <f>Inek2018A3[[#This Row],[ZPD2]]</f>
        <v>ZP69.21</v>
      </c>
      <c r="B964" s="309" t="str">
        <f>Inek2018A3[[#This Row],[OPSKode]]</f>
        <v>8-800.hn</v>
      </c>
      <c r="C964" s="326">
        <f>Inek2018A3[[#This Row],[Betrag2]]</f>
        <v>21859.72</v>
      </c>
      <c r="D964" s="309" t="s">
        <v>3168</v>
      </c>
      <c r="E964" s="309" t="s">
        <v>3169</v>
      </c>
      <c r="F964" s="309" t="s">
        <v>3231</v>
      </c>
      <c r="G964" s="309" t="s">
        <v>3232</v>
      </c>
      <c r="H964" s="309" t="s">
        <v>3233</v>
      </c>
      <c r="I964" s="327">
        <v>21859.72</v>
      </c>
    </row>
    <row r="965" spans="1:9" x14ac:dyDescent="0.35">
      <c r="A965" s="309" t="str">
        <f>Inek2018A3[[#This Row],[ZPD2]]</f>
        <v>ZP69.22</v>
      </c>
      <c r="B965" s="309" t="str">
        <f>Inek2018A3[[#This Row],[OPSKode]]</f>
        <v>8-800.hp</v>
      </c>
      <c r="C965" s="326">
        <f>Inek2018A3[[#This Row],[Betrag2]]</f>
        <v>24029.01</v>
      </c>
      <c r="D965" s="309" t="s">
        <v>3168</v>
      </c>
      <c r="E965" s="309" t="s">
        <v>3169</v>
      </c>
      <c r="F965" s="309" t="s">
        <v>3234</v>
      </c>
      <c r="G965" s="309" t="s">
        <v>3235</v>
      </c>
      <c r="H965" s="309" t="s">
        <v>3236</v>
      </c>
      <c r="I965" s="327">
        <v>24029.01</v>
      </c>
    </row>
    <row r="966" spans="1:9" x14ac:dyDescent="0.35">
      <c r="A966" s="309" t="str">
        <f>Inek2018A3[[#This Row],[ZPD2]]</f>
        <v>ZP69.23</v>
      </c>
      <c r="B966" s="309" t="str">
        <f>Inek2018A3[[#This Row],[OPSKode]]</f>
        <v>8-800.hq</v>
      </c>
      <c r="C966" s="326">
        <f>Inek2018A3[[#This Row],[Betrag2]]</f>
        <v>26698.9</v>
      </c>
      <c r="D966" s="309" t="s">
        <v>3168</v>
      </c>
      <c r="E966" s="309" t="s">
        <v>3169</v>
      </c>
      <c r="F966" s="309" t="s">
        <v>3237</v>
      </c>
      <c r="G966" s="309" t="s">
        <v>3238</v>
      </c>
      <c r="H966" s="309" t="s">
        <v>3239</v>
      </c>
      <c r="I966" s="327">
        <v>26698.9</v>
      </c>
    </row>
    <row r="967" spans="1:9" x14ac:dyDescent="0.35">
      <c r="A967" s="309" t="str">
        <f>Inek2018A3[[#This Row],[ZPD2]]</f>
        <v>ZP69.24</v>
      </c>
      <c r="B967" s="309" t="str">
        <f>Inek2018A3[[#This Row],[OPSKode]]</f>
        <v>8-800.hr</v>
      </c>
      <c r="C967" s="326">
        <f>Inek2018A3[[#This Row],[Betrag2]]</f>
        <v>29368.79</v>
      </c>
      <c r="D967" s="309" t="s">
        <v>3168</v>
      </c>
      <c r="E967" s="309" t="s">
        <v>3169</v>
      </c>
      <c r="F967" s="309" t="s">
        <v>3240</v>
      </c>
      <c r="G967" s="309" t="s">
        <v>3241</v>
      </c>
      <c r="H967" s="309" t="s">
        <v>3242</v>
      </c>
      <c r="I967" s="327">
        <v>29368.79</v>
      </c>
    </row>
    <row r="968" spans="1:9" x14ac:dyDescent="0.35">
      <c r="A968" s="309" t="str">
        <f>Inek2018A3[[#This Row],[ZPD2]]</f>
        <v>ZP69.25</v>
      </c>
      <c r="B968" s="309" t="str">
        <f>Inek2018A3[[#This Row],[OPSKode]]</f>
        <v>8-800.hs</v>
      </c>
      <c r="C968" s="326">
        <f>Inek2018A3[[#This Row],[Betrag2]]</f>
        <v>32038.68</v>
      </c>
      <c r="D968" s="309" t="s">
        <v>3168</v>
      </c>
      <c r="E968" s="309" t="s">
        <v>3169</v>
      </c>
      <c r="F968" s="309" t="s">
        <v>3243</v>
      </c>
      <c r="G968" s="309" t="s">
        <v>3244</v>
      </c>
      <c r="H968" s="309" t="s">
        <v>3245</v>
      </c>
      <c r="I968" s="327">
        <v>32038.68</v>
      </c>
    </row>
    <row r="969" spans="1:9" x14ac:dyDescent="0.35">
      <c r="A969" s="309" t="str">
        <f>Inek2018A3[[#This Row],[ZPD2]]</f>
        <v>ZP69.26</v>
      </c>
      <c r="B969" s="309" t="str">
        <f>Inek2018A3[[#This Row],[OPSKode]]</f>
        <v>8-800.ht</v>
      </c>
      <c r="C969" s="326">
        <f>Inek2018A3[[#This Row],[Betrag2]]</f>
        <v>34708.559999999998</v>
      </c>
      <c r="D969" s="309" t="s">
        <v>3168</v>
      </c>
      <c r="E969" s="309" t="s">
        <v>3169</v>
      </c>
      <c r="F969" s="309" t="s">
        <v>3246</v>
      </c>
      <c r="G969" s="309" t="s">
        <v>3247</v>
      </c>
      <c r="H969" s="309" t="s">
        <v>3248</v>
      </c>
      <c r="I969" s="327">
        <v>34708.559999999998</v>
      </c>
    </row>
    <row r="970" spans="1:9" x14ac:dyDescent="0.35">
      <c r="A970" s="309" t="str">
        <f>Inek2018A3[[#This Row],[ZPD2]]</f>
        <v>ZP69.27</v>
      </c>
      <c r="B970" s="309" t="str">
        <f>Inek2018A3[[#This Row],[OPSKode]]</f>
        <v>8-800.hu</v>
      </c>
      <c r="C970" s="326">
        <f>Inek2018A3[[#This Row],[Betrag2]]</f>
        <v>37378.449999999997</v>
      </c>
      <c r="D970" s="309" t="s">
        <v>3168</v>
      </c>
      <c r="E970" s="309" t="s">
        <v>3169</v>
      </c>
      <c r="F970" s="309" t="s">
        <v>3249</v>
      </c>
      <c r="G970" s="309" t="s">
        <v>3250</v>
      </c>
      <c r="H970" s="309" t="s">
        <v>3251</v>
      </c>
      <c r="I970" s="327">
        <v>37378.449999999997</v>
      </c>
    </row>
    <row r="971" spans="1:9" x14ac:dyDescent="0.35">
      <c r="A971" s="309" t="str">
        <f>Inek2018A3[[#This Row],[ZPD2]]</f>
        <v>ZP69.28</v>
      </c>
      <c r="B971" s="309" t="str">
        <f>Inek2018A3[[#This Row],[OPSKode]]</f>
        <v>8-800.hv</v>
      </c>
      <c r="C971" s="326">
        <f>Inek2018A3[[#This Row],[Betrag2]]</f>
        <v>40048.339999999997</v>
      </c>
      <c r="D971" s="309" t="s">
        <v>3168</v>
      </c>
      <c r="E971" s="309" t="s">
        <v>3169</v>
      </c>
      <c r="F971" s="309" t="s">
        <v>3252</v>
      </c>
      <c r="G971" s="309" t="s">
        <v>3253</v>
      </c>
      <c r="H971" s="309" t="s">
        <v>3254</v>
      </c>
      <c r="I971" s="327">
        <v>40048.339999999997</v>
      </c>
    </row>
    <row r="972" spans="1:9" x14ac:dyDescent="0.35">
      <c r="A972" s="309" t="str">
        <f>Inek2018A3[[#This Row],[ZPD2]]</f>
        <v>ZP69.29</v>
      </c>
      <c r="B972" s="309" t="str">
        <f>Inek2018A3[[#This Row],[OPSKode]]</f>
        <v>8-800.hz</v>
      </c>
      <c r="C972" s="326">
        <f>Inek2018A3[[#This Row],[Betrag2]]</f>
        <v>42718.23</v>
      </c>
      <c r="D972" s="309" t="s">
        <v>3168</v>
      </c>
      <c r="E972" s="309" t="s">
        <v>3169</v>
      </c>
      <c r="F972" s="309" t="s">
        <v>3255</v>
      </c>
      <c r="G972" s="309" t="s">
        <v>3256</v>
      </c>
      <c r="H972" s="309" t="s">
        <v>3257</v>
      </c>
      <c r="I972" s="327">
        <v>42718.23</v>
      </c>
    </row>
    <row r="973" spans="1:9" x14ac:dyDescent="0.35">
      <c r="A973" s="309" t="str">
        <f>Inek2018A3[[#This Row],[ZPD2]]</f>
        <v>ZP69.30</v>
      </c>
      <c r="B973" s="309" t="str">
        <f>Inek2018A3[[#This Row],[OPSKode]]</f>
        <v>8-800.n0</v>
      </c>
      <c r="C973" s="326">
        <f>Inek2018A3[[#This Row],[Betrag2]]</f>
        <v>45721.86</v>
      </c>
      <c r="D973" s="309" t="s">
        <v>3168</v>
      </c>
      <c r="E973" s="309" t="s">
        <v>3169</v>
      </c>
      <c r="F973" s="309" t="s">
        <v>3258</v>
      </c>
      <c r="G973" s="309" t="s">
        <v>3259</v>
      </c>
      <c r="H973" s="309" t="s">
        <v>3260</v>
      </c>
      <c r="I973" s="327">
        <v>45721.86</v>
      </c>
    </row>
    <row r="974" spans="1:9" x14ac:dyDescent="0.35">
      <c r="A974" s="309" t="str">
        <f>Inek2018A3[[#This Row],[ZPD2]]</f>
        <v>ZP69.31</v>
      </c>
      <c r="B974" s="309" t="str">
        <f>Inek2018A3[[#This Row],[OPSKode]]</f>
        <v>8-800.n1</v>
      </c>
      <c r="C974" s="326">
        <f>Inek2018A3[[#This Row],[Betrag2]]</f>
        <v>49726.69</v>
      </c>
      <c r="D974" s="309" t="s">
        <v>3168</v>
      </c>
      <c r="E974" s="309" t="s">
        <v>3169</v>
      </c>
      <c r="F974" s="309" t="s">
        <v>3261</v>
      </c>
      <c r="G974" s="309" t="s">
        <v>3262</v>
      </c>
      <c r="H974" s="309" t="s">
        <v>3263</v>
      </c>
      <c r="I974" s="327">
        <v>49726.69</v>
      </c>
    </row>
    <row r="975" spans="1:9" x14ac:dyDescent="0.35">
      <c r="A975" s="309" t="str">
        <f>Inek2018A3[[#This Row],[ZPD2]]</f>
        <v>ZP69.32</v>
      </c>
      <c r="B975" s="309" t="str">
        <f>Inek2018A3[[#This Row],[OPSKode]]</f>
        <v>8-800.n2</v>
      </c>
      <c r="C975" s="326">
        <f>Inek2018A3[[#This Row],[Betrag2]]</f>
        <v>53731.53</v>
      </c>
      <c r="D975" s="309" t="s">
        <v>3168</v>
      </c>
      <c r="E975" s="309" t="s">
        <v>3169</v>
      </c>
      <c r="F975" s="309" t="s">
        <v>3264</v>
      </c>
      <c r="G975" s="309" t="s">
        <v>3265</v>
      </c>
      <c r="H975" s="309" t="s">
        <v>3266</v>
      </c>
      <c r="I975" s="327">
        <v>53731.53</v>
      </c>
    </row>
    <row r="976" spans="1:9" x14ac:dyDescent="0.35">
      <c r="A976" s="309" t="str">
        <f>Inek2018A3[[#This Row],[ZPD2]]</f>
        <v>ZP69.33</v>
      </c>
      <c r="B976" s="309" t="str">
        <f>Inek2018A3[[#This Row],[OPSKode]]</f>
        <v>8-800.n3</v>
      </c>
      <c r="C976" s="326">
        <f>Inek2018A3[[#This Row],[Betrag2]]</f>
        <v>57736.36</v>
      </c>
      <c r="D976" s="309" t="s">
        <v>3168</v>
      </c>
      <c r="E976" s="309" t="s">
        <v>3169</v>
      </c>
      <c r="F976" s="309" t="s">
        <v>3267</v>
      </c>
      <c r="G976" s="309" t="s">
        <v>3268</v>
      </c>
      <c r="H976" s="309" t="s">
        <v>3269</v>
      </c>
      <c r="I976" s="327">
        <v>57736.36</v>
      </c>
    </row>
    <row r="977" spans="1:9" x14ac:dyDescent="0.35">
      <c r="A977" s="309" t="str">
        <f>Inek2018A3[[#This Row],[ZPD2]]</f>
        <v>ZP69.34</v>
      </c>
      <c r="B977" s="309" t="str">
        <f>Inek2018A3[[#This Row],[OPSKode]]</f>
        <v>8-800.n4</v>
      </c>
      <c r="C977" s="326">
        <f>Inek2018A3[[#This Row],[Betrag2]]</f>
        <v>61741.2</v>
      </c>
      <c r="D977" s="309" t="s">
        <v>3168</v>
      </c>
      <c r="E977" s="309" t="s">
        <v>3169</v>
      </c>
      <c r="F977" s="309" t="s">
        <v>3270</v>
      </c>
      <c r="G977" s="309" t="s">
        <v>3271</v>
      </c>
      <c r="H977" s="309" t="s">
        <v>3272</v>
      </c>
      <c r="I977" s="327">
        <v>61741.2</v>
      </c>
    </row>
    <row r="978" spans="1:9" x14ac:dyDescent="0.35">
      <c r="A978" s="309" t="str">
        <f>Inek2018A3[[#This Row],[ZPD2]]</f>
        <v>ZP69.35</v>
      </c>
      <c r="B978" s="309" t="str">
        <f>Inek2018A3[[#This Row],[OPSKode]]</f>
        <v>8-800.n5</v>
      </c>
      <c r="C978" s="326">
        <f>Inek2018A3[[#This Row],[Betrag2]]</f>
        <v>66079.77</v>
      </c>
      <c r="D978" s="309" t="s">
        <v>3168</v>
      </c>
      <c r="E978" s="309" t="s">
        <v>3169</v>
      </c>
      <c r="F978" s="309" t="s">
        <v>3273</v>
      </c>
      <c r="G978" s="309" t="s">
        <v>3274</v>
      </c>
      <c r="H978" s="309" t="s">
        <v>3275</v>
      </c>
      <c r="I978" s="327">
        <v>66079.77</v>
      </c>
    </row>
    <row r="979" spans="1:9" x14ac:dyDescent="0.35">
      <c r="A979" s="309" t="str">
        <f>Inek2018A3[[#This Row],[ZPD2]]</f>
        <v>ZP69.36</v>
      </c>
      <c r="B979" s="309" t="str">
        <f>Inek2018A3[[#This Row],[OPSKode]]</f>
        <v>8-800.n6</v>
      </c>
      <c r="C979" s="326">
        <f>Inek2018A3[[#This Row],[Betrag2]]</f>
        <v>71419.55</v>
      </c>
      <c r="D979" s="309" t="s">
        <v>3168</v>
      </c>
      <c r="E979" s="309" t="s">
        <v>3169</v>
      </c>
      <c r="F979" s="309" t="s">
        <v>3276</v>
      </c>
      <c r="G979" s="309" t="s">
        <v>3277</v>
      </c>
      <c r="H979" s="309" t="s">
        <v>3278</v>
      </c>
      <c r="I979" s="327">
        <v>71419.55</v>
      </c>
    </row>
    <row r="980" spans="1:9" x14ac:dyDescent="0.35">
      <c r="A980" s="309" t="str">
        <f>Inek2018A3[[#This Row],[ZPD2]]</f>
        <v>ZP69.37</v>
      </c>
      <c r="B980" s="309" t="str">
        <f>Inek2018A3[[#This Row],[OPSKode]]</f>
        <v>8-800.n7</v>
      </c>
      <c r="C980" s="326">
        <f>Inek2018A3[[#This Row],[Betrag2]]</f>
        <v>76759.33</v>
      </c>
      <c r="D980" s="309" t="s">
        <v>3168</v>
      </c>
      <c r="E980" s="309" t="s">
        <v>3169</v>
      </c>
      <c r="F980" s="309" t="s">
        <v>3279</v>
      </c>
      <c r="G980" s="309" t="s">
        <v>3280</v>
      </c>
      <c r="H980" s="309" t="s">
        <v>3281</v>
      </c>
      <c r="I980" s="327">
        <v>76759.33</v>
      </c>
    </row>
    <row r="981" spans="1:9" x14ac:dyDescent="0.35">
      <c r="A981" s="309" t="str">
        <f>Inek2018A3[[#This Row],[ZPD2]]</f>
        <v>ZP69.38</v>
      </c>
      <c r="B981" s="309" t="str">
        <f>Inek2018A3[[#This Row],[OPSKode]]</f>
        <v>8-800.n8</v>
      </c>
      <c r="C981" s="326">
        <f>Inek2018A3[[#This Row],[Betrag2]]</f>
        <v>82099.11</v>
      </c>
      <c r="D981" s="309" t="s">
        <v>3168</v>
      </c>
      <c r="E981" s="309" t="s">
        <v>3169</v>
      </c>
      <c r="F981" s="309" t="s">
        <v>3282</v>
      </c>
      <c r="G981" s="309" t="s">
        <v>3283</v>
      </c>
      <c r="H981" s="309" t="s">
        <v>3284</v>
      </c>
      <c r="I981" s="327">
        <v>82099.11</v>
      </c>
    </row>
    <row r="982" spans="1:9" x14ac:dyDescent="0.35">
      <c r="A982" s="309" t="str">
        <f>Inek2018A3[[#This Row],[ZPD2]]</f>
        <v>ZP69.39</v>
      </c>
      <c r="B982" s="309" t="str">
        <f>Inek2018A3[[#This Row],[OPSKode]]</f>
        <v>8-800.n9</v>
      </c>
      <c r="C982" s="326">
        <f>Inek2018A3[[#This Row],[Betrag2]]</f>
        <v>87438.88</v>
      </c>
      <c r="D982" s="309" t="s">
        <v>3168</v>
      </c>
      <c r="E982" s="309" t="s">
        <v>3169</v>
      </c>
      <c r="F982" s="309" t="s">
        <v>3285</v>
      </c>
      <c r="G982" s="309" t="s">
        <v>3286</v>
      </c>
      <c r="H982" s="309" t="s">
        <v>3287</v>
      </c>
      <c r="I982" s="327">
        <v>87438.88</v>
      </c>
    </row>
    <row r="983" spans="1:9" x14ac:dyDescent="0.35">
      <c r="A983" s="309" t="str">
        <f>Inek2018A3[[#This Row],[ZPD2]]</f>
        <v>ZP69.40</v>
      </c>
      <c r="B983" s="309" t="str">
        <f>Inek2018A3[[#This Row],[OPSKode]]</f>
        <v>8-800.na</v>
      </c>
      <c r="C983" s="326">
        <f>Inek2018A3[[#This Row],[Betrag2]]</f>
        <v>93112.4</v>
      </c>
      <c r="D983" s="309" t="s">
        <v>3168</v>
      </c>
      <c r="E983" s="309" t="s">
        <v>3169</v>
      </c>
      <c r="F983" s="309" t="s">
        <v>3288</v>
      </c>
      <c r="G983" s="309" t="s">
        <v>3289</v>
      </c>
      <c r="H983" s="309" t="s">
        <v>3290</v>
      </c>
      <c r="I983" s="327">
        <v>93112.4</v>
      </c>
    </row>
    <row r="984" spans="1:9" x14ac:dyDescent="0.35">
      <c r="A984" s="309" t="str">
        <f>Inek2018A3[[#This Row],[ZPD2]]</f>
        <v>ZP69.41</v>
      </c>
      <c r="B984" s="309" t="str">
        <f>Inek2018A3[[#This Row],[OPSKode]]</f>
        <v>8-800.nb</v>
      </c>
      <c r="C984" s="326">
        <f>Inek2018A3[[#This Row],[Betrag2]]</f>
        <v>99787.12</v>
      </c>
      <c r="D984" s="309" t="s">
        <v>3168</v>
      </c>
      <c r="E984" s="309" t="s">
        <v>3169</v>
      </c>
      <c r="F984" s="309" t="s">
        <v>3291</v>
      </c>
      <c r="G984" s="309" t="s">
        <v>3292</v>
      </c>
      <c r="H984" s="309" t="s">
        <v>3293</v>
      </c>
      <c r="I984" s="327">
        <v>99787.12</v>
      </c>
    </row>
    <row r="985" spans="1:9" x14ac:dyDescent="0.35">
      <c r="A985" s="309" t="str">
        <f>Inek2018A3[[#This Row],[ZPD2]]</f>
        <v>ZP69.42</v>
      </c>
      <c r="B985" s="309" t="str">
        <f>Inek2018A3[[#This Row],[OPSKode]]</f>
        <v>8-800.nc</v>
      </c>
      <c r="C985" s="326">
        <f>Inek2018A3[[#This Row],[Betrag2]]</f>
        <v>106461.85</v>
      </c>
      <c r="D985" s="309" t="s">
        <v>3168</v>
      </c>
      <c r="E985" s="309" t="s">
        <v>3169</v>
      </c>
      <c r="F985" s="309" t="s">
        <v>3294</v>
      </c>
      <c r="G985" s="309" t="s">
        <v>3295</v>
      </c>
      <c r="H985" s="309" t="s">
        <v>3296</v>
      </c>
      <c r="I985" s="327">
        <v>106461.85</v>
      </c>
    </row>
    <row r="986" spans="1:9" x14ac:dyDescent="0.35">
      <c r="A986" s="309" t="str">
        <f>Inek2018A3[[#This Row],[ZPD2]]</f>
        <v>ZP69.43</v>
      </c>
      <c r="B986" s="309" t="str">
        <f>Inek2018A3[[#This Row],[OPSKode]]</f>
        <v>8-800.nd</v>
      </c>
      <c r="C986" s="326">
        <f>Inek2018A3[[#This Row],[Betrag2]]</f>
        <v>113136.57</v>
      </c>
      <c r="D986" s="309" t="s">
        <v>3168</v>
      </c>
      <c r="E986" s="309" t="s">
        <v>3169</v>
      </c>
      <c r="F986" s="309" t="s">
        <v>3297</v>
      </c>
      <c r="G986" s="309" t="s">
        <v>3298</v>
      </c>
      <c r="H986" s="309" t="s">
        <v>3299</v>
      </c>
      <c r="I986" s="327">
        <v>113136.57</v>
      </c>
    </row>
    <row r="987" spans="1:9" x14ac:dyDescent="0.35">
      <c r="A987" s="309" t="str">
        <f>Inek2018A3[[#This Row],[ZPD2]]</f>
        <v>ZP69.44</v>
      </c>
      <c r="B987" s="309" t="str">
        <f>Inek2018A3[[#This Row],[OPSKode]]</f>
        <v>8-800.ne</v>
      </c>
      <c r="C987" s="326">
        <f>Inek2018A3[[#This Row],[Betrag2]]</f>
        <v>119811.3</v>
      </c>
      <c r="D987" s="309" t="s">
        <v>3168</v>
      </c>
      <c r="E987" s="309" t="s">
        <v>3169</v>
      </c>
      <c r="F987" s="309" t="s">
        <v>3300</v>
      </c>
      <c r="G987" s="309" t="s">
        <v>3301</v>
      </c>
      <c r="H987" s="309" t="s">
        <v>3302</v>
      </c>
      <c r="I987" s="327">
        <v>119811.3</v>
      </c>
    </row>
    <row r="988" spans="1:9" x14ac:dyDescent="0.35">
      <c r="A988" s="309" t="str">
        <f>Inek2018A3[[#This Row],[ZPD2]]</f>
        <v>ZP69.45</v>
      </c>
      <c r="B988" s="309" t="str">
        <f>Inek2018A3[[#This Row],[OPSKode]]</f>
        <v>8-800.nf</v>
      </c>
      <c r="C988" s="326">
        <f>Inek2018A3[[#This Row],[Betrag2]]</f>
        <v>126486.02</v>
      </c>
      <c r="D988" s="309" t="s">
        <v>3168</v>
      </c>
      <c r="E988" s="309" t="s">
        <v>3169</v>
      </c>
      <c r="F988" s="309" t="s">
        <v>3303</v>
      </c>
      <c r="G988" s="309" t="s">
        <v>3304</v>
      </c>
      <c r="H988" s="309" t="s">
        <v>3305</v>
      </c>
      <c r="I988" s="327">
        <v>126486.02</v>
      </c>
    </row>
    <row r="989" spans="1:9" x14ac:dyDescent="0.35">
      <c r="C989" s="326"/>
      <c r="D989" s="309" t="s">
        <v>3306</v>
      </c>
      <c r="E989" s="309" t="s">
        <v>3307</v>
      </c>
      <c r="H989" s="309" t="s">
        <v>3308</v>
      </c>
    </row>
    <row r="990" spans="1:9" x14ac:dyDescent="0.35">
      <c r="A990" s="309" t="str">
        <f>Inek2018A3[[#This Row],[ZPD2]]</f>
        <v>ZP70.01</v>
      </c>
      <c r="B990" s="309" t="str">
        <f>Inek2018A3[[#This Row],[OPSKode]]</f>
        <v>8-800.d0</v>
      </c>
      <c r="C990" s="326">
        <f>Inek2018A3[[#This Row],[Betrag2]]</f>
        <v>444.77</v>
      </c>
      <c r="D990" s="309" t="s">
        <v>3306</v>
      </c>
      <c r="E990" s="309" t="s">
        <v>3307</v>
      </c>
      <c r="F990" s="309" t="s">
        <v>3309</v>
      </c>
      <c r="G990" s="309" t="s">
        <v>3310</v>
      </c>
      <c r="H990" s="309" t="s">
        <v>3311</v>
      </c>
      <c r="I990" s="327">
        <v>444.77</v>
      </c>
    </row>
    <row r="991" spans="1:9" x14ac:dyDescent="0.35">
      <c r="A991" s="309" t="str">
        <f>Inek2018A3[[#This Row],[ZPD2]]</f>
        <v>ZP70.02</v>
      </c>
      <c r="B991" s="309" t="str">
        <f>Inek2018A3[[#This Row],[OPSKode]]</f>
        <v>8-800.d1</v>
      </c>
      <c r="C991" s="326">
        <f>Inek2018A3[[#This Row],[Betrag2]]</f>
        <v>889.54</v>
      </c>
      <c r="D991" s="309" t="s">
        <v>3306</v>
      </c>
      <c r="E991" s="309" t="s">
        <v>3307</v>
      </c>
      <c r="F991" s="309" t="s">
        <v>3312</v>
      </c>
      <c r="G991" s="309" t="s">
        <v>3313</v>
      </c>
      <c r="H991" s="309" t="s">
        <v>3314</v>
      </c>
      <c r="I991" s="327">
        <v>889.54</v>
      </c>
    </row>
    <row r="992" spans="1:9" x14ac:dyDescent="0.35">
      <c r="A992" s="309" t="str">
        <f>Inek2018A3[[#This Row],[ZPD2]]</f>
        <v>ZP70.03</v>
      </c>
      <c r="B992" s="309" t="str">
        <f>Inek2018A3[[#This Row],[OPSKode]]</f>
        <v>8-800.d2</v>
      </c>
      <c r="C992" s="326">
        <f>Inek2018A3[[#This Row],[Betrag2]]</f>
        <v>1334.3</v>
      </c>
      <c r="D992" s="309" t="s">
        <v>3306</v>
      </c>
      <c r="E992" s="309" t="s">
        <v>3307</v>
      </c>
      <c r="F992" s="309" t="s">
        <v>3315</v>
      </c>
      <c r="G992" s="309" t="s">
        <v>3316</v>
      </c>
      <c r="H992" s="309" t="s">
        <v>3317</v>
      </c>
      <c r="I992" s="327">
        <v>1334.3</v>
      </c>
    </row>
    <row r="993" spans="1:9" x14ac:dyDescent="0.35">
      <c r="A993" s="309" t="str">
        <f>Inek2018A3[[#This Row],[ZPD2]]</f>
        <v>ZP70.04</v>
      </c>
      <c r="B993" s="309" t="str">
        <f>Inek2018A3[[#This Row],[OPSKode]]</f>
        <v>8-800.d3</v>
      </c>
      <c r="C993" s="326">
        <f>Inek2018A3[[#This Row],[Betrag2]]</f>
        <v>1779.07</v>
      </c>
      <c r="D993" s="309" t="s">
        <v>3306</v>
      </c>
      <c r="E993" s="309" t="s">
        <v>3307</v>
      </c>
      <c r="F993" s="309" t="s">
        <v>3318</v>
      </c>
      <c r="G993" s="309" t="s">
        <v>3319</v>
      </c>
      <c r="H993" s="309" t="s">
        <v>3320</v>
      </c>
      <c r="I993" s="327">
        <v>1779.07</v>
      </c>
    </row>
    <row r="994" spans="1:9" x14ac:dyDescent="0.35">
      <c r="A994" s="309" t="str">
        <f>Inek2018A3[[#This Row],[ZPD2]]</f>
        <v>ZP70.05</v>
      </c>
      <c r="B994" s="309" t="str">
        <f>Inek2018A3[[#This Row],[OPSKode]]</f>
        <v>8-800.d4</v>
      </c>
      <c r="C994" s="326">
        <f>Inek2018A3[[#This Row],[Betrag2]]</f>
        <v>2223.84</v>
      </c>
      <c r="D994" s="309" t="s">
        <v>3306</v>
      </c>
      <c r="E994" s="309" t="s">
        <v>3307</v>
      </c>
      <c r="F994" s="309" t="s">
        <v>3321</v>
      </c>
      <c r="G994" s="309" t="s">
        <v>3322</v>
      </c>
      <c r="H994" s="309" t="s">
        <v>3323</v>
      </c>
      <c r="I994" s="327">
        <v>2223.84</v>
      </c>
    </row>
    <row r="995" spans="1:9" x14ac:dyDescent="0.35">
      <c r="A995" s="309" t="str">
        <f>Inek2018A3[[#This Row],[ZPD2]]</f>
        <v>ZP70.06</v>
      </c>
      <c r="B995" s="309" t="str">
        <f>Inek2018A3[[#This Row],[OPSKode]]</f>
        <v>8-800.d5</v>
      </c>
      <c r="C995" s="326">
        <f>Inek2018A3[[#This Row],[Betrag2]]</f>
        <v>2890.99</v>
      </c>
      <c r="D995" s="309" t="s">
        <v>3306</v>
      </c>
      <c r="E995" s="309" t="s">
        <v>3307</v>
      </c>
      <c r="F995" s="309" t="s">
        <v>3324</v>
      </c>
      <c r="G995" s="309" t="s">
        <v>3325</v>
      </c>
      <c r="H995" s="309" t="s">
        <v>3326</v>
      </c>
      <c r="I995" s="327">
        <v>2890.99</v>
      </c>
    </row>
    <row r="996" spans="1:9" x14ac:dyDescent="0.35">
      <c r="A996" s="309" t="str">
        <f>Inek2018A3[[#This Row],[ZPD2]]</f>
        <v>ZP70.07</v>
      </c>
      <c r="B996" s="309" t="str">
        <f>Inek2018A3[[#This Row],[OPSKode]]</f>
        <v>8-800.d6</v>
      </c>
      <c r="C996" s="326">
        <f>Inek2018A3[[#This Row],[Betrag2]]</f>
        <v>3780.53</v>
      </c>
      <c r="D996" s="309" t="s">
        <v>3306</v>
      </c>
      <c r="E996" s="309" t="s">
        <v>3307</v>
      </c>
      <c r="F996" s="309" t="s">
        <v>3327</v>
      </c>
      <c r="G996" s="309" t="s">
        <v>3328</v>
      </c>
      <c r="H996" s="309" t="s">
        <v>3329</v>
      </c>
      <c r="I996" s="327">
        <v>3780.53</v>
      </c>
    </row>
    <row r="997" spans="1:9" x14ac:dyDescent="0.35">
      <c r="A997" s="309" t="str">
        <f>Inek2018A3[[#This Row],[ZPD2]]</f>
        <v>ZP70.08</v>
      </c>
      <c r="B997" s="309" t="str">
        <f>Inek2018A3[[#This Row],[OPSKode]]</f>
        <v>8-800.d7</v>
      </c>
      <c r="C997" s="326">
        <f>Inek2018A3[[#This Row],[Betrag2]]</f>
        <v>4670.0600000000004</v>
      </c>
      <c r="D997" s="309" t="s">
        <v>3306</v>
      </c>
      <c r="E997" s="309" t="s">
        <v>3307</v>
      </c>
      <c r="F997" s="309" t="s">
        <v>3330</v>
      </c>
      <c r="G997" s="309" t="s">
        <v>3331</v>
      </c>
      <c r="H997" s="309" t="s">
        <v>3332</v>
      </c>
      <c r="I997" s="327">
        <v>4670.0600000000004</v>
      </c>
    </row>
    <row r="998" spans="1:9" x14ac:dyDescent="0.35">
      <c r="A998" s="309" t="str">
        <f>Inek2018A3[[#This Row],[ZPD2]]</f>
        <v>ZP70.09</v>
      </c>
      <c r="B998" s="309" t="str">
        <f>Inek2018A3[[#This Row],[OPSKode]]</f>
        <v>8-800.d8</v>
      </c>
      <c r="C998" s="326">
        <f>Inek2018A3[[#This Row],[Betrag2]]</f>
        <v>5559.6</v>
      </c>
      <c r="D998" s="309" t="s">
        <v>3306</v>
      </c>
      <c r="E998" s="309" t="s">
        <v>3307</v>
      </c>
      <c r="F998" s="309" t="s">
        <v>3333</v>
      </c>
      <c r="G998" s="309" t="s">
        <v>3334</v>
      </c>
      <c r="H998" s="309" t="s">
        <v>3335</v>
      </c>
      <c r="I998" s="327">
        <v>5559.6</v>
      </c>
    </row>
    <row r="999" spans="1:9" x14ac:dyDescent="0.35">
      <c r="A999" s="309" t="str">
        <f>Inek2018A3[[#This Row],[ZPD2]]</f>
        <v>ZP70.10</v>
      </c>
      <c r="B999" s="309" t="str">
        <f>Inek2018A3[[#This Row],[OPSKode]]</f>
        <v>8-800.d9</v>
      </c>
      <c r="C999" s="326">
        <f>Inek2018A3[[#This Row],[Betrag2]]</f>
        <v>6449.14</v>
      </c>
      <c r="D999" s="309" t="s">
        <v>3306</v>
      </c>
      <c r="E999" s="309" t="s">
        <v>3307</v>
      </c>
      <c r="F999" s="309" t="s">
        <v>3336</v>
      </c>
      <c r="G999" s="309" t="s">
        <v>3337</v>
      </c>
      <c r="H999" s="309" t="s">
        <v>3338</v>
      </c>
      <c r="I999" s="327">
        <v>6449.14</v>
      </c>
    </row>
    <row r="1000" spans="1:9" x14ac:dyDescent="0.35">
      <c r="A1000" s="309" t="str">
        <f>Inek2018A3[[#This Row],[ZPD2]]</f>
        <v>ZP70.11</v>
      </c>
      <c r="B1000" s="309" t="str">
        <f>Inek2018A3[[#This Row],[OPSKode]]</f>
        <v>8-800.da</v>
      </c>
      <c r="C1000" s="326">
        <f>Inek2018A3[[#This Row],[Betrag2]]</f>
        <v>7338.67</v>
      </c>
      <c r="D1000" s="309" t="s">
        <v>3306</v>
      </c>
      <c r="E1000" s="309" t="s">
        <v>3307</v>
      </c>
      <c r="F1000" s="309" t="s">
        <v>3339</v>
      </c>
      <c r="G1000" s="309" t="s">
        <v>3340</v>
      </c>
      <c r="H1000" s="309" t="s">
        <v>3341</v>
      </c>
      <c r="I1000" s="327">
        <v>7338.67</v>
      </c>
    </row>
    <row r="1001" spans="1:9" x14ac:dyDescent="0.35">
      <c r="A1001" s="309" t="str">
        <f>Inek2018A3[[#This Row],[ZPD2]]</f>
        <v>ZP70.12</v>
      </c>
      <c r="B1001" s="309" t="str">
        <f>Inek2018A3[[#This Row],[OPSKode]]</f>
        <v>8-800.db</v>
      </c>
      <c r="C1001" s="326">
        <f>Inek2018A3[[#This Row],[Betrag2]]</f>
        <v>8228.2099999999991</v>
      </c>
      <c r="D1001" s="309" t="s">
        <v>3306</v>
      </c>
      <c r="E1001" s="309" t="s">
        <v>3307</v>
      </c>
      <c r="F1001" s="309" t="s">
        <v>3342</v>
      </c>
      <c r="G1001" s="309" t="s">
        <v>3343</v>
      </c>
      <c r="H1001" s="309" t="s">
        <v>3344</v>
      </c>
      <c r="I1001" s="327">
        <v>8228.2099999999991</v>
      </c>
    </row>
    <row r="1002" spans="1:9" x14ac:dyDescent="0.35">
      <c r="A1002" s="309" t="str">
        <f>Inek2018A3[[#This Row],[ZPD2]]</f>
        <v>ZP70.13</v>
      </c>
      <c r="B1002" s="309" t="str">
        <f>Inek2018A3[[#This Row],[OPSKode]]</f>
        <v>8-800.dc</v>
      </c>
      <c r="C1002" s="326">
        <f>Inek2018A3[[#This Row],[Betrag2]]</f>
        <v>9340.1299999999992</v>
      </c>
      <c r="D1002" s="309" t="s">
        <v>3306</v>
      </c>
      <c r="E1002" s="309" t="s">
        <v>3307</v>
      </c>
      <c r="F1002" s="309" t="s">
        <v>3345</v>
      </c>
      <c r="G1002" s="309" t="s">
        <v>3346</v>
      </c>
      <c r="H1002" s="309" t="s">
        <v>3347</v>
      </c>
      <c r="I1002" s="327">
        <v>9340.1299999999992</v>
      </c>
    </row>
    <row r="1003" spans="1:9" x14ac:dyDescent="0.35">
      <c r="A1003" s="309" t="str">
        <f>Inek2018A3[[#This Row],[ZPD2]]</f>
        <v>ZP70.14</v>
      </c>
      <c r="B1003" s="309" t="str">
        <f>Inek2018A3[[#This Row],[OPSKode]]</f>
        <v>8-800.dd</v>
      </c>
      <c r="C1003" s="326">
        <f>Inek2018A3[[#This Row],[Betrag2]]</f>
        <v>11119.2</v>
      </c>
      <c r="D1003" s="309" t="s">
        <v>3306</v>
      </c>
      <c r="E1003" s="309" t="s">
        <v>3307</v>
      </c>
      <c r="F1003" s="309" t="s">
        <v>3348</v>
      </c>
      <c r="G1003" s="309" t="s">
        <v>3349</v>
      </c>
      <c r="H1003" s="309" t="s">
        <v>3350</v>
      </c>
      <c r="I1003" s="327">
        <v>11119.2</v>
      </c>
    </row>
    <row r="1004" spans="1:9" x14ac:dyDescent="0.35">
      <c r="A1004" s="309" t="str">
        <f>Inek2018A3[[#This Row],[ZPD2]]</f>
        <v>ZP70.15</v>
      </c>
      <c r="B1004" s="309" t="str">
        <f>Inek2018A3[[#This Row],[OPSKode]]</f>
        <v>8-800.de</v>
      </c>
      <c r="C1004" s="326">
        <f>Inek2018A3[[#This Row],[Betrag2]]</f>
        <v>12898.27</v>
      </c>
      <c r="D1004" s="309" t="s">
        <v>3306</v>
      </c>
      <c r="E1004" s="309" t="s">
        <v>3307</v>
      </c>
      <c r="F1004" s="309" t="s">
        <v>3351</v>
      </c>
      <c r="G1004" s="309" t="s">
        <v>3352</v>
      </c>
      <c r="H1004" s="309" t="s">
        <v>3353</v>
      </c>
      <c r="I1004" s="327">
        <v>12898.27</v>
      </c>
    </row>
    <row r="1005" spans="1:9" x14ac:dyDescent="0.35">
      <c r="A1005" s="309" t="str">
        <f>Inek2018A3[[#This Row],[ZPD2]]</f>
        <v>ZP70.16</v>
      </c>
      <c r="B1005" s="309" t="str">
        <f>Inek2018A3[[#This Row],[OPSKode]]</f>
        <v>8-800.df</v>
      </c>
      <c r="C1005" s="326">
        <f>Inek2018A3[[#This Row],[Betrag2]]</f>
        <v>14677.34</v>
      </c>
      <c r="D1005" s="309" t="s">
        <v>3306</v>
      </c>
      <c r="E1005" s="309" t="s">
        <v>3307</v>
      </c>
      <c r="F1005" s="309" t="s">
        <v>3354</v>
      </c>
      <c r="G1005" s="309" t="s">
        <v>3355</v>
      </c>
      <c r="H1005" s="309" t="s">
        <v>3356</v>
      </c>
      <c r="I1005" s="327">
        <v>14677.34</v>
      </c>
    </row>
    <row r="1006" spans="1:9" x14ac:dyDescent="0.35">
      <c r="A1006" s="309" t="str">
        <f>Inek2018A3[[#This Row],[ZPD2]]</f>
        <v>ZP70.17</v>
      </c>
      <c r="B1006" s="309" t="str">
        <f>Inek2018A3[[#This Row],[OPSKode]]</f>
        <v>8-800.dg</v>
      </c>
      <c r="C1006" s="326">
        <f>Inek2018A3[[#This Row],[Betrag2]]</f>
        <v>16456.419999999998</v>
      </c>
      <c r="D1006" s="309" t="s">
        <v>3306</v>
      </c>
      <c r="E1006" s="309" t="s">
        <v>3307</v>
      </c>
      <c r="F1006" s="309" t="s">
        <v>3357</v>
      </c>
      <c r="G1006" s="309" t="s">
        <v>3358</v>
      </c>
      <c r="H1006" s="309" t="s">
        <v>3359</v>
      </c>
      <c r="I1006" s="327">
        <v>16456.419999999998</v>
      </c>
    </row>
    <row r="1007" spans="1:9" x14ac:dyDescent="0.35">
      <c r="A1007" s="309" t="str">
        <f>Inek2018A3[[#This Row],[ZPD2]]</f>
        <v>ZP70.18</v>
      </c>
      <c r="B1007" s="309" t="str">
        <f>Inek2018A3[[#This Row],[OPSKode]]</f>
        <v>8-800.dh</v>
      </c>
      <c r="C1007" s="326">
        <f>Inek2018A3[[#This Row],[Betrag2]]</f>
        <v>18457.87</v>
      </c>
      <c r="D1007" s="309" t="s">
        <v>3306</v>
      </c>
      <c r="E1007" s="309" t="s">
        <v>3307</v>
      </c>
      <c r="F1007" s="309" t="s">
        <v>3360</v>
      </c>
      <c r="G1007" s="309" t="s">
        <v>3361</v>
      </c>
      <c r="H1007" s="309" t="s">
        <v>3362</v>
      </c>
      <c r="I1007" s="327">
        <v>18457.87</v>
      </c>
    </row>
    <row r="1008" spans="1:9" x14ac:dyDescent="0.35">
      <c r="A1008" s="309" t="str">
        <f>Inek2018A3[[#This Row],[ZPD2]]</f>
        <v>ZP70.19</v>
      </c>
      <c r="B1008" s="309" t="str">
        <f>Inek2018A3[[#This Row],[OPSKode]]</f>
        <v>8-800.dj</v>
      </c>
      <c r="C1008" s="326">
        <f>Inek2018A3[[#This Row],[Betrag2]]</f>
        <v>21126.48</v>
      </c>
      <c r="D1008" s="309" t="s">
        <v>3306</v>
      </c>
      <c r="E1008" s="309" t="s">
        <v>3307</v>
      </c>
      <c r="F1008" s="309" t="s">
        <v>3363</v>
      </c>
      <c r="G1008" s="309" t="s">
        <v>3364</v>
      </c>
      <c r="H1008" s="309" t="s">
        <v>3365</v>
      </c>
      <c r="I1008" s="327">
        <v>21126.48</v>
      </c>
    </row>
    <row r="1009" spans="1:9" x14ac:dyDescent="0.35">
      <c r="A1009" s="309" t="str">
        <f>Inek2018A3[[#This Row],[ZPD2]]</f>
        <v>ZP70.20</v>
      </c>
      <c r="B1009" s="309" t="str">
        <f>Inek2018A3[[#This Row],[OPSKode]]</f>
        <v>8-800.dk</v>
      </c>
      <c r="C1009" s="326">
        <f>Inek2018A3[[#This Row],[Betrag2]]</f>
        <v>23795.09</v>
      </c>
      <c r="D1009" s="309" t="s">
        <v>3306</v>
      </c>
      <c r="E1009" s="309" t="s">
        <v>3307</v>
      </c>
      <c r="F1009" s="309" t="s">
        <v>3366</v>
      </c>
      <c r="G1009" s="309" t="s">
        <v>3367</v>
      </c>
      <c r="H1009" s="309" t="s">
        <v>3368</v>
      </c>
      <c r="I1009" s="327">
        <v>23795.09</v>
      </c>
    </row>
    <row r="1010" spans="1:9" x14ac:dyDescent="0.35">
      <c r="A1010" s="309" t="str">
        <f>Inek2018A3[[#This Row],[ZPD2]]</f>
        <v>ZP70.21</v>
      </c>
      <c r="B1010" s="309" t="str">
        <f>Inek2018A3[[#This Row],[OPSKode]]</f>
        <v>8-800.dm</v>
      </c>
      <c r="C1010" s="326">
        <f>Inek2018A3[[#This Row],[Betrag2]]</f>
        <v>26463.7</v>
      </c>
      <c r="D1010" s="309" t="s">
        <v>3306</v>
      </c>
      <c r="E1010" s="309" t="s">
        <v>3307</v>
      </c>
      <c r="F1010" s="309" t="s">
        <v>3369</v>
      </c>
      <c r="G1010" s="309" t="s">
        <v>3370</v>
      </c>
      <c r="H1010" s="309" t="s">
        <v>3371</v>
      </c>
      <c r="I1010" s="327">
        <v>26463.7</v>
      </c>
    </row>
    <row r="1011" spans="1:9" x14ac:dyDescent="0.35">
      <c r="A1011" s="309" t="str">
        <f>Inek2018A3[[#This Row],[ZPD2]]</f>
        <v>ZP70.22</v>
      </c>
      <c r="B1011" s="309" t="str">
        <f>Inek2018A3[[#This Row],[OPSKode]]</f>
        <v>8-800.dn</v>
      </c>
      <c r="C1011" s="326">
        <f>Inek2018A3[[#This Row],[Betrag2]]</f>
        <v>29132.3</v>
      </c>
      <c r="D1011" s="309" t="s">
        <v>3306</v>
      </c>
      <c r="E1011" s="309" t="s">
        <v>3307</v>
      </c>
      <c r="F1011" s="309" t="s">
        <v>3372</v>
      </c>
      <c r="G1011" s="309" t="s">
        <v>3373</v>
      </c>
      <c r="H1011" s="309" t="s">
        <v>3374</v>
      </c>
      <c r="I1011" s="327">
        <v>29132.3</v>
      </c>
    </row>
    <row r="1012" spans="1:9" x14ac:dyDescent="0.35">
      <c r="A1012" s="309" t="str">
        <f>Inek2018A3[[#This Row],[ZPD2]]</f>
        <v>ZP70.23</v>
      </c>
      <c r="B1012" s="309" t="str">
        <f>Inek2018A3[[#This Row],[OPSKode]]</f>
        <v>8-800.dp</v>
      </c>
      <c r="C1012" s="326">
        <f>Inek2018A3[[#This Row],[Betrag2]]</f>
        <v>32023.3</v>
      </c>
      <c r="D1012" s="309" t="s">
        <v>3306</v>
      </c>
      <c r="E1012" s="309" t="s">
        <v>3307</v>
      </c>
      <c r="F1012" s="309" t="s">
        <v>3375</v>
      </c>
      <c r="G1012" s="309" t="s">
        <v>3376</v>
      </c>
      <c r="H1012" s="309" t="s">
        <v>3377</v>
      </c>
      <c r="I1012" s="327">
        <v>32023.3</v>
      </c>
    </row>
    <row r="1013" spans="1:9" x14ac:dyDescent="0.35">
      <c r="A1013" s="309" t="str">
        <f>Inek2018A3[[#This Row],[ZPD2]]</f>
        <v>ZP70.24</v>
      </c>
      <c r="B1013" s="309" t="str">
        <f>Inek2018A3[[#This Row],[OPSKode]]</f>
        <v>8-800.dq</v>
      </c>
      <c r="C1013" s="326">
        <f>Inek2018A3[[#This Row],[Betrag2]]</f>
        <v>35581.440000000002</v>
      </c>
      <c r="D1013" s="309" t="s">
        <v>3306</v>
      </c>
      <c r="E1013" s="309" t="s">
        <v>3307</v>
      </c>
      <c r="F1013" s="309" t="s">
        <v>3378</v>
      </c>
      <c r="G1013" s="309" t="s">
        <v>3379</v>
      </c>
      <c r="H1013" s="309" t="s">
        <v>3380</v>
      </c>
      <c r="I1013" s="327">
        <v>35581.440000000002</v>
      </c>
    </row>
    <row r="1014" spans="1:9" x14ac:dyDescent="0.35">
      <c r="A1014" s="309" t="str">
        <f>Inek2018A3[[#This Row],[ZPD2]]</f>
        <v>ZP70.25</v>
      </c>
      <c r="B1014" s="309" t="str">
        <f>Inek2018A3[[#This Row],[OPSKode]]</f>
        <v>8-800.dr</v>
      </c>
      <c r="C1014" s="326">
        <f>Inek2018A3[[#This Row],[Betrag2]]</f>
        <v>39139.58</v>
      </c>
      <c r="D1014" s="309" t="s">
        <v>3306</v>
      </c>
      <c r="E1014" s="309" t="s">
        <v>3307</v>
      </c>
      <c r="F1014" s="309" t="s">
        <v>3381</v>
      </c>
      <c r="G1014" s="309" t="s">
        <v>3382</v>
      </c>
      <c r="H1014" s="309" t="s">
        <v>3383</v>
      </c>
      <c r="I1014" s="327">
        <v>39139.58</v>
      </c>
    </row>
    <row r="1015" spans="1:9" x14ac:dyDescent="0.35">
      <c r="A1015" s="309" t="str">
        <f>Inek2018A3[[#This Row],[ZPD2]]</f>
        <v>ZP70.26</v>
      </c>
      <c r="B1015" s="309" t="str">
        <f>Inek2018A3[[#This Row],[OPSKode]]</f>
        <v>8-800.ds</v>
      </c>
      <c r="C1015" s="326">
        <f>Inek2018A3[[#This Row],[Betrag2]]</f>
        <v>42697.73</v>
      </c>
      <c r="D1015" s="309" t="s">
        <v>3306</v>
      </c>
      <c r="E1015" s="309" t="s">
        <v>3307</v>
      </c>
      <c r="F1015" s="309" t="s">
        <v>3384</v>
      </c>
      <c r="G1015" s="309" t="s">
        <v>3385</v>
      </c>
      <c r="H1015" s="309" t="s">
        <v>3386</v>
      </c>
      <c r="I1015" s="327">
        <v>42697.73</v>
      </c>
    </row>
    <row r="1016" spans="1:9" x14ac:dyDescent="0.35">
      <c r="A1016" s="309" t="str">
        <f>Inek2018A3[[#This Row],[ZPD2]]</f>
        <v>ZP70.27</v>
      </c>
      <c r="B1016" s="309" t="str">
        <f>Inek2018A3[[#This Row],[OPSKode]]</f>
        <v>8-800.dt</v>
      </c>
      <c r="C1016" s="326">
        <f>Inek2018A3[[#This Row],[Betrag2]]</f>
        <v>46255.87</v>
      </c>
      <c r="D1016" s="309" t="s">
        <v>3306</v>
      </c>
      <c r="E1016" s="309" t="s">
        <v>3307</v>
      </c>
      <c r="F1016" s="309" t="s">
        <v>3387</v>
      </c>
      <c r="G1016" s="309" t="s">
        <v>3388</v>
      </c>
      <c r="H1016" s="309" t="s">
        <v>3389</v>
      </c>
      <c r="I1016" s="327">
        <v>46255.87</v>
      </c>
    </row>
    <row r="1017" spans="1:9" x14ac:dyDescent="0.35">
      <c r="A1017" s="309" t="str">
        <f>Inek2018A3[[#This Row],[ZPD2]]</f>
        <v>ZP70.28</v>
      </c>
      <c r="B1017" s="309" t="str">
        <f>Inek2018A3[[#This Row],[OPSKode]]</f>
        <v>8-800.du</v>
      </c>
      <c r="C1017" s="326">
        <f>Inek2018A3[[#This Row],[Betrag2]]</f>
        <v>49814.02</v>
      </c>
      <c r="D1017" s="309" t="s">
        <v>3306</v>
      </c>
      <c r="E1017" s="309" t="s">
        <v>3307</v>
      </c>
      <c r="F1017" s="309" t="s">
        <v>3390</v>
      </c>
      <c r="G1017" s="309" t="s">
        <v>3391</v>
      </c>
      <c r="H1017" s="309" t="s">
        <v>3392</v>
      </c>
      <c r="I1017" s="327">
        <v>49814.02</v>
      </c>
    </row>
    <row r="1018" spans="1:9" x14ac:dyDescent="0.35">
      <c r="A1018" s="309" t="str">
        <f>Inek2018A3[[#This Row],[ZPD2]]</f>
        <v>ZP70.29</v>
      </c>
      <c r="B1018" s="309" t="str">
        <f>Inek2018A3[[#This Row],[OPSKode]]</f>
        <v>8-800.dv</v>
      </c>
      <c r="C1018" s="326">
        <f>Inek2018A3[[#This Row],[Betrag2]]</f>
        <v>53372.160000000003</v>
      </c>
      <c r="D1018" s="309" t="s">
        <v>3306</v>
      </c>
      <c r="E1018" s="309" t="s">
        <v>3307</v>
      </c>
      <c r="F1018" s="309" t="s">
        <v>3393</v>
      </c>
      <c r="G1018" s="309" t="s">
        <v>3394</v>
      </c>
      <c r="H1018" s="309" t="s">
        <v>3395</v>
      </c>
      <c r="I1018" s="327">
        <v>53372.160000000003</v>
      </c>
    </row>
    <row r="1019" spans="1:9" x14ac:dyDescent="0.35">
      <c r="A1019" s="309" t="str">
        <f>Inek2018A3[[#This Row],[ZPD2]]</f>
        <v>ZP70.30</v>
      </c>
      <c r="B1019" s="309" t="str">
        <f>Inek2018A3[[#This Row],[OPSKode]]</f>
        <v>8-800.dz</v>
      </c>
      <c r="C1019" s="326">
        <f>Inek2018A3[[#This Row],[Betrag2]]</f>
        <v>56930.3</v>
      </c>
      <c r="D1019" s="309" t="s">
        <v>3306</v>
      </c>
      <c r="E1019" s="309" t="s">
        <v>3307</v>
      </c>
      <c r="F1019" s="309" t="s">
        <v>3396</v>
      </c>
      <c r="G1019" s="309" t="s">
        <v>3397</v>
      </c>
      <c r="H1019" s="309" t="s">
        <v>3398</v>
      </c>
      <c r="I1019" s="327">
        <v>56930.3</v>
      </c>
    </row>
    <row r="1020" spans="1:9" x14ac:dyDescent="0.35">
      <c r="A1020" s="309" t="str">
        <f>Inek2018A3[[#This Row],[ZPD2]]</f>
        <v>ZP70.31</v>
      </c>
      <c r="B1020" s="309" t="str">
        <f>Inek2018A3[[#This Row],[OPSKode]]</f>
        <v>8-800.j0</v>
      </c>
      <c r="C1020" s="326">
        <f>Inek2018A3[[#This Row],[Betrag2]]</f>
        <v>60933.22</v>
      </c>
      <c r="D1020" s="309" t="s">
        <v>3306</v>
      </c>
      <c r="E1020" s="309" t="s">
        <v>3307</v>
      </c>
      <c r="F1020" s="309" t="s">
        <v>3399</v>
      </c>
      <c r="G1020" s="309" t="s">
        <v>3400</v>
      </c>
      <c r="H1020" s="309" t="s">
        <v>3401</v>
      </c>
      <c r="I1020" s="327">
        <v>60933.22</v>
      </c>
    </row>
    <row r="1021" spans="1:9" x14ac:dyDescent="0.35">
      <c r="A1021" s="309" t="str">
        <f>Inek2018A3[[#This Row],[ZPD2]]</f>
        <v>ZP70.32</v>
      </c>
      <c r="B1021" s="309" t="str">
        <f>Inek2018A3[[#This Row],[OPSKode]]</f>
        <v>8-800.j1</v>
      </c>
      <c r="C1021" s="326">
        <f>Inek2018A3[[#This Row],[Betrag2]]</f>
        <v>66270.429999999993</v>
      </c>
      <c r="D1021" s="309" t="s">
        <v>3306</v>
      </c>
      <c r="E1021" s="309" t="s">
        <v>3307</v>
      </c>
      <c r="F1021" s="309" t="s">
        <v>3402</v>
      </c>
      <c r="G1021" s="309" t="s">
        <v>3403</v>
      </c>
      <c r="H1021" s="309" t="s">
        <v>3404</v>
      </c>
      <c r="I1021" s="327">
        <v>66270.429999999993</v>
      </c>
    </row>
    <row r="1022" spans="1:9" x14ac:dyDescent="0.35">
      <c r="A1022" s="309" t="str">
        <f>Inek2018A3[[#This Row],[ZPD2]]</f>
        <v>ZP70.33</v>
      </c>
      <c r="B1022" s="309" t="str">
        <f>Inek2018A3[[#This Row],[OPSKode]]</f>
        <v>8-800.j2</v>
      </c>
      <c r="C1022" s="326">
        <f>Inek2018A3[[#This Row],[Betrag2]]</f>
        <v>71607.649999999994</v>
      </c>
      <c r="D1022" s="309" t="s">
        <v>3306</v>
      </c>
      <c r="E1022" s="309" t="s">
        <v>3307</v>
      </c>
      <c r="F1022" s="309" t="s">
        <v>3405</v>
      </c>
      <c r="G1022" s="309" t="s">
        <v>3406</v>
      </c>
      <c r="H1022" s="309" t="s">
        <v>3407</v>
      </c>
      <c r="I1022" s="327">
        <v>71607.649999999994</v>
      </c>
    </row>
    <row r="1023" spans="1:9" x14ac:dyDescent="0.35">
      <c r="A1023" s="309" t="str">
        <f>Inek2018A3[[#This Row],[ZPD2]]</f>
        <v>ZP70.34</v>
      </c>
      <c r="B1023" s="309" t="str">
        <f>Inek2018A3[[#This Row],[OPSKode]]</f>
        <v>8-800.j3</v>
      </c>
      <c r="C1023" s="326">
        <f>Inek2018A3[[#This Row],[Betrag2]]</f>
        <v>76944.86</v>
      </c>
      <c r="D1023" s="309" t="s">
        <v>3306</v>
      </c>
      <c r="E1023" s="309" t="s">
        <v>3307</v>
      </c>
      <c r="F1023" s="309" t="s">
        <v>3408</v>
      </c>
      <c r="G1023" s="309" t="s">
        <v>3409</v>
      </c>
      <c r="H1023" s="309" t="s">
        <v>3410</v>
      </c>
      <c r="I1023" s="327">
        <v>76944.86</v>
      </c>
    </row>
    <row r="1024" spans="1:9" x14ac:dyDescent="0.35">
      <c r="A1024" s="309" t="str">
        <f>Inek2018A3[[#This Row],[ZPD2]]</f>
        <v>ZP70.35</v>
      </c>
      <c r="B1024" s="309" t="str">
        <f>Inek2018A3[[#This Row],[OPSKode]]</f>
        <v>8-800.j4</v>
      </c>
      <c r="C1024" s="326">
        <f>Inek2018A3[[#This Row],[Betrag2]]</f>
        <v>82282.080000000002</v>
      </c>
      <c r="D1024" s="309" t="s">
        <v>3306</v>
      </c>
      <c r="E1024" s="309" t="s">
        <v>3307</v>
      </c>
      <c r="F1024" s="309" t="s">
        <v>3411</v>
      </c>
      <c r="G1024" s="309" t="s">
        <v>3412</v>
      </c>
      <c r="H1024" s="309" t="s">
        <v>3413</v>
      </c>
      <c r="I1024" s="327">
        <v>82282.080000000002</v>
      </c>
    </row>
    <row r="1025" spans="1:9" x14ac:dyDescent="0.35">
      <c r="A1025" s="309" t="str">
        <f>Inek2018A3[[#This Row],[ZPD2]]</f>
        <v>ZP70.36</v>
      </c>
      <c r="B1025" s="309" t="str">
        <f>Inek2018A3[[#This Row],[OPSKode]]</f>
        <v>8-800.j5</v>
      </c>
      <c r="C1025" s="326">
        <f>Inek2018A3[[#This Row],[Betrag2]]</f>
        <v>88064.06</v>
      </c>
      <c r="D1025" s="309" t="s">
        <v>3306</v>
      </c>
      <c r="E1025" s="309" t="s">
        <v>3307</v>
      </c>
      <c r="F1025" s="309" t="s">
        <v>3414</v>
      </c>
      <c r="G1025" s="309" t="s">
        <v>3415</v>
      </c>
      <c r="H1025" s="309" t="s">
        <v>3416</v>
      </c>
      <c r="I1025" s="327">
        <v>88064.06</v>
      </c>
    </row>
    <row r="1026" spans="1:9" x14ac:dyDescent="0.35">
      <c r="A1026" s="309" t="str">
        <f>Inek2018A3[[#This Row],[ZPD2]]</f>
        <v>ZP70.37</v>
      </c>
      <c r="B1026" s="309" t="str">
        <f>Inek2018A3[[#This Row],[OPSKode]]</f>
        <v>8-800.j6</v>
      </c>
      <c r="C1026" s="326">
        <f>Inek2018A3[[#This Row],[Betrag2]]</f>
        <v>95180.35</v>
      </c>
      <c r="D1026" s="309" t="s">
        <v>3306</v>
      </c>
      <c r="E1026" s="309" t="s">
        <v>3307</v>
      </c>
      <c r="F1026" s="309" t="s">
        <v>3417</v>
      </c>
      <c r="G1026" s="309" t="s">
        <v>3418</v>
      </c>
      <c r="H1026" s="309" t="s">
        <v>3419</v>
      </c>
      <c r="I1026" s="327">
        <v>95180.35</v>
      </c>
    </row>
    <row r="1027" spans="1:9" x14ac:dyDescent="0.35">
      <c r="A1027" s="309" t="str">
        <f>Inek2018A3[[#This Row],[ZPD2]]</f>
        <v>ZP70.38</v>
      </c>
      <c r="B1027" s="309" t="str">
        <f>Inek2018A3[[#This Row],[OPSKode]]</f>
        <v>8-800.j7</v>
      </c>
      <c r="C1027" s="326">
        <f>Inek2018A3[[#This Row],[Betrag2]]</f>
        <v>102296.64</v>
      </c>
      <c r="D1027" s="309" t="s">
        <v>3306</v>
      </c>
      <c r="E1027" s="309" t="s">
        <v>3307</v>
      </c>
      <c r="F1027" s="309" t="s">
        <v>3420</v>
      </c>
      <c r="G1027" s="309" t="s">
        <v>3421</v>
      </c>
      <c r="H1027" s="309" t="s">
        <v>3422</v>
      </c>
      <c r="I1027" s="327">
        <v>102296.64</v>
      </c>
    </row>
    <row r="1028" spans="1:9" x14ac:dyDescent="0.35">
      <c r="A1028" s="309" t="str">
        <f>Inek2018A3[[#This Row],[ZPD2]]</f>
        <v>ZP70.39</v>
      </c>
      <c r="B1028" s="309" t="str">
        <f>Inek2018A3[[#This Row],[OPSKode]]</f>
        <v>8-800.j8</v>
      </c>
      <c r="C1028" s="326">
        <f>Inek2018A3[[#This Row],[Betrag2]]</f>
        <v>109412.93</v>
      </c>
      <c r="D1028" s="309" t="s">
        <v>3306</v>
      </c>
      <c r="E1028" s="309" t="s">
        <v>3307</v>
      </c>
      <c r="F1028" s="309" t="s">
        <v>3423</v>
      </c>
      <c r="G1028" s="309" t="s">
        <v>3424</v>
      </c>
      <c r="H1028" s="309" t="s">
        <v>3425</v>
      </c>
      <c r="I1028" s="327">
        <v>109412.93</v>
      </c>
    </row>
    <row r="1029" spans="1:9" x14ac:dyDescent="0.35">
      <c r="A1029" s="309" t="str">
        <f>Inek2018A3[[#This Row],[ZPD2]]</f>
        <v>ZP70.40</v>
      </c>
      <c r="B1029" s="309" t="str">
        <f>Inek2018A3[[#This Row],[OPSKode]]</f>
        <v>8-800.j9</v>
      </c>
      <c r="C1029" s="326">
        <f>Inek2018A3[[#This Row],[Betrag2]]</f>
        <v>116529.22</v>
      </c>
      <c r="D1029" s="309" t="s">
        <v>3306</v>
      </c>
      <c r="E1029" s="309" t="s">
        <v>3307</v>
      </c>
      <c r="F1029" s="309" t="s">
        <v>3426</v>
      </c>
      <c r="G1029" s="309" t="s">
        <v>3427</v>
      </c>
      <c r="H1029" s="309" t="s">
        <v>3428</v>
      </c>
      <c r="I1029" s="327">
        <v>116529.22</v>
      </c>
    </row>
    <row r="1030" spans="1:9" x14ac:dyDescent="0.35">
      <c r="A1030" s="309" t="str">
        <f>Inek2018A3[[#This Row],[ZPD2]]</f>
        <v>ZP70.41</v>
      </c>
      <c r="B1030" s="309" t="str">
        <f>Inek2018A3[[#This Row],[OPSKode]]</f>
        <v>8-800.ja</v>
      </c>
      <c r="C1030" s="326">
        <f>Inek2018A3[[#This Row],[Betrag2]]</f>
        <v>124090.27</v>
      </c>
      <c r="D1030" s="309" t="s">
        <v>3306</v>
      </c>
      <c r="E1030" s="309" t="s">
        <v>3307</v>
      </c>
      <c r="F1030" s="309" t="s">
        <v>3429</v>
      </c>
      <c r="G1030" s="309" t="s">
        <v>3430</v>
      </c>
      <c r="H1030" s="309" t="s">
        <v>3431</v>
      </c>
      <c r="I1030" s="327">
        <v>124090.27</v>
      </c>
    </row>
    <row r="1031" spans="1:9" x14ac:dyDescent="0.35">
      <c r="A1031" s="309" t="str">
        <f>Inek2018A3[[#This Row],[ZPD2]]</f>
        <v>ZP70.42</v>
      </c>
      <c r="B1031" s="309" t="str">
        <f>Inek2018A3[[#This Row],[OPSKode]]</f>
        <v>8-800.jb</v>
      </c>
      <c r="C1031" s="326">
        <f>Inek2018A3[[#This Row],[Betrag2]]</f>
        <v>132985.63</v>
      </c>
      <c r="D1031" s="309" t="s">
        <v>3306</v>
      </c>
      <c r="E1031" s="309" t="s">
        <v>3307</v>
      </c>
      <c r="F1031" s="309" t="s">
        <v>3432</v>
      </c>
      <c r="G1031" s="309" t="s">
        <v>3433</v>
      </c>
      <c r="H1031" s="309" t="s">
        <v>3434</v>
      </c>
      <c r="I1031" s="327">
        <v>132985.63</v>
      </c>
    </row>
    <row r="1032" spans="1:9" x14ac:dyDescent="0.35">
      <c r="A1032" s="309" t="str">
        <f>Inek2018A3[[#This Row],[ZPD2]]</f>
        <v>ZP70.43</v>
      </c>
      <c r="B1032" s="309" t="str">
        <f>Inek2018A3[[#This Row],[OPSKode]]</f>
        <v>8-800.jc</v>
      </c>
      <c r="C1032" s="326">
        <f>Inek2018A3[[#This Row],[Betrag2]]</f>
        <v>141880.99</v>
      </c>
      <c r="D1032" s="309" t="s">
        <v>3306</v>
      </c>
      <c r="E1032" s="309" t="s">
        <v>3307</v>
      </c>
      <c r="F1032" s="309" t="s">
        <v>3435</v>
      </c>
      <c r="G1032" s="309" t="s">
        <v>3436</v>
      </c>
      <c r="H1032" s="309" t="s">
        <v>3437</v>
      </c>
      <c r="I1032" s="327">
        <v>141880.99</v>
      </c>
    </row>
    <row r="1033" spans="1:9" x14ac:dyDescent="0.35">
      <c r="A1033" s="309" t="str">
        <f>Inek2018A3[[#This Row],[ZPD2]]</f>
        <v>ZP70.44</v>
      </c>
      <c r="B1033" s="309" t="str">
        <f>Inek2018A3[[#This Row],[OPSKode]]</f>
        <v>8-800.jd</v>
      </c>
      <c r="C1033" s="326">
        <f>Inek2018A3[[#This Row],[Betrag2]]</f>
        <v>150776.35</v>
      </c>
      <c r="D1033" s="309" t="s">
        <v>3306</v>
      </c>
      <c r="E1033" s="309" t="s">
        <v>3307</v>
      </c>
      <c r="F1033" s="309" t="s">
        <v>3438</v>
      </c>
      <c r="G1033" s="309" t="s">
        <v>3439</v>
      </c>
      <c r="H1033" s="309" t="s">
        <v>3440</v>
      </c>
      <c r="I1033" s="327">
        <v>150776.35</v>
      </c>
    </row>
    <row r="1034" spans="1:9" x14ac:dyDescent="0.35">
      <c r="A1034" s="309" t="str">
        <f>Inek2018A3[[#This Row],[ZPD2]]</f>
        <v>ZP70.45</v>
      </c>
      <c r="B1034" s="309" t="str">
        <f>Inek2018A3[[#This Row],[OPSKode]]</f>
        <v>8-800.je</v>
      </c>
      <c r="C1034" s="326">
        <f>Inek2018A3[[#This Row],[Betrag2]]</f>
        <v>159671.71</v>
      </c>
      <c r="D1034" s="309" t="s">
        <v>3306</v>
      </c>
      <c r="E1034" s="309" t="s">
        <v>3307</v>
      </c>
      <c r="F1034" s="309" t="s">
        <v>3441</v>
      </c>
      <c r="G1034" s="309" t="s">
        <v>3442</v>
      </c>
      <c r="H1034" s="309" t="s">
        <v>3443</v>
      </c>
      <c r="I1034" s="327">
        <v>159671.71</v>
      </c>
    </row>
    <row r="1035" spans="1:9" x14ac:dyDescent="0.35">
      <c r="A1035" s="309" t="str">
        <f>Inek2018A3[[#This Row],[ZPD2]]</f>
        <v>ZP70.46</v>
      </c>
      <c r="B1035" s="309" t="str">
        <f>Inek2018A3[[#This Row],[OPSKode]]</f>
        <v>8-800.jf</v>
      </c>
      <c r="C1035" s="326">
        <f>Inek2018A3[[#This Row],[Betrag2]]</f>
        <v>168567.07</v>
      </c>
      <c r="D1035" s="309" t="s">
        <v>3306</v>
      </c>
      <c r="E1035" s="309" t="s">
        <v>3307</v>
      </c>
      <c r="F1035" s="309" t="s">
        <v>3444</v>
      </c>
      <c r="G1035" s="309" t="s">
        <v>3445</v>
      </c>
      <c r="H1035" s="309" t="s">
        <v>3446</v>
      </c>
      <c r="I1035" s="327">
        <v>168567.07</v>
      </c>
    </row>
  </sheetData>
  <pageMargins left="0.7" right="0.7" top="0.78740157499999996" bottom="0.78740157499999996" header="0.3" footer="0.3"/>
  <ignoredErrors>
    <ignoredError sqref="C30 C139 C283 C436 C737 C785 A187" calculatedColumn="1"/>
  </ignoredErrors>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500"/>
  <sheetViews>
    <sheetView zoomScaleNormal="100" workbookViewId="0"/>
  </sheetViews>
  <sheetFormatPr baseColWidth="10" defaultColWidth="10.08203125" defaultRowHeight="14.5" x14ac:dyDescent="0.35"/>
  <cols>
    <col min="1" max="1" width="13.75" style="334" customWidth="1"/>
    <col min="2" max="2" width="9.33203125" style="334" customWidth="1"/>
    <col min="3" max="3" width="11.4140625" style="335" bestFit="1" customWidth="1"/>
    <col min="4" max="4" width="8" style="334" bestFit="1" customWidth="1"/>
    <col min="5" max="5" width="20.08203125" style="334" customWidth="1"/>
    <col min="6" max="6" width="6.75" style="334" bestFit="1" customWidth="1"/>
    <col min="7" max="7" width="234.33203125" style="334" bestFit="1" customWidth="1"/>
    <col min="8" max="8" width="8.25" style="334" bestFit="1" customWidth="1"/>
    <col min="9" max="9" width="11.58203125" style="335" bestFit="1" customWidth="1"/>
    <col min="10" max="16384" width="10.08203125" style="334"/>
  </cols>
  <sheetData>
    <row r="1" spans="1:9" ht="18.5" x14ac:dyDescent="0.45">
      <c r="A1" s="333" t="s">
        <v>3448</v>
      </c>
    </row>
    <row r="3" spans="1:9" x14ac:dyDescent="0.35">
      <c r="A3" s="334" t="s">
        <v>336</v>
      </c>
      <c r="B3" s="334" t="s">
        <v>339</v>
      </c>
      <c r="C3" s="335" t="s">
        <v>444</v>
      </c>
      <c r="D3" s="334" t="s">
        <v>337</v>
      </c>
      <c r="E3" s="334" t="s">
        <v>318</v>
      </c>
      <c r="F3" s="334" t="s">
        <v>40</v>
      </c>
      <c r="G3" s="334" t="s">
        <v>338</v>
      </c>
      <c r="H3" s="334" t="s">
        <v>445</v>
      </c>
      <c r="I3" s="336" t="s">
        <v>3449</v>
      </c>
    </row>
    <row r="4" spans="1:9" x14ac:dyDescent="0.35">
      <c r="A4" s="334" t="str">
        <f>Inek2019A1a2a[[#This Row],[PEPP]]&amp;"#"&amp;Inek2019A1a2a[[#This Row],[Klasse]]</f>
        <v>P002Z#1</v>
      </c>
      <c r="B4" s="334">
        <f>Inek2019A1a2a[[#This Row],[Klasse2]]</f>
        <v>1</v>
      </c>
      <c r="C4" s="335">
        <f>Inek2019A1a2a[[#This Row],[BewJeTag2]]</f>
        <v>2.1252</v>
      </c>
      <c r="D4" s="334" t="s">
        <v>340</v>
      </c>
      <c r="E4" s="334" t="s">
        <v>341</v>
      </c>
      <c r="F4" s="334" t="s">
        <v>342</v>
      </c>
      <c r="G4" s="334" t="s">
        <v>343</v>
      </c>
      <c r="H4" s="334">
        <v>1</v>
      </c>
      <c r="I4" s="335">
        <v>2.1252</v>
      </c>
    </row>
    <row r="5" spans="1:9" x14ac:dyDescent="0.35">
      <c r="A5" s="334" t="str">
        <f>Inek2019A1a2a[[#This Row],[PEPP]]&amp;"#"&amp;Inek2019A1a2a[[#This Row],[Klasse]]</f>
        <v>P003A#1</v>
      </c>
      <c r="B5" s="334">
        <f>Inek2019A1a2a[[#This Row],[Klasse2]]</f>
        <v>1</v>
      </c>
      <c r="C5" s="335">
        <f>Inek2019A1a2a[[#This Row],[BewJeTag2]]</f>
        <v>1.4513</v>
      </c>
      <c r="D5" s="334" t="s">
        <v>340</v>
      </c>
      <c r="E5" s="334" t="s">
        <v>341</v>
      </c>
      <c r="F5" s="334" t="s">
        <v>344</v>
      </c>
      <c r="G5" s="334" t="s">
        <v>345</v>
      </c>
      <c r="H5" s="334">
        <v>1</v>
      </c>
      <c r="I5" s="335">
        <v>1.4513</v>
      </c>
    </row>
    <row r="6" spans="1:9" x14ac:dyDescent="0.35">
      <c r="A6" s="334" t="str">
        <f>Inek2019A1a2a[[#This Row],[PEPP]]&amp;"#"&amp;Inek2019A1a2a[[#This Row],[Klasse]]</f>
        <v>P003B#1</v>
      </c>
      <c r="B6" s="334">
        <f>Inek2019A1a2a[[#This Row],[Klasse2]]</f>
        <v>1</v>
      </c>
      <c r="C6" s="335">
        <f>Inek2019A1a2a[[#This Row],[BewJeTag2]]</f>
        <v>1.6528</v>
      </c>
      <c r="D6" s="334" t="s">
        <v>340</v>
      </c>
      <c r="E6" s="334" t="s">
        <v>341</v>
      </c>
      <c r="F6" s="334" t="s">
        <v>346</v>
      </c>
      <c r="G6" s="334" t="s">
        <v>3450</v>
      </c>
      <c r="H6" s="334">
        <v>1</v>
      </c>
      <c r="I6" s="335">
        <v>1.6528</v>
      </c>
    </row>
    <row r="7" spans="1:9" x14ac:dyDescent="0.35">
      <c r="A7" s="334" t="str">
        <f>Inek2019A1a2a[[#This Row],[PEPP]]&amp;"#"&amp;Inek2019A1a2a[[#This Row],[Klasse]]</f>
        <v>P003B#2</v>
      </c>
      <c r="B7" s="334">
        <f>Inek2019A1a2a[[#This Row],[Klasse2]]</f>
        <v>2</v>
      </c>
      <c r="C7" s="335">
        <f>Inek2019A1a2a[[#This Row],[BewJeTag2]]</f>
        <v>1.6528</v>
      </c>
      <c r="D7" s="334" t="s">
        <v>340</v>
      </c>
      <c r="E7" s="334" t="s">
        <v>341</v>
      </c>
      <c r="F7" s="334" t="s">
        <v>346</v>
      </c>
      <c r="G7" s="334" t="s">
        <v>3450</v>
      </c>
      <c r="H7" s="334">
        <v>2</v>
      </c>
      <c r="I7" s="335">
        <v>1.6528</v>
      </c>
    </row>
    <row r="8" spans="1:9" x14ac:dyDescent="0.35">
      <c r="A8" s="334" t="str">
        <f>Inek2019A1a2a[[#This Row],[PEPP]]&amp;"#"&amp;Inek2019A1a2a[[#This Row],[Klasse]]</f>
        <v>P003B#3</v>
      </c>
      <c r="B8" s="334">
        <f>Inek2019A1a2a[[#This Row],[Klasse2]]</f>
        <v>3</v>
      </c>
      <c r="C8" s="335">
        <f>Inek2019A1a2a[[#This Row],[BewJeTag2]]</f>
        <v>1.6528</v>
      </c>
      <c r="D8" s="334" t="s">
        <v>340</v>
      </c>
      <c r="E8" s="334" t="s">
        <v>341</v>
      </c>
      <c r="F8" s="334" t="s">
        <v>346</v>
      </c>
      <c r="G8" s="334" t="s">
        <v>3450</v>
      </c>
      <c r="H8" s="334">
        <v>3</v>
      </c>
      <c r="I8" s="335">
        <v>1.6528</v>
      </c>
    </row>
    <row r="9" spans="1:9" x14ac:dyDescent="0.35">
      <c r="A9" s="334" t="str">
        <f>Inek2019A1a2a[[#This Row],[PEPP]]&amp;"#"&amp;Inek2019A1a2a[[#This Row],[Klasse]]</f>
        <v>P003B#4</v>
      </c>
      <c r="B9" s="334">
        <f>Inek2019A1a2a[[#This Row],[Klasse2]]</f>
        <v>4</v>
      </c>
      <c r="C9" s="335">
        <f>Inek2019A1a2a[[#This Row],[BewJeTag2]]</f>
        <v>1.6528</v>
      </c>
      <c r="D9" s="334" t="s">
        <v>340</v>
      </c>
      <c r="E9" s="334" t="s">
        <v>341</v>
      </c>
      <c r="F9" s="334" t="s">
        <v>346</v>
      </c>
      <c r="G9" s="334" t="s">
        <v>3450</v>
      </c>
      <c r="H9" s="334">
        <v>4</v>
      </c>
      <c r="I9" s="335">
        <v>1.6528</v>
      </c>
    </row>
    <row r="10" spans="1:9" x14ac:dyDescent="0.35">
      <c r="A10" s="334" t="str">
        <f>Inek2019A1a2a[[#This Row],[PEPP]]&amp;"#"&amp;Inek2019A1a2a[[#This Row],[Klasse]]</f>
        <v>P003B#5</v>
      </c>
      <c r="B10" s="334">
        <f>Inek2019A1a2a[[#This Row],[Klasse2]]</f>
        <v>5</v>
      </c>
      <c r="C10" s="335">
        <f>Inek2019A1a2a[[#This Row],[BewJeTag2]]</f>
        <v>1.6528</v>
      </c>
      <c r="D10" s="334" t="s">
        <v>340</v>
      </c>
      <c r="E10" s="334" t="s">
        <v>341</v>
      </c>
      <c r="F10" s="334" t="s">
        <v>346</v>
      </c>
      <c r="G10" s="334" t="s">
        <v>3450</v>
      </c>
      <c r="H10" s="334">
        <v>5</v>
      </c>
      <c r="I10" s="335">
        <v>1.6528</v>
      </c>
    </row>
    <row r="11" spans="1:9" x14ac:dyDescent="0.35">
      <c r="A11" s="334" t="str">
        <f>Inek2019A1a2a[[#This Row],[PEPP]]&amp;"#"&amp;Inek2019A1a2a[[#This Row],[Klasse]]</f>
        <v>P003B#6</v>
      </c>
      <c r="B11" s="334">
        <f>Inek2019A1a2a[[#This Row],[Klasse2]]</f>
        <v>6</v>
      </c>
      <c r="C11" s="335">
        <f>Inek2019A1a2a[[#This Row],[BewJeTag2]]</f>
        <v>1.6528</v>
      </c>
      <c r="D11" s="334" t="s">
        <v>340</v>
      </c>
      <c r="E11" s="334" t="s">
        <v>341</v>
      </c>
      <c r="F11" s="334" t="s">
        <v>346</v>
      </c>
      <c r="G11" s="334" t="s">
        <v>3450</v>
      </c>
      <c r="H11" s="334">
        <v>6</v>
      </c>
      <c r="I11" s="335">
        <v>1.6528</v>
      </c>
    </row>
    <row r="12" spans="1:9" x14ac:dyDescent="0.35">
      <c r="A12" s="334" t="str">
        <f>Inek2019A1a2a[[#This Row],[PEPP]]&amp;"#"&amp;Inek2019A1a2a[[#This Row],[Klasse]]</f>
        <v>P003B#7</v>
      </c>
      <c r="B12" s="334">
        <f>Inek2019A1a2a[[#This Row],[Klasse2]]</f>
        <v>7</v>
      </c>
      <c r="C12" s="335">
        <f>Inek2019A1a2a[[#This Row],[BewJeTag2]]</f>
        <v>1.6528</v>
      </c>
      <c r="D12" s="334" t="s">
        <v>340</v>
      </c>
      <c r="E12" s="334" t="s">
        <v>341</v>
      </c>
      <c r="F12" s="334" t="s">
        <v>346</v>
      </c>
      <c r="G12" s="334" t="s">
        <v>3450</v>
      </c>
      <c r="H12" s="334">
        <v>7</v>
      </c>
      <c r="I12" s="335">
        <v>1.6528</v>
      </c>
    </row>
    <row r="13" spans="1:9" x14ac:dyDescent="0.35">
      <c r="A13" s="334" t="str">
        <f>Inek2019A1a2a[[#This Row],[PEPP]]&amp;"#"&amp;Inek2019A1a2a[[#This Row],[Klasse]]</f>
        <v>P003B#8</v>
      </c>
      <c r="B13" s="334">
        <f>Inek2019A1a2a[[#This Row],[Klasse2]]</f>
        <v>8</v>
      </c>
      <c r="C13" s="335">
        <f>Inek2019A1a2a[[#This Row],[BewJeTag2]]</f>
        <v>1.6353</v>
      </c>
      <c r="D13" s="334" t="s">
        <v>340</v>
      </c>
      <c r="E13" s="334" t="s">
        <v>341</v>
      </c>
      <c r="F13" s="334" t="s">
        <v>346</v>
      </c>
      <c r="G13" s="334" t="s">
        <v>3450</v>
      </c>
      <c r="H13" s="334">
        <v>8</v>
      </c>
      <c r="I13" s="335">
        <v>1.6353</v>
      </c>
    </row>
    <row r="14" spans="1:9" x14ac:dyDescent="0.35">
      <c r="A14" s="334" t="str">
        <f>Inek2019A1a2a[[#This Row],[PEPP]]&amp;"#"&amp;Inek2019A1a2a[[#This Row],[Klasse]]</f>
        <v>P003B#9</v>
      </c>
      <c r="B14" s="334">
        <f>Inek2019A1a2a[[#This Row],[Klasse2]]</f>
        <v>9</v>
      </c>
      <c r="C14" s="335">
        <f>Inek2019A1a2a[[#This Row],[BewJeTag2]]</f>
        <v>1.6066</v>
      </c>
      <c r="D14" s="334" t="s">
        <v>340</v>
      </c>
      <c r="E14" s="334" t="s">
        <v>341</v>
      </c>
      <c r="F14" s="334" t="s">
        <v>346</v>
      </c>
      <c r="G14" s="334" t="s">
        <v>3450</v>
      </c>
      <c r="H14" s="334">
        <v>9</v>
      </c>
      <c r="I14" s="335">
        <v>1.6066</v>
      </c>
    </row>
    <row r="15" spans="1:9" x14ac:dyDescent="0.35">
      <c r="A15" s="334" t="str">
        <f>Inek2019A1a2a[[#This Row],[PEPP]]&amp;"#"&amp;Inek2019A1a2a[[#This Row],[Klasse]]</f>
        <v>P003B#10</v>
      </c>
      <c r="B15" s="334">
        <f>Inek2019A1a2a[[#This Row],[Klasse2]]</f>
        <v>10</v>
      </c>
      <c r="C15" s="335">
        <f>Inek2019A1a2a[[#This Row],[BewJeTag2]]</f>
        <v>1.5779000000000001</v>
      </c>
      <c r="D15" s="334" t="s">
        <v>340</v>
      </c>
      <c r="E15" s="334" t="s">
        <v>341</v>
      </c>
      <c r="F15" s="334" t="s">
        <v>346</v>
      </c>
      <c r="G15" s="334" t="s">
        <v>3450</v>
      </c>
      <c r="H15" s="334">
        <v>10</v>
      </c>
      <c r="I15" s="335">
        <v>1.5779000000000001</v>
      </c>
    </row>
    <row r="16" spans="1:9" x14ac:dyDescent="0.35">
      <c r="A16" s="334" t="str">
        <f>Inek2019A1a2a[[#This Row],[PEPP]]&amp;"#"&amp;Inek2019A1a2a[[#This Row],[Klasse]]</f>
        <v>P003B#11</v>
      </c>
      <c r="B16" s="334">
        <f>Inek2019A1a2a[[#This Row],[Klasse2]]</f>
        <v>11</v>
      </c>
      <c r="C16" s="335">
        <f>Inek2019A1a2a[[#This Row],[BewJeTag2]]</f>
        <v>1.5491999999999999</v>
      </c>
      <c r="D16" s="334" t="s">
        <v>340</v>
      </c>
      <c r="E16" s="334" t="s">
        <v>341</v>
      </c>
      <c r="F16" s="334" t="s">
        <v>346</v>
      </c>
      <c r="G16" s="334" t="s">
        <v>3450</v>
      </c>
      <c r="H16" s="334">
        <v>11</v>
      </c>
      <c r="I16" s="335">
        <v>1.5491999999999999</v>
      </c>
    </row>
    <row r="17" spans="1:9" x14ac:dyDescent="0.35">
      <c r="A17" s="334" t="str">
        <f>Inek2019A1a2a[[#This Row],[PEPP]]&amp;"#"&amp;Inek2019A1a2a[[#This Row],[Klasse]]</f>
        <v>P003B#12</v>
      </c>
      <c r="B17" s="334">
        <f>Inek2019A1a2a[[#This Row],[Klasse2]]</f>
        <v>12</v>
      </c>
      <c r="C17" s="335">
        <f>Inek2019A1a2a[[#This Row],[BewJeTag2]]</f>
        <v>1.5204</v>
      </c>
      <c r="D17" s="334" t="s">
        <v>340</v>
      </c>
      <c r="E17" s="334" t="s">
        <v>341</v>
      </c>
      <c r="F17" s="334" t="s">
        <v>346</v>
      </c>
      <c r="G17" s="334" t="s">
        <v>3450</v>
      </c>
      <c r="H17" s="334">
        <v>12</v>
      </c>
      <c r="I17" s="335">
        <v>1.5204</v>
      </c>
    </row>
    <row r="18" spans="1:9" x14ac:dyDescent="0.35">
      <c r="A18" s="334" t="str">
        <f>Inek2019A1a2a[[#This Row],[PEPP]]&amp;"#"&amp;Inek2019A1a2a[[#This Row],[Klasse]]</f>
        <v>P003B#13</v>
      </c>
      <c r="B18" s="334">
        <f>Inek2019A1a2a[[#This Row],[Klasse2]]</f>
        <v>13</v>
      </c>
      <c r="C18" s="335">
        <f>Inek2019A1a2a[[#This Row],[BewJeTag2]]</f>
        <v>1.4917</v>
      </c>
      <c r="D18" s="334" t="s">
        <v>340</v>
      </c>
      <c r="E18" s="334" t="s">
        <v>341</v>
      </c>
      <c r="F18" s="334" t="s">
        <v>346</v>
      </c>
      <c r="G18" s="334" t="s">
        <v>3450</v>
      </c>
      <c r="H18" s="334">
        <v>13</v>
      </c>
      <c r="I18" s="335">
        <v>1.4917</v>
      </c>
    </row>
    <row r="19" spans="1:9" x14ac:dyDescent="0.35">
      <c r="A19" s="334" t="str">
        <f>Inek2019A1a2a[[#This Row],[PEPP]]&amp;"#"&amp;Inek2019A1a2a[[#This Row],[Klasse]]</f>
        <v>P003B#14</v>
      </c>
      <c r="B19" s="334">
        <f>Inek2019A1a2a[[#This Row],[Klasse2]]</f>
        <v>14</v>
      </c>
      <c r="C19" s="335">
        <f>Inek2019A1a2a[[#This Row],[BewJeTag2]]</f>
        <v>1.4630000000000001</v>
      </c>
      <c r="D19" s="334" t="s">
        <v>340</v>
      </c>
      <c r="E19" s="334" t="s">
        <v>341</v>
      </c>
      <c r="F19" s="334" t="s">
        <v>346</v>
      </c>
      <c r="G19" s="334" t="s">
        <v>3450</v>
      </c>
      <c r="H19" s="334">
        <v>14</v>
      </c>
      <c r="I19" s="335">
        <v>1.4630000000000001</v>
      </c>
    </row>
    <row r="20" spans="1:9" x14ac:dyDescent="0.35">
      <c r="A20" s="334" t="str">
        <f>Inek2019A1a2a[[#This Row],[PEPP]]&amp;"#"&amp;Inek2019A1a2a[[#This Row],[Klasse]]</f>
        <v>P003B#15</v>
      </c>
      <c r="B20" s="334">
        <f>Inek2019A1a2a[[#This Row],[Klasse2]]</f>
        <v>15</v>
      </c>
      <c r="C20" s="335">
        <f>Inek2019A1a2a[[#This Row],[BewJeTag2]]</f>
        <v>1.4342999999999999</v>
      </c>
      <c r="D20" s="334" t="s">
        <v>340</v>
      </c>
      <c r="E20" s="334" t="s">
        <v>341</v>
      </c>
      <c r="F20" s="334" t="s">
        <v>346</v>
      </c>
      <c r="G20" s="334" t="s">
        <v>3450</v>
      </c>
      <c r="H20" s="334">
        <v>15</v>
      </c>
      <c r="I20" s="335">
        <v>1.4342999999999999</v>
      </c>
    </row>
    <row r="21" spans="1:9" x14ac:dyDescent="0.35">
      <c r="A21" s="334" t="str">
        <f>Inek2019A1a2a[[#This Row],[PEPP]]&amp;"#"&amp;Inek2019A1a2a[[#This Row],[Klasse]]</f>
        <v>P003B#16</v>
      </c>
      <c r="B21" s="334">
        <f>Inek2019A1a2a[[#This Row],[Klasse2]]</f>
        <v>16</v>
      </c>
      <c r="C21" s="335">
        <f>Inek2019A1a2a[[#This Row],[BewJeTag2]]</f>
        <v>1.4056</v>
      </c>
      <c r="D21" s="334" t="s">
        <v>340</v>
      </c>
      <c r="E21" s="334" t="s">
        <v>341</v>
      </c>
      <c r="F21" s="334" t="s">
        <v>346</v>
      </c>
      <c r="G21" s="334" t="s">
        <v>3450</v>
      </c>
      <c r="H21" s="334">
        <v>16</v>
      </c>
      <c r="I21" s="335">
        <v>1.4056</v>
      </c>
    </row>
    <row r="22" spans="1:9" x14ac:dyDescent="0.35">
      <c r="A22" s="334" t="str">
        <f>Inek2019A1a2a[[#This Row],[PEPP]]&amp;"#"&amp;Inek2019A1a2a[[#This Row],[Klasse]]</f>
        <v>P003B#17</v>
      </c>
      <c r="B22" s="334">
        <f>Inek2019A1a2a[[#This Row],[Klasse2]]</f>
        <v>17</v>
      </c>
      <c r="C22" s="335">
        <f>Inek2019A1a2a[[#This Row],[BewJeTag2]]</f>
        <v>1.3769</v>
      </c>
      <c r="D22" s="334" t="s">
        <v>340</v>
      </c>
      <c r="E22" s="334" t="s">
        <v>341</v>
      </c>
      <c r="F22" s="334" t="s">
        <v>346</v>
      </c>
      <c r="G22" s="334" t="s">
        <v>3450</v>
      </c>
      <c r="H22" s="334">
        <v>17</v>
      </c>
      <c r="I22" s="335">
        <v>1.3769</v>
      </c>
    </row>
    <row r="23" spans="1:9" x14ac:dyDescent="0.35">
      <c r="A23" s="334" t="str">
        <f>Inek2019A1a2a[[#This Row],[PEPP]]&amp;"#"&amp;Inek2019A1a2a[[#This Row],[Klasse]]</f>
        <v>P003B#18</v>
      </c>
      <c r="B23" s="334">
        <f>Inek2019A1a2a[[#This Row],[Klasse2]]</f>
        <v>18</v>
      </c>
      <c r="C23" s="335">
        <f>Inek2019A1a2a[[#This Row],[BewJeTag2]]</f>
        <v>1.3482000000000001</v>
      </c>
      <c r="D23" s="334" t="s">
        <v>340</v>
      </c>
      <c r="E23" s="334" t="s">
        <v>341</v>
      </c>
      <c r="F23" s="334" t="s">
        <v>346</v>
      </c>
      <c r="G23" s="334" t="s">
        <v>3450</v>
      </c>
      <c r="H23" s="334">
        <v>18</v>
      </c>
      <c r="I23" s="335">
        <v>1.3482000000000001</v>
      </c>
    </row>
    <row r="24" spans="1:9" x14ac:dyDescent="0.35">
      <c r="A24" s="334" t="str">
        <f>Inek2019A1a2a[[#This Row],[PEPP]]&amp;"#"&amp;Inek2019A1a2a[[#This Row],[Klasse]]</f>
        <v>P003B#19</v>
      </c>
      <c r="B24" s="334">
        <f>Inek2019A1a2a[[#This Row],[Klasse2]]</f>
        <v>19</v>
      </c>
      <c r="C24" s="335">
        <f>Inek2019A1a2a[[#This Row],[BewJeTag2]]</f>
        <v>1.3194999999999999</v>
      </c>
      <c r="D24" s="334" t="s">
        <v>340</v>
      </c>
      <c r="E24" s="334" t="s">
        <v>341</v>
      </c>
      <c r="F24" s="334" t="s">
        <v>346</v>
      </c>
      <c r="G24" s="334" t="s">
        <v>3450</v>
      </c>
      <c r="H24" s="334">
        <v>19</v>
      </c>
      <c r="I24" s="335">
        <v>1.3194999999999999</v>
      </c>
    </row>
    <row r="25" spans="1:9" x14ac:dyDescent="0.35">
      <c r="A25" s="334" t="str">
        <f>Inek2019A1a2a[[#This Row],[PEPP]]&amp;"#"&amp;Inek2019A1a2a[[#This Row],[Klasse]]</f>
        <v>P003C#1</v>
      </c>
      <c r="B25" s="334">
        <f>Inek2019A1a2a[[#This Row],[Klasse2]]</f>
        <v>1</v>
      </c>
      <c r="C25" s="335">
        <f>Inek2019A1a2a[[#This Row],[BewJeTag2]]</f>
        <v>1.6425000000000001</v>
      </c>
      <c r="D25" s="334" t="s">
        <v>340</v>
      </c>
      <c r="E25" s="334" t="s">
        <v>341</v>
      </c>
      <c r="F25" s="334" t="s">
        <v>348</v>
      </c>
      <c r="G25" s="334" t="s">
        <v>3451</v>
      </c>
      <c r="H25" s="334">
        <v>1</v>
      </c>
      <c r="I25" s="335">
        <v>1.6425000000000001</v>
      </c>
    </row>
    <row r="26" spans="1:9" x14ac:dyDescent="0.35">
      <c r="A26" s="334" t="str">
        <f>Inek2019A1a2a[[#This Row],[PEPP]]&amp;"#"&amp;Inek2019A1a2a[[#This Row],[Klasse]]</f>
        <v>P003C#2</v>
      </c>
      <c r="B26" s="334">
        <f>Inek2019A1a2a[[#This Row],[Klasse2]]</f>
        <v>2</v>
      </c>
      <c r="C26" s="335">
        <f>Inek2019A1a2a[[#This Row],[BewJeTag2]]</f>
        <v>1.6425000000000001</v>
      </c>
      <c r="D26" s="334" t="s">
        <v>340</v>
      </c>
      <c r="E26" s="334" t="s">
        <v>341</v>
      </c>
      <c r="F26" s="334" t="s">
        <v>348</v>
      </c>
      <c r="G26" s="334" t="s">
        <v>3451</v>
      </c>
      <c r="H26" s="334">
        <v>2</v>
      </c>
      <c r="I26" s="335">
        <v>1.6425000000000001</v>
      </c>
    </row>
    <row r="27" spans="1:9" x14ac:dyDescent="0.35">
      <c r="A27" s="334" t="str">
        <f>Inek2019A1a2a[[#This Row],[PEPP]]&amp;"#"&amp;Inek2019A1a2a[[#This Row],[Klasse]]</f>
        <v>P003C#3</v>
      </c>
      <c r="B27" s="334">
        <f>Inek2019A1a2a[[#This Row],[Klasse2]]</f>
        <v>3</v>
      </c>
      <c r="C27" s="335">
        <f>Inek2019A1a2a[[#This Row],[BewJeTag2]]</f>
        <v>1.6425000000000001</v>
      </c>
      <c r="D27" s="334" t="s">
        <v>340</v>
      </c>
      <c r="E27" s="334" t="s">
        <v>341</v>
      </c>
      <c r="F27" s="334" t="s">
        <v>348</v>
      </c>
      <c r="G27" s="334" t="s">
        <v>3451</v>
      </c>
      <c r="H27" s="334">
        <v>3</v>
      </c>
      <c r="I27" s="335">
        <v>1.6425000000000001</v>
      </c>
    </row>
    <row r="28" spans="1:9" x14ac:dyDescent="0.35">
      <c r="A28" s="334" t="str">
        <f>Inek2019A1a2a[[#This Row],[PEPP]]&amp;"#"&amp;Inek2019A1a2a[[#This Row],[Klasse]]</f>
        <v>P003C#4</v>
      </c>
      <c r="B28" s="334">
        <f>Inek2019A1a2a[[#This Row],[Klasse2]]</f>
        <v>4</v>
      </c>
      <c r="C28" s="335">
        <f>Inek2019A1a2a[[#This Row],[BewJeTag2]]</f>
        <v>1.6425000000000001</v>
      </c>
      <c r="D28" s="334" t="s">
        <v>340</v>
      </c>
      <c r="E28" s="334" t="s">
        <v>341</v>
      </c>
      <c r="F28" s="334" t="s">
        <v>348</v>
      </c>
      <c r="G28" s="334" t="s">
        <v>3451</v>
      </c>
      <c r="H28" s="334">
        <v>4</v>
      </c>
      <c r="I28" s="335">
        <v>1.6425000000000001</v>
      </c>
    </row>
    <row r="29" spans="1:9" x14ac:dyDescent="0.35">
      <c r="A29" s="334" t="str">
        <f>Inek2019A1a2a[[#This Row],[PEPP]]&amp;"#"&amp;Inek2019A1a2a[[#This Row],[Klasse]]</f>
        <v>P003C#5</v>
      </c>
      <c r="B29" s="334">
        <f>Inek2019A1a2a[[#This Row],[Klasse2]]</f>
        <v>5</v>
      </c>
      <c r="C29" s="335">
        <f>Inek2019A1a2a[[#This Row],[BewJeTag2]]</f>
        <v>1.6425000000000001</v>
      </c>
      <c r="D29" s="334" t="s">
        <v>340</v>
      </c>
      <c r="E29" s="334" t="s">
        <v>341</v>
      </c>
      <c r="F29" s="334" t="s">
        <v>348</v>
      </c>
      <c r="G29" s="334" t="s">
        <v>3451</v>
      </c>
      <c r="H29" s="334">
        <v>5</v>
      </c>
      <c r="I29" s="335">
        <v>1.6425000000000001</v>
      </c>
    </row>
    <row r="30" spans="1:9" x14ac:dyDescent="0.35">
      <c r="A30" s="334" t="str">
        <f>Inek2019A1a2a[[#This Row],[PEPP]]&amp;"#"&amp;Inek2019A1a2a[[#This Row],[Klasse]]</f>
        <v>P003C#6</v>
      </c>
      <c r="B30" s="334">
        <f>Inek2019A1a2a[[#This Row],[Klasse2]]</f>
        <v>6</v>
      </c>
      <c r="C30" s="335">
        <f>Inek2019A1a2a[[#This Row],[BewJeTag2]]</f>
        <v>1.6425000000000001</v>
      </c>
      <c r="D30" s="334" t="s">
        <v>340</v>
      </c>
      <c r="E30" s="334" t="s">
        <v>341</v>
      </c>
      <c r="F30" s="334" t="s">
        <v>348</v>
      </c>
      <c r="G30" s="334" t="s">
        <v>3451</v>
      </c>
      <c r="H30" s="334">
        <v>6</v>
      </c>
      <c r="I30" s="335">
        <v>1.6425000000000001</v>
      </c>
    </row>
    <row r="31" spans="1:9" x14ac:dyDescent="0.35">
      <c r="A31" s="334" t="str">
        <f>Inek2019A1a2a[[#This Row],[PEPP]]&amp;"#"&amp;Inek2019A1a2a[[#This Row],[Klasse]]</f>
        <v>P003C#7</v>
      </c>
      <c r="B31" s="334">
        <f>Inek2019A1a2a[[#This Row],[Klasse2]]</f>
        <v>7</v>
      </c>
      <c r="C31" s="335">
        <f>Inek2019A1a2a[[#This Row],[BewJeTag2]]</f>
        <v>1.6425000000000001</v>
      </c>
      <c r="D31" s="334" t="s">
        <v>340</v>
      </c>
      <c r="E31" s="334" t="s">
        <v>341</v>
      </c>
      <c r="F31" s="334" t="s">
        <v>348</v>
      </c>
      <c r="G31" s="334" t="s">
        <v>3451</v>
      </c>
      <c r="H31" s="334">
        <v>7</v>
      </c>
      <c r="I31" s="335">
        <v>1.6425000000000001</v>
      </c>
    </row>
    <row r="32" spans="1:9" x14ac:dyDescent="0.35">
      <c r="A32" s="334" t="str">
        <f>Inek2019A1a2a[[#This Row],[PEPP]]&amp;"#"&amp;Inek2019A1a2a[[#This Row],[Klasse]]</f>
        <v>P003C#8</v>
      </c>
      <c r="B32" s="334">
        <f>Inek2019A1a2a[[#This Row],[Klasse2]]</f>
        <v>8</v>
      </c>
      <c r="C32" s="335">
        <f>Inek2019A1a2a[[#This Row],[BewJeTag2]]</f>
        <v>1.6183000000000001</v>
      </c>
      <c r="D32" s="334" t="s">
        <v>340</v>
      </c>
      <c r="E32" s="334" t="s">
        <v>341</v>
      </c>
      <c r="F32" s="334" t="s">
        <v>348</v>
      </c>
      <c r="G32" s="334" t="s">
        <v>3451</v>
      </c>
      <c r="H32" s="334">
        <v>8</v>
      </c>
      <c r="I32" s="335">
        <v>1.6183000000000001</v>
      </c>
    </row>
    <row r="33" spans="1:9" x14ac:dyDescent="0.35">
      <c r="A33" s="334" t="str">
        <f>Inek2019A1a2a[[#This Row],[PEPP]]&amp;"#"&amp;Inek2019A1a2a[[#This Row],[Klasse]]</f>
        <v>P003C#9</v>
      </c>
      <c r="B33" s="334">
        <f>Inek2019A1a2a[[#This Row],[Klasse2]]</f>
        <v>9</v>
      </c>
      <c r="C33" s="335">
        <f>Inek2019A1a2a[[#This Row],[BewJeTag2]]</f>
        <v>1.5829</v>
      </c>
      <c r="D33" s="334" t="s">
        <v>340</v>
      </c>
      <c r="E33" s="334" t="s">
        <v>341</v>
      </c>
      <c r="F33" s="334" t="s">
        <v>348</v>
      </c>
      <c r="G33" s="334" t="s">
        <v>3451</v>
      </c>
      <c r="H33" s="334">
        <v>9</v>
      </c>
      <c r="I33" s="335">
        <v>1.5829</v>
      </c>
    </row>
    <row r="34" spans="1:9" x14ac:dyDescent="0.35">
      <c r="A34" s="334" t="str">
        <f>Inek2019A1a2a[[#This Row],[PEPP]]&amp;"#"&amp;Inek2019A1a2a[[#This Row],[Klasse]]</f>
        <v>P003C#10</v>
      </c>
      <c r="B34" s="334">
        <f>Inek2019A1a2a[[#This Row],[Klasse2]]</f>
        <v>10</v>
      </c>
      <c r="C34" s="335">
        <f>Inek2019A1a2a[[#This Row],[BewJeTag2]]</f>
        <v>1.5475000000000001</v>
      </c>
      <c r="D34" s="334" t="s">
        <v>340</v>
      </c>
      <c r="E34" s="334" t="s">
        <v>341</v>
      </c>
      <c r="F34" s="334" t="s">
        <v>348</v>
      </c>
      <c r="G34" s="334" t="s">
        <v>3451</v>
      </c>
      <c r="H34" s="334">
        <v>10</v>
      </c>
      <c r="I34" s="335">
        <v>1.5475000000000001</v>
      </c>
    </row>
    <row r="35" spans="1:9" x14ac:dyDescent="0.35">
      <c r="A35" s="334" t="str">
        <f>Inek2019A1a2a[[#This Row],[PEPP]]&amp;"#"&amp;Inek2019A1a2a[[#This Row],[Klasse]]</f>
        <v>P003C#11</v>
      </c>
      <c r="B35" s="334">
        <f>Inek2019A1a2a[[#This Row],[Klasse2]]</f>
        <v>11</v>
      </c>
      <c r="C35" s="335">
        <f>Inek2019A1a2a[[#This Row],[BewJeTag2]]</f>
        <v>1.5121</v>
      </c>
      <c r="D35" s="334" t="s">
        <v>340</v>
      </c>
      <c r="E35" s="334" t="s">
        <v>341</v>
      </c>
      <c r="F35" s="334" t="s">
        <v>348</v>
      </c>
      <c r="G35" s="334" t="s">
        <v>3451</v>
      </c>
      <c r="H35" s="334">
        <v>11</v>
      </c>
      <c r="I35" s="335">
        <v>1.5121</v>
      </c>
    </row>
    <row r="36" spans="1:9" x14ac:dyDescent="0.35">
      <c r="A36" s="334" t="str">
        <f>Inek2019A1a2a[[#This Row],[PEPP]]&amp;"#"&amp;Inek2019A1a2a[[#This Row],[Klasse]]</f>
        <v>P003C#12</v>
      </c>
      <c r="B36" s="334">
        <f>Inek2019A1a2a[[#This Row],[Klasse2]]</f>
        <v>12</v>
      </c>
      <c r="C36" s="335">
        <f>Inek2019A1a2a[[#This Row],[BewJeTag2]]</f>
        <v>1.4766999999999999</v>
      </c>
      <c r="D36" s="334" t="s">
        <v>340</v>
      </c>
      <c r="E36" s="334" t="s">
        <v>341</v>
      </c>
      <c r="F36" s="334" t="s">
        <v>348</v>
      </c>
      <c r="G36" s="334" t="s">
        <v>3451</v>
      </c>
      <c r="H36" s="334">
        <v>12</v>
      </c>
      <c r="I36" s="335">
        <v>1.4766999999999999</v>
      </c>
    </row>
    <row r="37" spans="1:9" x14ac:dyDescent="0.35">
      <c r="A37" s="334" t="str">
        <f>Inek2019A1a2a[[#This Row],[PEPP]]&amp;"#"&amp;Inek2019A1a2a[[#This Row],[Klasse]]</f>
        <v>P003C#13</v>
      </c>
      <c r="B37" s="334">
        <f>Inek2019A1a2a[[#This Row],[Klasse2]]</f>
        <v>13</v>
      </c>
      <c r="C37" s="335">
        <f>Inek2019A1a2a[[#This Row],[BewJeTag2]]</f>
        <v>1.4413</v>
      </c>
      <c r="D37" s="334" t="s">
        <v>340</v>
      </c>
      <c r="E37" s="334" t="s">
        <v>341</v>
      </c>
      <c r="F37" s="334" t="s">
        <v>348</v>
      </c>
      <c r="G37" s="334" t="s">
        <v>3451</v>
      </c>
      <c r="H37" s="334">
        <v>13</v>
      </c>
      <c r="I37" s="335">
        <v>1.4413</v>
      </c>
    </row>
    <row r="38" spans="1:9" x14ac:dyDescent="0.35">
      <c r="A38" s="334" t="str">
        <f>Inek2019A1a2a[[#This Row],[PEPP]]&amp;"#"&amp;Inek2019A1a2a[[#This Row],[Klasse]]</f>
        <v>P003C#14</v>
      </c>
      <c r="B38" s="334">
        <f>Inek2019A1a2a[[#This Row],[Klasse2]]</f>
        <v>14</v>
      </c>
      <c r="C38" s="335">
        <f>Inek2019A1a2a[[#This Row],[BewJeTag2]]</f>
        <v>1.4059999999999999</v>
      </c>
      <c r="D38" s="334" t="s">
        <v>340</v>
      </c>
      <c r="E38" s="334" t="s">
        <v>341</v>
      </c>
      <c r="F38" s="334" t="s">
        <v>348</v>
      </c>
      <c r="G38" s="334" t="s">
        <v>3451</v>
      </c>
      <c r="H38" s="334">
        <v>14</v>
      </c>
      <c r="I38" s="335">
        <v>1.4059999999999999</v>
      </c>
    </row>
    <row r="39" spans="1:9" x14ac:dyDescent="0.35">
      <c r="A39" s="334" t="str">
        <f>Inek2019A1a2a[[#This Row],[PEPP]]&amp;"#"&amp;Inek2019A1a2a[[#This Row],[Klasse]]</f>
        <v>P003C#15</v>
      </c>
      <c r="B39" s="334">
        <f>Inek2019A1a2a[[#This Row],[Klasse2]]</f>
        <v>15</v>
      </c>
      <c r="C39" s="335">
        <f>Inek2019A1a2a[[#This Row],[BewJeTag2]]</f>
        <v>1.3706</v>
      </c>
      <c r="D39" s="334" t="s">
        <v>340</v>
      </c>
      <c r="E39" s="334" t="s">
        <v>341</v>
      </c>
      <c r="F39" s="334" t="s">
        <v>348</v>
      </c>
      <c r="G39" s="334" t="s">
        <v>3451</v>
      </c>
      <c r="H39" s="334">
        <v>15</v>
      </c>
      <c r="I39" s="335">
        <v>1.3706</v>
      </c>
    </row>
    <row r="40" spans="1:9" x14ac:dyDescent="0.35">
      <c r="A40" s="334" t="str">
        <f>Inek2019A1a2a[[#This Row],[PEPP]]&amp;"#"&amp;Inek2019A1a2a[[#This Row],[Klasse]]</f>
        <v>P003C#16</v>
      </c>
      <c r="B40" s="334">
        <f>Inek2019A1a2a[[#This Row],[Klasse2]]</f>
        <v>16</v>
      </c>
      <c r="C40" s="335">
        <f>Inek2019A1a2a[[#This Row],[BewJeTag2]]</f>
        <v>1.3351999999999999</v>
      </c>
      <c r="D40" s="334" t="s">
        <v>340</v>
      </c>
      <c r="E40" s="334" t="s">
        <v>341</v>
      </c>
      <c r="F40" s="334" t="s">
        <v>348</v>
      </c>
      <c r="G40" s="334" t="s">
        <v>3451</v>
      </c>
      <c r="H40" s="334">
        <v>16</v>
      </c>
      <c r="I40" s="335">
        <v>1.3351999999999999</v>
      </c>
    </row>
    <row r="41" spans="1:9" x14ac:dyDescent="0.35">
      <c r="A41" s="334" t="str">
        <f>Inek2019A1a2a[[#This Row],[PEPP]]&amp;"#"&amp;Inek2019A1a2a[[#This Row],[Klasse]]</f>
        <v>P003C#17</v>
      </c>
      <c r="B41" s="334">
        <f>Inek2019A1a2a[[#This Row],[Klasse2]]</f>
        <v>17</v>
      </c>
      <c r="C41" s="335">
        <f>Inek2019A1a2a[[#This Row],[BewJeTag2]]</f>
        <v>1.2998000000000001</v>
      </c>
      <c r="D41" s="334" t="s">
        <v>340</v>
      </c>
      <c r="E41" s="334" t="s">
        <v>341</v>
      </c>
      <c r="F41" s="334" t="s">
        <v>348</v>
      </c>
      <c r="G41" s="334" t="s">
        <v>3451</v>
      </c>
      <c r="H41" s="334">
        <v>17</v>
      </c>
      <c r="I41" s="335">
        <v>1.2998000000000001</v>
      </c>
    </row>
    <row r="42" spans="1:9" x14ac:dyDescent="0.35">
      <c r="A42" s="334" t="str">
        <f>Inek2019A1a2a[[#This Row],[PEPP]]&amp;"#"&amp;Inek2019A1a2a[[#This Row],[Klasse]]</f>
        <v>P003C#18</v>
      </c>
      <c r="B42" s="334">
        <f>Inek2019A1a2a[[#This Row],[Klasse2]]</f>
        <v>18</v>
      </c>
      <c r="C42" s="335">
        <f>Inek2019A1a2a[[#This Row],[BewJeTag2]]</f>
        <v>1.2644</v>
      </c>
      <c r="D42" s="334" t="s">
        <v>340</v>
      </c>
      <c r="E42" s="334" t="s">
        <v>341</v>
      </c>
      <c r="F42" s="334" t="s">
        <v>348</v>
      </c>
      <c r="G42" s="334" t="s">
        <v>3451</v>
      </c>
      <c r="H42" s="334">
        <v>18</v>
      </c>
      <c r="I42" s="335">
        <v>1.2644</v>
      </c>
    </row>
    <row r="43" spans="1:9" x14ac:dyDescent="0.35">
      <c r="A43" s="334" t="str">
        <f>Inek2019A1a2a[[#This Row],[PEPP]]&amp;"#"&amp;Inek2019A1a2a[[#This Row],[Klasse]]</f>
        <v>P003C#19</v>
      </c>
      <c r="B43" s="334">
        <f>Inek2019A1a2a[[#This Row],[Klasse2]]</f>
        <v>19</v>
      </c>
      <c r="C43" s="335">
        <f>Inek2019A1a2a[[#This Row],[BewJeTag2]]</f>
        <v>1.2290000000000001</v>
      </c>
      <c r="D43" s="334" t="s">
        <v>340</v>
      </c>
      <c r="E43" s="334" t="s">
        <v>341</v>
      </c>
      <c r="F43" s="334" t="s">
        <v>348</v>
      </c>
      <c r="G43" s="334" t="s">
        <v>3451</v>
      </c>
      <c r="H43" s="334">
        <v>19</v>
      </c>
      <c r="I43" s="335">
        <v>1.2290000000000001</v>
      </c>
    </row>
    <row r="44" spans="1:9" x14ac:dyDescent="0.35">
      <c r="A44" s="334" t="str">
        <f>Inek2019A1a2a[[#This Row],[PEPP]]&amp;"#"&amp;Inek2019A1a2a[[#This Row],[Klasse]]</f>
        <v>PA01A#1</v>
      </c>
      <c r="B44" s="334">
        <f>Inek2019A1a2a[[#This Row],[Klasse2]]</f>
        <v>1</v>
      </c>
      <c r="C44" s="335">
        <f>Inek2019A1a2a[[#This Row],[BewJeTag2]]</f>
        <v>1.3434999999999999</v>
      </c>
      <c r="D44" s="334" t="s">
        <v>340</v>
      </c>
      <c r="E44" s="334" t="s">
        <v>350</v>
      </c>
      <c r="F44" s="334" t="s">
        <v>351</v>
      </c>
      <c r="G44" s="334" t="s">
        <v>3452</v>
      </c>
      <c r="H44" s="334">
        <v>1</v>
      </c>
      <c r="I44" s="335">
        <v>1.3434999999999999</v>
      </c>
    </row>
    <row r="45" spans="1:9" x14ac:dyDescent="0.35">
      <c r="A45" s="334" t="str">
        <f>Inek2019A1a2a[[#This Row],[PEPP]]&amp;"#"&amp;Inek2019A1a2a[[#This Row],[Klasse]]</f>
        <v>PA01A#2</v>
      </c>
      <c r="B45" s="334">
        <f>Inek2019A1a2a[[#This Row],[Klasse2]]</f>
        <v>2</v>
      </c>
      <c r="C45" s="335">
        <f>Inek2019A1a2a[[#This Row],[BewJeTag2]]</f>
        <v>1.3202</v>
      </c>
      <c r="D45" s="334" t="s">
        <v>340</v>
      </c>
      <c r="E45" s="334" t="s">
        <v>350</v>
      </c>
      <c r="F45" s="334" t="s">
        <v>351</v>
      </c>
      <c r="G45" s="334" t="s">
        <v>3452</v>
      </c>
      <c r="H45" s="334">
        <v>2</v>
      </c>
      <c r="I45" s="335">
        <v>1.3202</v>
      </c>
    </row>
    <row r="46" spans="1:9" x14ac:dyDescent="0.35">
      <c r="A46" s="334" t="str">
        <f>Inek2019A1a2a[[#This Row],[PEPP]]&amp;"#"&amp;Inek2019A1a2a[[#This Row],[Klasse]]</f>
        <v>PA01A#3</v>
      </c>
      <c r="B46" s="334">
        <f>Inek2019A1a2a[[#This Row],[Klasse2]]</f>
        <v>3</v>
      </c>
      <c r="C46" s="335">
        <f>Inek2019A1a2a[[#This Row],[BewJeTag2]]</f>
        <v>1.2957000000000001</v>
      </c>
      <c r="D46" s="334" t="s">
        <v>340</v>
      </c>
      <c r="E46" s="334" t="s">
        <v>350</v>
      </c>
      <c r="F46" s="334" t="s">
        <v>351</v>
      </c>
      <c r="G46" s="334" t="s">
        <v>3452</v>
      </c>
      <c r="H46" s="334">
        <v>3</v>
      </c>
      <c r="I46" s="335">
        <v>1.2957000000000001</v>
      </c>
    </row>
    <row r="47" spans="1:9" x14ac:dyDescent="0.35">
      <c r="A47" s="334" t="str">
        <f>Inek2019A1a2a[[#This Row],[PEPP]]&amp;"#"&amp;Inek2019A1a2a[[#This Row],[Klasse]]</f>
        <v>PA01A#4</v>
      </c>
      <c r="B47" s="334">
        <f>Inek2019A1a2a[[#This Row],[Klasse2]]</f>
        <v>4</v>
      </c>
      <c r="C47" s="335">
        <f>Inek2019A1a2a[[#This Row],[BewJeTag2]]</f>
        <v>1.2710999999999999</v>
      </c>
      <c r="D47" s="334" t="s">
        <v>340</v>
      </c>
      <c r="E47" s="334" t="s">
        <v>350</v>
      </c>
      <c r="F47" s="334" t="s">
        <v>351</v>
      </c>
      <c r="G47" s="334" t="s">
        <v>3452</v>
      </c>
      <c r="H47" s="334">
        <v>4</v>
      </c>
      <c r="I47" s="335">
        <v>1.2710999999999999</v>
      </c>
    </row>
    <row r="48" spans="1:9" x14ac:dyDescent="0.35">
      <c r="A48" s="334" t="str">
        <f>Inek2019A1a2a[[#This Row],[PEPP]]&amp;"#"&amp;Inek2019A1a2a[[#This Row],[Klasse]]</f>
        <v>PA01A#5</v>
      </c>
      <c r="B48" s="334">
        <f>Inek2019A1a2a[[#This Row],[Klasse2]]</f>
        <v>5</v>
      </c>
      <c r="C48" s="335">
        <f>Inek2019A1a2a[[#This Row],[BewJeTag2]]</f>
        <v>1.2464999999999999</v>
      </c>
      <c r="D48" s="334" t="s">
        <v>340</v>
      </c>
      <c r="E48" s="334" t="s">
        <v>350</v>
      </c>
      <c r="F48" s="334" t="s">
        <v>351</v>
      </c>
      <c r="G48" s="334" t="s">
        <v>3452</v>
      </c>
      <c r="H48" s="334">
        <v>5</v>
      </c>
      <c r="I48" s="335">
        <v>1.2464999999999999</v>
      </c>
    </row>
    <row r="49" spans="1:9" x14ac:dyDescent="0.35">
      <c r="A49" s="334" t="str">
        <f>Inek2019A1a2a[[#This Row],[PEPP]]&amp;"#"&amp;Inek2019A1a2a[[#This Row],[Klasse]]</f>
        <v>PA01A#6</v>
      </c>
      <c r="B49" s="334">
        <f>Inek2019A1a2a[[#This Row],[Klasse2]]</f>
        <v>6</v>
      </c>
      <c r="C49" s="335">
        <f>Inek2019A1a2a[[#This Row],[BewJeTag2]]</f>
        <v>1.2219</v>
      </c>
      <c r="D49" s="334" t="s">
        <v>340</v>
      </c>
      <c r="E49" s="334" t="s">
        <v>350</v>
      </c>
      <c r="F49" s="334" t="s">
        <v>351</v>
      </c>
      <c r="G49" s="334" t="s">
        <v>3452</v>
      </c>
      <c r="H49" s="334">
        <v>6</v>
      </c>
      <c r="I49" s="335">
        <v>1.2219</v>
      </c>
    </row>
    <row r="50" spans="1:9" x14ac:dyDescent="0.35">
      <c r="A50" s="334" t="str">
        <f>Inek2019A1a2a[[#This Row],[PEPP]]&amp;"#"&amp;Inek2019A1a2a[[#This Row],[Klasse]]</f>
        <v>PA01A#7</v>
      </c>
      <c r="B50" s="334">
        <f>Inek2019A1a2a[[#This Row],[Klasse2]]</f>
        <v>7</v>
      </c>
      <c r="C50" s="335">
        <f>Inek2019A1a2a[[#This Row],[BewJeTag2]]</f>
        <v>1.1973</v>
      </c>
      <c r="D50" s="334" t="s">
        <v>340</v>
      </c>
      <c r="E50" s="334" t="s">
        <v>350</v>
      </c>
      <c r="F50" s="334" t="s">
        <v>351</v>
      </c>
      <c r="G50" s="334" t="s">
        <v>3452</v>
      </c>
      <c r="H50" s="334">
        <v>7</v>
      </c>
      <c r="I50" s="335">
        <v>1.1973</v>
      </c>
    </row>
    <row r="51" spans="1:9" x14ac:dyDescent="0.35">
      <c r="A51" s="334" t="str">
        <f>Inek2019A1a2a[[#This Row],[PEPP]]&amp;"#"&amp;Inek2019A1a2a[[#This Row],[Klasse]]</f>
        <v>PA01B#1</v>
      </c>
      <c r="B51" s="334">
        <f>Inek2019A1a2a[[#This Row],[Klasse2]]</f>
        <v>1</v>
      </c>
      <c r="C51" s="335">
        <f>Inek2019A1a2a[[#This Row],[BewJeTag2]]</f>
        <v>1.2723</v>
      </c>
      <c r="D51" s="334" t="s">
        <v>340</v>
      </c>
      <c r="E51" s="334" t="s">
        <v>350</v>
      </c>
      <c r="F51" s="334" t="s">
        <v>353</v>
      </c>
      <c r="G51" s="334" t="s">
        <v>3453</v>
      </c>
      <c r="H51" s="334">
        <v>1</v>
      </c>
      <c r="I51" s="335">
        <v>1.2723</v>
      </c>
    </row>
    <row r="52" spans="1:9" x14ac:dyDescent="0.35">
      <c r="A52" s="334" t="str">
        <f>Inek2019A1a2a[[#This Row],[PEPP]]&amp;"#"&amp;Inek2019A1a2a[[#This Row],[Klasse]]</f>
        <v>PA01B#2</v>
      </c>
      <c r="B52" s="334">
        <f>Inek2019A1a2a[[#This Row],[Klasse2]]</f>
        <v>2</v>
      </c>
      <c r="C52" s="335">
        <f>Inek2019A1a2a[[#This Row],[BewJeTag2]]</f>
        <v>1.2</v>
      </c>
      <c r="D52" s="334" t="s">
        <v>340</v>
      </c>
      <c r="E52" s="334" t="s">
        <v>350</v>
      </c>
      <c r="F52" s="334" t="s">
        <v>353</v>
      </c>
      <c r="G52" s="334" t="s">
        <v>3453</v>
      </c>
      <c r="H52" s="334">
        <v>2</v>
      </c>
      <c r="I52" s="335">
        <v>1.2</v>
      </c>
    </row>
    <row r="53" spans="1:9" x14ac:dyDescent="0.35">
      <c r="A53" s="334" t="str">
        <f>Inek2019A1a2a[[#This Row],[PEPP]]&amp;"#"&amp;Inek2019A1a2a[[#This Row],[Klasse]]</f>
        <v>PA01B#3</v>
      </c>
      <c r="B53" s="334">
        <f>Inek2019A1a2a[[#This Row],[Klasse2]]</f>
        <v>3</v>
      </c>
      <c r="C53" s="335">
        <f>Inek2019A1a2a[[#This Row],[BewJeTag2]]</f>
        <v>1.1279999999999999</v>
      </c>
      <c r="D53" s="334" t="s">
        <v>340</v>
      </c>
      <c r="E53" s="334" t="s">
        <v>350</v>
      </c>
      <c r="F53" s="334" t="s">
        <v>353</v>
      </c>
      <c r="G53" s="334" t="s">
        <v>3453</v>
      </c>
      <c r="H53" s="334">
        <v>3</v>
      </c>
      <c r="I53" s="335">
        <v>1.1279999999999999</v>
      </c>
    </row>
    <row r="54" spans="1:9" x14ac:dyDescent="0.35">
      <c r="A54" s="334" t="str">
        <f>Inek2019A1a2a[[#This Row],[PEPP]]&amp;"#"&amp;Inek2019A1a2a[[#This Row],[Klasse]]</f>
        <v>PA01B#4</v>
      </c>
      <c r="B54" s="334">
        <f>Inek2019A1a2a[[#This Row],[Klasse2]]</f>
        <v>4</v>
      </c>
      <c r="C54" s="335">
        <f>Inek2019A1a2a[[#This Row],[BewJeTag2]]</f>
        <v>1.056</v>
      </c>
      <c r="D54" s="334" t="s">
        <v>340</v>
      </c>
      <c r="E54" s="334" t="s">
        <v>350</v>
      </c>
      <c r="F54" s="334" t="s">
        <v>353</v>
      </c>
      <c r="G54" s="334" t="s">
        <v>3453</v>
      </c>
      <c r="H54" s="334">
        <v>4</v>
      </c>
      <c r="I54" s="335">
        <v>1.056</v>
      </c>
    </row>
    <row r="55" spans="1:9" x14ac:dyDescent="0.35">
      <c r="A55" s="334" t="str">
        <f>Inek2019A1a2a[[#This Row],[PEPP]]&amp;"#"&amp;Inek2019A1a2a[[#This Row],[Klasse]]</f>
        <v>PA02A#1</v>
      </c>
      <c r="B55" s="334">
        <f>Inek2019A1a2a[[#This Row],[Klasse2]]</f>
        <v>1</v>
      </c>
      <c r="C55" s="335">
        <f>Inek2019A1a2a[[#This Row],[BewJeTag2]]</f>
        <v>1.5304</v>
      </c>
      <c r="D55" s="334" t="s">
        <v>340</v>
      </c>
      <c r="E55" s="334" t="s">
        <v>350</v>
      </c>
      <c r="F55" s="334" t="s">
        <v>355</v>
      </c>
      <c r="G55" s="334" t="s">
        <v>3454</v>
      </c>
      <c r="H55" s="334">
        <v>1</v>
      </c>
      <c r="I55" s="335">
        <v>1.5304</v>
      </c>
    </row>
    <row r="56" spans="1:9" x14ac:dyDescent="0.35">
      <c r="A56" s="334" t="str">
        <f>Inek2019A1a2a[[#This Row],[PEPP]]&amp;"#"&amp;Inek2019A1a2a[[#This Row],[Klasse]]</f>
        <v>PA02A#2</v>
      </c>
      <c r="B56" s="334">
        <f>Inek2019A1a2a[[#This Row],[Klasse2]]</f>
        <v>2</v>
      </c>
      <c r="C56" s="335">
        <f>Inek2019A1a2a[[#This Row],[BewJeTag2]]</f>
        <v>1.3422000000000001</v>
      </c>
      <c r="D56" s="334" t="s">
        <v>340</v>
      </c>
      <c r="E56" s="334" t="s">
        <v>350</v>
      </c>
      <c r="F56" s="334" t="s">
        <v>355</v>
      </c>
      <c r="G56" s="334" t="s">
        <v>3454</v>
      </c>
      <c r="H56" s="334">
        <v>2</v>
      </c>
      <c r="I56" s="335">
        <v>1.3422000000000001</v>
      </c>
    </row>
    <row r="57" spans="1:9" x14ac:dyDescent="0.35">
      <c r="A57" s="334" t="str">
        <f>Inek2019A1a2a[[#This Row],[PEPP]]&amp;"#"&amp;Inek2019A1a2a[[#This Row],[Klasse]]</f>
        <v>PA02A#3</v>
      </c>
      <c r="B57" s="334">
        <f>Inek2019A1a2a[[#This Row],[Klasse2]]</f>
        <v>3</v>
      </c>
      <c r="C57" s="335">
        <f>Inek2019A1a2a[[#This Row],[BewJeTag2]]</f>
        <v>1.3079000000000001</v>
      </c>
      <c r="D57" s="334" t="s">
        <v>340</v>
      </c>
      <c r="E57" s="334" t="s">
        <v>350</v>
      </c>
      <c r="F57" s="334" t="s">
        <v>355</v>
      </c>
      <c r="G57" s="334" t="s">
        <v>3454</v>
      </c>
      <c r="H57" s="334">
        <v>3</v>
      </c>
      <c r="I57" s="335">
        <v>1.3079000000000001</v>
      </c>
    </row>
    <row r="58" spans="1:9" x14ac:dyDescent="0.35">
      <c r="A58" s="334" t="str">
        <f>Inek2019A1a2a[[#This Row],[PEPP]]&amp;"#"&amp;Inek2019A1a2a[[#This Row],[Klasse]]</f>
        <v>PA02A#4</v>
      </c>
      <c r="B58" s="334">
        <f>Inek2019A1a2a[[#This Row],[Klasse2]]</f>
        <v>4</v>
      </c>
      <c r="C58" s="335">
        <f>Inek2019A1a2a[[#This Row],[BewJeTag2]]</f>
        <v>1.2813000000000001</v>
      </c>
      <c r="D58" s="334" t="s">
        <v>340</v>
      </c>
      <c r="E58" s="334" t="s">
        <v>350</v>
      </c>
      <c r="F58" s="334" t="s">
        <v>355</v>
      </c>
      <c r="G58" s="334" t="s">
        <v>3454</v>
      </c>
      <c r="H58" s="334">
        <v>4</v>
      </c>
      <c r="I58" s="335">
        <v>1.2813000000000001</v>
      </c>
    </row>
    <row r="59" spans="1:9" x14ac:dyDescent="0.35">
      <c r="A59" s="334" t="str">
        <f>Inek2019A1a2a[[#This Row],[PEPP]]&amp;"#"&amp;Inek2019A1a2a[[#This Row],[Klasse]]</f>
        <v>PA02A#5</v>
      </c>
      <c r="B59" s="334">
        <f>Inek2019A1a2a[[#This Row],[Klasse2]]</f>
        <v>5</v>
      </c>
      <c r="C59" s="335">
        <f>Inek2019A1a2a[[#This Row],[BewJeTag2]]</f>
        <v>1.2663</v>
      </c>
      <c r="D59" s="334" t="s">
        <v>340</v>
      </c>
      <c r="E59" s="334" t="s">
        <v>350</v>
      </c>
      <c r="F59" s="334" t="s">
        <v>355</v>
      </c>
      <c r="G59" s="334" t="s">
        <v>3454</v>
      </c>
      <c r="H59" s="334">
        <v>5</v>
      </c>
      <c r="I59" s="335">
        <v>1.2663</v>
      </c>
    </row>
    <row r="60" spans="1:9" x14ac:dyDescent="0.35">
      <c r="A60" s="334" t="str">
        <f>Inek2019A1a2a[[#This Row],[PEPP]]&amp;"#"&amp;Inek2019A1a2a[[#This Row],[Klasse]]</f>
        <v>PA02A#6</v>
      </c>
      <c r="B60" s="334">
        <f>Inek2019A1a2a[[#This Row],[Klasse2]]</f>
        <v>6</v>
      </c>
      <c r="C60" s="335">
        <f>Inek2019A1a2a[[#This Row],[BewJeTag2]]</f>
        <v>1.2513000000000001</v>
      </c>
      <c r="D60" s="334" t="s">
        <v>340</v>
      </c>
      <c r="E60" s="334" t="s">
        <v>350</v>
      </c>
      <c r="F60" s="334" t="s">
        <v>355</v>
      </c>
      <c r="G60" s="334" t="s">
        <v>3454</v>
      </c>
      <c r="H60" s="334">
        <v>6</v>
      </c>
      <c r="I60" s="335">
        <v>1.2513000000000001</v>
      </c>
    </row>
    <row r="61" spans="1:9" x14ac:dyDescent="0.35">
      <c r="A61" s="334" t="str">
        <f>Inek2019A1a2a[[#This Row],[PEPP]]&amp;"#"&amp;Inek2019A1a2a[[#This Row],[Klasse]]</f>
        <v>PA02A#7</v>
      </c>
      <c r="B61" s="334">
        <f>Inek2019A1a2a[[#This Row],[Klasse2]]</f>
        <v>7</v>
      </c>
      <c r="C61" s="335">
        <f>Inek2019A1a2a[[#This Row],[BewJeTag2]]</f>
        <v>1.2362</v>
      </c>
      <c r="D61" s="334" t="s">
        <v>340</v>
      </c>
      <c r="E61" s="334" t="s">
        <v>350</v>
      </c>
      <c r="F61" s="334" t="s">
        <v>355</v>
      </c>
      <c r="G61" s="334" t="s">
        <v>3454</v>
      </c>
      <c r="H61" s="334">
        <v>7</v>
      </c>
      <c r="I61" s="335">
        <v>1.2362</v>
      </c>
    </row>
    <row r="62" spans="1:9" x14ac:dyDescent="0.35">
      <c r="A62" s="334" t="str">
        <f>Inek2019A1a2a[[#This Row],[PEPP]]&amp;"#"&amp;Inek2019A1a2a[[#This Row],[Klasse]]</f>
        <v>PA02A#8</v>
      </c>
      <c r="B62" s="334">
        <f>Inek2019A1a2a[[#This Row],[Klasse2]]</f>
        <v>8</v>
      </c>
      <c r="C62" s="335">
        <f>Inek2019A1a2a[[#This Row],[BewJeTag2]]</f>
        <v>1.2212000000000001</v>
      </c>
      <c r="D62" s="334" t="s">
        <v>340</v>
      </c>
      <c r="E62" s="334" t="s">
        <v>350</v>
      </c>
      <c r="F62" s="334" t="s">
        <v>355</v>
      </c>
      <c r="G62" s="334" t="s">
        <v>3454</v>
      </c>
      <c r="H62" s="334">
        <v>8</v>
      </c>
      <c r="I62" s="335">
        <v>1.2212000000000001</v>
      </c>
    </row>
    <row r="63" spans="1:9" x14ac:dyDescent="0.35">
      <c r="A63" s="334" t="str">
        <f>Inek2019A1a2a[[#This Row],[PEPP]]&amp;"#"&amp;Inek2019A1a2a[[#This Row],[Klasse]]</f>
        <v>PA02A#9</v>
      </c>
      <c r="B63" s="334">
        <f>Inek2019A1a2a[[#This Row],[Klasse2]]</f>
        <v>9</v>
      </c>
      <c r="C63" s="335">
        <f>Inek2019A1a2a[[#This Row],[BewJeTag2]]</f>
        <v>1.2061999999999999</v>
      </c>
      <c r="D63" s="334" t="s">
        <v>340</v>
      </c>
      <c r="E63" s="334" t="s">
        <v>350</v>
      </c>
      <c r="F63" s="334" t="s">
        <v>355</v>
      </c>
      <c r="G63" s="334" t="s">
        <v>3454</v>
      </c>
      <c r="H63" s="334">
        <v>9</v>
      </c>
      <c r="I63" s="335">
        <v>1.2061999999999999</v>
      </c>
    </row>
    <row r="64" spans="1:9" x14ac:dyDescent="0.35">
      <c r="A64" s="334" t="str">
        <f>Inek2019A1a2a[[#This Row],[PEPP]]&amp;"#"&amp;Inek2019A1a2a[[#This Row],[Klasse]]</f>
        <v>PA02A#10</v>
      </c>
      <c r="B64" s="334">
        <f>Inek2019A1a2a[[#This Row],[Klasse2]]</f>
        <v>10</v>
      </c>
      <c r="C64" s="335">
        <f>Inek2019A1a2a[[#This Row],[BewJeTag2]]</f>
        <v>1.1912</v>
      </c>
      <c r="D64" s="334" t="s">
        <v>340</v>
      </c>
      <c r="E64" s="334" t="s">
        <v>350</v>
      </c>
      <c r="F64" s="334" t="s">
        <v>355</v>
      </c>
      <c r="G64" s="334" t="s">
        <v>3454</v>
      </c>
      <c r="H64" s="334">
        <v>10</v>
      </c>
      <c r="I64" s="335">
        <v>1.1912</v>
      </c>
    </row>
    <row r="65" spans="1:9" x14ac:dyDescent="0.35">
      <c r="A65" s="334" t="str">
        <f>Inek2019A1a2a[[#This Row],[PEPP]]&amp;"#"&amp;Inek2019A1a2a[[#This Row],[Klasse]]</f>
        <v>PA02A#11</v>
      </c>
      <c r="B65" s="334">
        <f>Inek2019A1a2a[[#This Row],[Klasse2]]</f>
        <v>11</v>
      </c>
      <c r="C65" s="335">
        <f>Inek2019A1a2a[[#This Row],[BewJeTag2]]</f>
        <v>1.1761999999999999</v>
      </c>
      <c r="D65" s="334" t="s">
        <v>340</v>
      </c>
      <c r="E65" s="334" t="s">
        <v>350</v>
      </c>
      <c r="F65" s="334" t="s">
        <v>355</v>
      </c>
      <c r="G65" s="334" t="s">
        <v>3454</v>
      </c>
      <c r="H65" s="334">
        <v>11</v>
      </c>
      <c r="I65" s="335">
        <v>1.1761999999999999</v>
      </c>
    </row>
    <row r="66" spans="1:9" x14ac:dyDescent="0.35">
      <c r="A66" s="334" t="str">
        <f>Inek2019A1a2a[[#This Row],[PEPP]]&amp;"#"&amp;Inek2019A1a2a[[#This Row],[Klasse]]</f>
        <v>PA02A#12</v>
      </c>
      <c r="B66" s="334">
        <f>Inek2019A1a2a[[#This Row],[Klasse2]]</f>
        <v>12</v>
      </c>
      <c r="C66" s="335">
        <f>Inek2019A1a2a[[#This Row],[BewJeTag2]]</f>
        <v>1.1612</v>
      </c>
      <c r="D66" s="334" t="s">
        <v>340</v>
      </c>
      <c r="E66" s="334" t="s">
        <v>350</v>
      </c>
      <c r="F66" s="334" t="s">
        <v>355</v>
      </c>
      <c r="G66" s="334" t="s">
        <v>3454</v>
      </c>
      <c r="H66" s="334">
        <v>12</v>
      </c>
      <c r="I66" s="335">
        <v>1.1612</v>
      </c>
    </row>
    <row r="67" spans="1:9" x14ac:dyDescent="0.35">
      <c r="A67" s="334" t="str">
        <f>Inek2019A1a2a[[#This Row],[PEPP]]&amp;"#"&amp;Inek2019A1a2a[[#This Row],[Klasse]]</f>
        <v>PA02A#13</v>
      </c>
      <c r="B67" s="334">
        <f>Inek2019A1a2a[[#This Row],[Klasse2]]</f>
        <v>13</v>
      </c>
      <c r="C67" s="335">
        <f>Inek2019A1a2a[[#This Row],[BewJeTag2]]</f>
        <v>1.1462000000000001</v>
      </c>
      <c r="D67" s="334" t="s">
        <v>340</v>
      </c>
      <c r="E67" s="334" t="s">
        <v>350</v>
      </c>
      <c r="F67" s="334" t="s">
        <v>355</v>
      </c>
      <c r="G67" s="334" t="s">
        <v>3454</v>
      </c>
      <c r="H67" s="334">
        <v>13</v>
      </c>
      <c r="I67" s="335">
        <v>1.1462000000000001</v>
      </c>
    </row>
    <row r="68" spans="1:9" x14ac:dyDescent="0.35">
      <c r="A68" s="334" t="str">
        <f>Inek2019A1a2a[[#This Row],[PEPP]]&amp;"#"&amp;Inek2019A1a2a[[#This Row],[Klasse]]</f>
        <v>PA02A#14</v>
      </c>
      <c r="B68" s="334">
        <f>Inek2019A1a2a[[#This Row],[Klasse2]]</f>
        <v>14</v>
      </c>
      <c r="C68" s="335">
        <f>Inek2019A1a2a[[#This Row],[BewJeTag2]]</f>
        <v>1.1311</v>
      </c>
      <c r="D68" s="334" t="s">
        <v>340</v>
      </c>
      <c r="E68" s="334" t="s">
        <v>350</v>
      </c>
      <c r="F68" s="334" t="s">
        <v>355</v>
      </c>
      <c r="G68" s="334" t="s">
        <v>3454</v>
      </c>
      <c r="H68" s="334">
        <v>14</v>
      </c>
      <c r="I68" s="335">
        <v>1.1311</v>
      </c>
    </row>
    <row r="69" spans="1:9" x14ac:dyDescent="0.35">
      <c r="A69" s="334" t="str">
        <f>Inek2019A1a2a[[#This Row],[PEPP]]&amp;"#"&amp;Inek2019A1a2a[[#This Row],[Klasse]]</f>
        <v>PA02A#15</v>
      </c>
      <c r="B69" s="334">
        <f>Inek2019A1a2a[[#This Row],[Klasse2]]</f>
        <v>15</v>
      </c>
      <c r="C69" s="335">
        <f>Inek2019A1a2a[[#This Row],[BewJeTag2]]</f>
        <v>1.1161000000000001</v>
      </c>
      <c r="D69" s="334" t="s">
        <v>340</v>
      </c>
      <c r="E69" s="334" t="s">
        <v>350</v>
      </c>
      <c r="F69" s="334" t="s">
        <v>355</v>
      </c>
      <c r="G69" s="334" t="s">
        <v>3454</v>
      </c>
      <c r="H69" s="334">
        <v>15</v>
      </c>
      <c r="I69" s="335">
        <v>1.1161000000000001</v>
      </c>
    </row>
    <row r="70" spans="1:9" x14ac:dyDescent="0.35">
      <c r="A70" s="334" t="str">
        <f>Inek2019A1a2a[[#This Row],[PEPP]]&amp;"#"&amp;Inek2019A1a2a[[#This Row],[Klasse]]</f>
        <v>PA02A#16</v>
      </c>
      <c r="B70" s="334">
        <f>Inek2019A1a2a[[#This Row],[Klasse2]]</f>
        <v>16</v>
      </c>
      <c r="C70" s="335">
        <f>Inek2019A1a2a[[#This Row],[BewJeTag2]]</f>
        <v>1.1011</v>
      </c>
      <c r="D70" s="334" t="s">
        <v>340</v>
      </c>
      <c r="E70" s="334" t="s">
        <v>350</v>
      </c>
      <c r="F70" s="334" t="s">
        <v>355</v>
      </c>
      <c r="G70" s="334" t="s">
        <v>3454</v>
      </c>
      <c r="H70" s="334">
        <v>16</v>
      </c>
      <c r="I70" s="335">
        <v>1.1011</v>
      </c>
    </row>
    <row r="71" spans="1:9" x14ac:dyDescent="0.35">
      <c r="A71" s="334" t="str">
        <f>Inek2019A1a2a[[#This Row],[PEPP]]&amp;"#"&amp;Inek2019A1a2a[[#This Row],[Klasse]]</f>
        <v>PA02A#17</v>
      </c>
      <c r="B71" s="334">
        <f>Inek2019A1a2a[[#This Row],[Klasse2]]</f>
        <v>17</v>
      </c>
      <c r="C71" s="335">
        <f>Inek2019A1a2a[[#This Row],[BewJeTag2]]</f>
        <v>1.0861000000000001</v>
      </c>
      <c r="D71" s="334" t="s">
        <v>340</v>
      </c>
      <c r="E71" s="334" t="s">
        <v>350</v>
      </c>
      <c r="F71" s="334" t="s">
        <v>355</v>
      </c>
      <c r="G71" s="334" t="s">
        <v>3454</v>
      </c>
      <c r="H71" s="334">
        <v>17</v>
      </c>
      <c r="I71" s="335">
        <v>1.0861000000000001</v>
      </c>
    </row>
    <row r="72" spans="1:9" x14ac:dyDescent="0.35">
      <c r="A72" s="334" t="str">
        <f>Inek2019A1a2a[[#This Row],[PEPP]]&amp;"#"&amp;Inek2019A1a2a[[#This Row],[Klasse]]</f>
        <v>PA02B#1</v>
      </c>
      <c r="B72" s="334">
        <f>Inek2019A1a2a[[#This Row],[Klasse2]]</f>
        <v>1</v>
      </c>
      <c r="C72" s="335">
        <f>Inek2019A1a2a[[#This Row],[BewJeTag2]]</f>
        <v>1.4636</v>
      </c>
      <c r="D72" s="334" t="s">
        <v>340</v>
      </c>
      <c r="E72" s="334" t="s">
        <v>350</v>
      </c>
      <c r="F72" s="334" t="s">
        <v>357</v>
      </c>
      <c r="G72" s="334" t="s">
        <v>3455</v>
      </c>
      <c r="H72" s="334">
        <v>1</v>
      </c>
      <c r="I72" s="335">
        <v>1.4636</v>
      </c>
    </row>
    <row r="73" spans="1:9" x14ac:dyDescent="0.35">
      <c r="A73" s="334" t="str">
        <f>Inek2019A1a2a[[#This Row],[PEPP]]&amp;"#"&amp;Inek2019A1a2a[[#This Row],[Klasse]]</f>
        <v>PA02B#2</v>
      </c>
      <c r="B73" s="334">
        <f>Inek2019A1a2a[[#This Row],[Klasse2]]</f>
        <v>2</v>
      </c>
      <c r="C73" s="335">
        <f>Inek2019A1a2a[[#This Row],[BewJeTag2]]</f>
        <v>1.3067</v>
      </c>
      <c r="D73" s="334" t="s">
        <v>340</v>
      </c>
      <c r="E73" s="334" t="s">
        <v>350</v>
      </c>
      <c r="F73" s="334" t="s">
        <v>357</v>
      </c>
      <c r="G73" s="334" t="s">
        <v>3455</v>
      </c>
      <c r="H73" s="334">
        <v>2</v>
      </c>
      <c r="I73" s="335">
        <v>1.3067</v>
      </c>
    </row>
    <row r="74" spans="1:9" x14ac:dyDescent="0.35">
      <c r="A74" s="334" t="str">
        <f>Inek2019A1a2a[[#This Row],[PEPP]]&amp;"#"&amp;Inek2019A1a2a[[#This Row],[Klasse]]</f>
        <v>PA02B#3</v>
      </c>
      <c r="B74" s="334">
        <f>Inek2019A1a2a[[#This Row],[Klasse2]]</f>
        <v>3</v>
      </c>
      <c r="C74" s="335">
        <f>Inek2019A1a2a[[#This Row],[BewJeTag2]]</f>
        <v>1.2431000000000001</v>
      </c>
      <c r="D74" s="334" t="s">
        <v>340</v>
      </c>
      <c r="E74" s="334" t="s">
        <v>350</v>
      </c>
      <c r="F74" s="334" t="s">
        <v>357</v>
      </c>
      <c r="G74" s="334" t="s">
        <v>3455</v>
      </c>
      <c r="H74" s="334">
        <v>3</v>
      </c>
      <c r="I74" s="335">
        <v>1.2431000000000001</v>
      </c>
    </row>
    <row r="75" spans="1:9" x14ac:dyDescent="0.35">
      <c r="A75" s="334" t="str">
        <f>Inek2019A1a2a[[#This Row],[PEPP]]&amp;"#"&amp;Inek2019A1a2a[[#This Row],[Klasse]]</f>
        <v>PA02B#4</v>
      </c>
      <c r="B75" s="334">
        <f>Inek2019A1a2a[[#This Row],[Klasse2]]</f>
        <v>4</v>
      </c>
      <c r="C75" s="335">
        <f>Inek2019A1a2a[[#This Row],[BewJeTag2]]</f>
        <v>1.2108000000000001</v>
      </c>
      <c r="D75" s="334" t="s">
        <v>340</v>
      </c>
      <c r="E75" s="334" t="s">
        <v>350</v>
      </c>
      <c r="F75" s="334" t="s">
        <v>357</v>
      </c>
      <c r="G75" s="334" t="s">
        <v>3455</v>
      </c>
      <c r="H75" s="334">
        <v>4</v>
      </c>
      <c r="I75" s="335">
        <v>1.2108000000000001</v>
      </c>
    </row>
    <row r="76" spans="1:9" x14ac:dyDescent="0.35">
      <c r="A76" s="334" t="str">
        <f>Inek2019A1a2a[[#This Row],[PEPP]]&amp;"#"&amp;Inek2019A1a2a[[#This Row],[Klasse]]</f>
        <v>PA02B#5</v>
      </c>
      <c r="B76" s="334">
        <f>Inek2019A1a2a[[#This Row],[Klasse2]]</f>
        <v>5</v>
      </c>
      <c r="C76" s="335">
        <f>Inek2019A1a2a[[#This Row],[BewJeTag2]]</f>
        <v>1.1973</v>
      </c>
      <c r="D76" s="334" t="s">
        <v>340</v>
      </c>
      <c r="E76" s="334" t="s">
        <v>350</v>
      </c>
      <c r="F76" s="334" t="s">
        <v>357</v>
      </c>
      <c r="G76" s="334" t="s">
        <v>3455</v>
      </c>
      <c r="H76" s="334">
        <v>5</v>
      </c>
      <c r="I76" s="335">
        <v>1.1973</v>
      </c>
    </row>
    <row r="77" spans="1:9" x14ac:dyDescent="0.35">
      <c r="A77" s="334" t="str">
        <f>Inek2019A1a2a[[#This Row],[PEPP]]&amp;"#"&amp;Inek2019A1a2a[[#This Row],[Klasse]]</f>
        <v>PA02B#6</v>
      </c>
      <c r="B77" s="334">
        <f>Inek2019A1a2a[[#This Row],[Klasse2]]</f>
        <v>6</v>
      </c>
      <c r="C77" s="335">
        <f>Inek2019A1a2a[[#This Row],[BewJeTag2]]</f>
        <v>1.1838</v>
      </c>
      <c r="D77" s="334" t="s">
        <v>340</v>
      </c>
      <c r="E77" s="334" t="s">
        <v>350</v>
      </c>
      <c r="F77" s="334" t="s">
        <v>357</v>
      </c>
      <c r="G77" s="334" t="s">
        <v>3455</v>
      </c>
      <c r="H77" s="334">
        <v>6</v>
      </c>
      <c r="I77" s="335">
        <v>1.1838</v>
      </c>
    </row>
    <row r="78" spans="1:9" x14ac:dyDescent="0.35">
      <c r="A78" s="334" t="str">
        <f>Inek2019A1a2a[[#This Row],[PEPP]]&amp;"#"&amp;Inek2019A1a2a[[#This Row],[Klasse]]</f>
        <v>PA02B#7</v>
      </c>
      <c r="B78" s="334">
        <f>Inek2019A1a2a[[#This Row],[Klasse2]]</f>
        <v>7</v>
      </c>
      <c r="C78" s="335">
        <f>Inek2019A1a2a[[#This Row],[BewJeTag2]]</f>
        <v>1.1704000000000001</v>
      </c>
      <c r="D78" s="334" t="s">
        <v>340</v>
      </c>
      <c r="E78" s="334" t="s">
        <v>350</v>
      </c>
      <c r="F78" s="334" t="s">
        <v>357</v>
      </c>
      <c r="G78" s="334" t="s">
        <v>3455</v>
      </c>
      <c r="H78" s="334">
        <v>7</v>
      </c>
      <c r="I78" s="335">
        <v>1.1704000000000001</v>
      </c>
    </row>
    <row r="79" spans="1:9" x14ac:dyDescent="0.35">
      <c r="A79" s="334" t="str">
        <f>Inek2019A1a2a[[#This Row],[PEPP]]&amp;"#"&amp;Inek2019A1a2a[[#This Row],[Klasse]]</f>
        <v>PA02B#8</v>
      </c>
      <c r="B79" s="334">
        <f>Inek2019A1a2a[[#This Row],[Klasse2]]</f>
        <v>8</v>
      </c>
      <c r="C79" s="335">
        <f>Inek2019A1a2a[[#This Row],[BewJeTag2]]</f>
        <v>1.1569</v>
      </c>
      <c r="D79" s="334" t="s">
        <v>340</v>
      </c>
      <c r="E79" s="334" t="s">
        <v>350</v>
      </c>
      <c r="F79" s="334" t="s">
        <v>357</v>
      </c>
      <c r="G79" s="334" t="s">
        <v>3455</v>
      </c>
      <c r="H79" s="334">
        <v>8</v>
      </c>
      <c r="I79" s="335">
        <v>1.1569</v>
      </c>
    </row>
    <row r="80" spans="1:9" x14ac:dyDescent="0.35">
      <c r="A80" s="334" t="str">
        <f>Inek2019A1a2a[[#This Row],[PEPP]]&amp;"#"&amp;Inek2019A1a2a[[#This Row],[Klasse]]</f>
        <v>PA02B#9</v>
      </c>
      <c r="B80" s="334">
        <f>Inek2019A1a2a[[#This Row],[Klasse2]]</f>
        <v>9</v>
      </c>
      <c r="C80" s="335">
        <f>Inek2019A1a2a[[#This Row],[BewJeTag2]]</f>
        <v>1.1434</v>
      </c>
      <c r="D80" s="334" t="s">
        <v>340</v>
      </c>
      <c r="E80" s="334" t="s">
        <v>350</v>
      </c>
      <c r="F80" s="334" t="s">
        <v>357</v>
      </c>
      <c r="G80" s="334" t="s">
        <v>3455</v>
      </c>
      <c r="H80" s="334">
        <v>9</v>
      </c>
      <c r="I80" s="335">
        <v>1.1434</v>
      </c>
    </row>
    <row r="81" spans="1:9" x14ac:dyDescent="0.35">
      <c r="A81" s="334" t="str">
        <f>Inek2019A1a2a[[#This Row],[PEPP]]&amp;"#"&amp;Inek2019A1a2a[[#This Row],[Klasse]]</f>
        <v>PA02B#10</v>
      </c>
      <c r="B81" s="334">
        <f>Inek2019A1a2a[[#This Row],[Klasse2]]</f>
        <v>10</v>
      </c>
      <c r="C81" s="335">
        <f>Inek2019A1a2a[[#This Row],[BewJeTag2]]</f>
        <v>1.1298999999999999</v>
      </c>
      <c r="D81" s="334" t="s">
        <v>340</v>
      </c>
      <c r="E81" s="334" t="s">
        <v>350</v>
      </c>
      <c r="F81" s="334" t="s">
        <v>357</v>
      </c>
      <c r="G81" s="334" t="s">
        <v>3455</v>
      </c>
      <c r="H81" s="334">
        <v>10</v>
      </c>
      <c r="I81" s="335">
        <v>1.1298999999999999</v>
      </c>
    </row>
    <row r="82" spans="1:9" x14ac:dyDescent="0.35">
      <c r="A82" s="334" t="str">
        <f>Inek2019A1a2a[[#This Row],[PEPP]]&amp;"#"&amp;Inek2019A1a2a[[#This Row],[Klasse]]</f>
        <v>PA02B#11</v>
      </c>
      <c r="B82" s="334">
        <f>Inek2019A1a2a[[#This Row],[Klasse2]]</f>
        <v>11</v>
      </c>
      <c r="C82" s="335">
        <f>Inek2019A1a2a[[#This Row],[BewJeTag2]]</f>
        <v>1.1164000000000001</v>
      </c>
      <c r="D82" s="334" t="s">
        <v>340</v>
      </c>
      <c r="E82" s="334" t="s">
        <v>350</v>
      </c>
      <c r="F82" s="334" t="s">
        <v>357</v>
      </c>
      <c r="G82" s="334" t="s">
        <v>3455</v>
      </c>
      <c r="H82" s="334">
        <v>11</v>
      </c>
      <c r="I82" s="335">
        <v>1.1164000000000001</v>
      </c>
    </row>
    <row r="83" spans="1:9" x14ac:dyDescent="0.35">
      <c r="A83" s="334" t="str">
        <f>Inek2019A1a2a[[#This Row],[PEPP]]&amp;"#"&amp;Inek2019A1a2a[[#This Row],[Klasse]]</f>
        <v>PA02B#12</v>
      </c>
      <c r="B83" s="334">
        <f>Inek2019A1a2a[[#This Row],[Klasse2]]</f>
        <v>12</v>
      </c>
      <c r="C83" s="335">
        <f>Inek2019A1a2a[[#This Row],[BewJeTag2]]</f>
        <v>1.1029</v>
      </c>
      <c r="D83" s="334" t="s">
        <v>340</v>
      </c>
      <c r="E83" s="334" t="s">
        <v>350</v>
      </c>
      <c r="F83" s="334" t="s">
        <v>357</v>
      </c>
      <c r="G83" s="334" t="s">
        <v>3455</v>
      </c>
      <c r="H83" s="334">
        <v>12</v>
      </c>
      <c r="I83" s="335">
        <v>1.1029</v>
      </c>
    </row>
    <row r="84" spans="1:9" x14ac:dyDescent="0.35">
      <c r="A84" s="334" t="str">
        <f>Inek2019A1a2a[[#This Row],[PEPP]]&amp;"#"&amp;Inek2019A1a2a[[#This Row],[Klasse]]</f>
        <v>PA02B#13</v>
      </c>
      <c r="B84" s="334">
        <f>Inek2019A1a2a[[#This Row],[Klasse2]]</f>
        <v>13</v>
      </c>
      <c r="C84" s="335">
        <f>Inek2019A1a2a[[#This Row],[BewJeTag2]]</f>
        <v>1.0893999999999999</v>
      </c>
      <c r="D84" s="334" t="s">
        <v>340</v>
      </c>
      <c r="E84" s="334" t="s">
        <v>350</v>
      </c>
      <c r="F84" s="334" t="s">
        <v>357</v>
      </c>
      <c r="G84" s="334" t="s">
        <v>3455</v>
      </c>
      <c r="H84" s="334">
        <v>13</v>
      </c>
      <c r="I84" s="335">
        <v>1.0893999999999999</v>
      </c>
    </row>
    <row r="85" spans="1:9" x14ac:dyDescent="0.35">
      <c r="A85" s="334" t="str">
        <f>Inek2019A1a2a[[#This Row],[PEPP]]&amp;"#"&amp;Inek2019A1a2a[[#This Row],[Klasse]]</f>
        <v>PA02B#14</v>
      </c>
      <c r="B85" s="334">
        <f>Inek2019A1a2a[[#This Row],[Klasse2]]</f>
        <v>14</v>
      </c>
      <c r="C85" s="335">
        <f>Inek2019A1a2a[[#This Row],[BewJeTag2]]</f>
        <v>1.0760000000000001</v>
      </c>
      <c r="D85" s="334" t="s">
        <v>340</v>
      </c>
      <c r="E85" s="334" t="s">
        <v>350</v>
      </c>
      <c r="F85" s="334" t="s">
        <v>357</v>
      </c>
      <c r="G85" s="334" t="s">
        <v>3455</v>
      </c>
      <c r="H85" s="334">
        <v>14</v>
      </c>
      <c r="I85" s="335">
        <v>1.0760000000000001</v>
      </c>
    </row>
    <row r="86" spans="1:9" x14ac:dyDescent="0.35">
      <c r="A86" s="334" t="str">
        <f>Inek2019A1a2a[[#This Row],[PEPP]]&amp;"#"&amp;Inek2019A1a2a[[#This Row],[Klasse]]</f>
        <v>PA02B#15</v>
      </c>
      <c r="B86" s="334">
        <f>Inek2019A1a2a[[#This Row],[Klasse2]]</f>
        <v>15</v>
      </c>
      <c r="C86" s="335">
        <f>Inek2019A1a2a[[#This Row],[BewJeTag2]]</f>
        <v>1.0625</v>
      </c>
      <c r="D86" s="334" t="s">
        <v>340</v>
      </c>
      <c r="E86" s="334" t="s">
        <v>350</v>
      </c>
      <c r="F86" s="334" t="s">
        <v>357</v>
      </c>
      <c r="G86" s="334" t="s">
        <v>3455</v>
      </c>
      <c r="H86" s="334">
        <v>15</v>
      </c>
      <c r="I86" s="335">
        <v>1.0625</v>
      </c>
    </row>
    <row r="87" spans="1:9" x14ac:dyDescent="0.35">
      <c r="A87" s="334" t="str">
        <f>Inek2019A1a2a[[#This Row],[PEPP]]&amp;"#"&amp;Inek2019A1a2a[[#This Row],[Klasse]]</f>
        <v>PA02B#16</v>
      </c>
      <c r="B87" s="334">
        <f>Inek2019A1a2a[[#This Row],[Klasse2]]</f>
        <v>16</v>
      </c>
      <c r="C87" s="335">
        <f>Inek2019A1a2a[[#This Row],[BewJeTag2]]</f>
        <v>1.0489999999999999</v>
      </c>
      <c r="D87" s="334" t="s">
        <v>340</v>
      </c>
      <c r="E87" s="334" t="s">
        <v>350</v>
      </c>
      <c r="F87" s="334" t="s">
        <v>357</v>
      </c>
      <c r="G87" s="334" t="s">
        <v>3455</v>
      </c>
      <c r="H87" s="334">
        <v>16</v>
      </c>
      <c r="I87" s="335">
        <v>1.0489999999999999</v>
      </c>
    </row>
    <row r="88" spans="1:9" x14ac:dyDescent="0.35">
      <c r="A88" s="334" t="str">
        <f>Inek2019A1a2a[[#This Row],[PEPP]]&amp;"#"&amp;Inek2019A1a2a[[#This Row],[Klasse]]</f>
        <v>PA02B#17</v>
      </c>
      <c r="B88" s="334">
        <f>Inek2019A1a2a[[#This Row],[Klasse2]]</f>
        <v>17</v>
      </c>
      <c r="C88" s="335">
        <f>Inek2019A1a2a[[#This Row],[BewJeTag2]]</f>
        <v>1.0355000000000001</v>
      </c>
      <c r="D88" s="334" t="s">
        <v>340</v>
      </c>
      <c r="E88" s="334" t="s">
        <v>350</v>
      </c>
      <c r="F88" s="334" t="s">
        <v>357</v>
      </c>
      <c r="G88" s="334" t="s">
        <v>3455</v>
      </c>
      <c r="H88" s="334">
        <v>17</v>
      </c>
      <c r="I88" s="335">
        <v>1.0355000000000001</v>
      </c>
    </row>
    <row r="89" spans="1:9" x14ac:dyDescent="0.35">
      <c r="A89" s="334" t="str">
        <f>Inek2019A1a2a[[#This Row],[PEPP]]&amp;"#"&amp;Inek2019A1a2a[[#This Row],[Klasse]]</f>
        <v>PA02B#18</v>
      </c>
      <c r="B89" s="334">
        <f>Inek2019A1a2a[[#This Row],[Klasse2]]</f>
        <v>18</v>
      </c>
      <c r="C89" s="335">
        <f>Inek2019A1a2a[[#This Row],[BewJeTag2]]</f>
        <v>1.022</v>
      </c>
      <c r="D89" s="334" t="s">
        <v>340</v>
      </c>
      <c r="E89" s="334" t="s">
        <v>350</v>
      </c>
      <c r="F89" s="334" t="s">
        <v>357</v>
      </c>
      <c r="G89" s="334" t="s">
        <v>3455</v>
      </c>
      <c r="H89" s="334">
        <v>18</v>
      </c>
      <c r="I89" s="335">
        <v>1.022</v>
      </c>
    </row>
    <row r="90" spans="1:9" x14ac:dyDescent="0.35">
      <c r="A90" s="334" t="str">
        <f>Inek2019A1a2a[[#This Row],[PEPP]]&amp;"#"&amp;Inek2019A1a2a[[#This Row],[Klasse]]</f>
        <v>PA02C#1</v>
      </c>
      <c r="B90" s="334">
        <f>Inek2019A1a2a[[#This Row],[Klasse2]]</f>
        <v>1</v>
      </c>
      <c r="C90" s="335">
        <f>Inek2019A1a2a[[#This Row],[BewJeTag2]]</f>
        <v>1.4407000000000001</v>
      </c>
      <c r="D90" s="334" t="s">
        <v>340</v>
      </c>
      <c r="E90" s="334" t="s">
        <v>350</v>
      </c>
      <c r="F90" s="334" t="s">
        <v>359</v>
      </c>
      <c r="G90" s="337" t="s">
        <v>360</v>
      </c>
      <c r="H90" s="334">
        <v>1</v>
      </c>
      <c r="I90" s="335">
        <v>1.4407000000000001</v>
      </c>
    </row>
    <row r="91" spans="1:9" x14ac:dyDescent="0.35">
      <c r="A91" s="334" t="str">
        <f>Inek2019A1a2a[[#This Row],[PEPP]]&amp;"#"&amp;Inek2019A1a2a[[#This Row],[Klasse]]</f>
        <v>PA02C#2</v>
      </c>
      <c r="B91" s="334">
        <f>Inek2019A1a2a[[#This Row],[Klasse2]]</f>
        <v>2</v>
      </c>
      <c r="C91" s="335">
        <f>Inek2019A1a2a[[#This Row],[BewJeTag2]]</f>
        <v>1.2941</v>
      </c>
      <c r="D91" s="334" t="s">
        <v>340</v>
      </c>
      <c r="E91" s="334" t="s">
        <v>350</v>
      </c>
      <c r="F91" s="334" t="s">
        <v>359</v>
      </c>
      <c r="G91" s="337" t="s">
        <v>360</v>
      </c>
      <c r="H91" s="334">
        <v>2</v>
      </c>
      <c r="I91" s="335">
        <v>1.2941</v>
      </c>
    </row>
    <row r="92" spans="1:9" x14ac:dyDescent="0.35">
      <c r="A92" s="334" t="str">
        <f>Inek2019A1a2a[[#This Row],[PEPP]]&amp;"#"&amp;Inek2019A1a2a[[#This Row],[Klasse]]</f>
        <v>PA02C#3</v>
      </c>
      <c r="B92" s="334">
        <f>Inek2019A1a2a[[#This Row],[Klasse2]]</f>
        <v>3</v>
      </c>
      <c r="C92" s="335">
        <f>Inek2019A1a2a[[#This Row],[BewJeTag2]]</f>
        <v>1.2367999999999999</v>
      </c>
      <c r="D92" s="334" t="s">
        <v>340</v>
      </c>
      <c r="E92" s="334" t="s">
        <v>350</v>
      </c>
      <c r="F92" s="334" t="s">
        <v>359</v>
      </c>
      <c r="G92" s="337" t="s">
        <v>360</v>
      </c>
      <c r="H92" s="334">
        <v>3</v>
      </c>
      <c r="I92" s="335">
        <v>1.2367999999999999</v>
      </c>
    </row>
    <row r="93" spans="1:9" x14ac:dyDescent="0.35">
      <c r="A93" s="334" t="str">
        <f>Inek2019A1a2a[[#This Row],[PEPP]]&amp;"#"&amp;Inek2019A1a2a[[#This Row],[Klasse]]</f>
        <v>PA02C#4</v>
      </c>
      <c r="B93" s="334">
        <f>Inek2019A1a2a[[#This Row],[Klasse2]]</f>
        <v>4</v>
      </c>
      <c r="C93" s="335">
        <f>Inek2019A1a2a[[#This Row],[BewJeTag2]]</f>
        <v>1.202</v>
      </c>
      <c r="D93" s="334" t="s">
        <v>340</v>
      </c>
      <c r="E93" s="334" t="s">
        <v>350</v>
      </c>
      <c r="F93" s="334" t="s">
        <v>359</v>
      </c>
      <c r="G93" s="337" t="s">
        <v>360</v>
      </c>
      <c r="H93" s="334">
        <v>4</v>
      </c>
      <c r="I93" s="335">
        <v>1.202</v>
      </c>
    </row>
    <row r="94" spans="1:9" x14ac:dyDescent="0.35">
      <c r="A94" s="334" t="str">
        <f>Inek2019A1a2a[[#This Row],[PEPP]]&amp;"#"&amp;Inek2019A1a2a[[#This Row],[Klasse]]</f>
        <v>PA02C#5</v>
      </c>
      <c r="B94" s="334">
        <f>Inek2019A1a2a[[#This Row],[Klasse2]]</f>
        <v>5</v>
      </c>
      <c r="C94" s="335">
        <f>Inek2019A1a2a[[#This Row],[BewJeTag2]]</f>
        <v>1.1840999999999999</v>
      </c>
      <c r="D94" s="334" t="s">
        <v>340</v>
      </c>
      <c r="E94" s="334" t="s">
        <v>350</v>
      </c>
      <c r="F94" s="334" t="s">
        <v>359</v>
      </c>
      <c r="G94" s="337" t="s">
        <v>360</v>
      </c>
      <c r="H94" s="334">
        <v>5</v>
      </c>
      <c r="I94" s="335">
        <v>1.1840999999999999</v>
      </c>
    </row>
    <row r="95" spans="1:9" x14ac:dyDescent="0.35">
      <c r="A95" s="334" t="str">
        <f>Inek2019A1a2a[[#This Row],[PEPP]]&amp;"#"&amp;Inek2019A1a2a[[#This Row],[Klasse]]</f>
        <v>PA02C#6</v>
      </c>
      <c r="B95" s="334">
        <f>Inek2019A1a2a[[#This Row],[Klasse2]]</f>
        <v>6</v>
      </c>
      <c r="C95" s="335">
        <f>Inek2019A1a2a[[#This Row],[BewJeTag2]]</f>
        <v>1.1660999999999999</v>
      </c>
      <c r="D95" s="334" t="s">
        <v>340</v>
      </c>
      <c r="E95" s="334" t="s">
        <v>350</v>
      </c>
      <c r="F95" s="334" t="s">
        <v>359</v>
      </c>
      <c r="G95" s="337" t="s">
        <v>360</v>
      </c>
      <c r="H95" s="334">
        <v>6</v>
      </c>
      <c r="I95" s="335">
        <v>1.1660999999999999</v>
      </c>
    </row>
    <row r="96" spans="1:9" x14ac:dyDescent="0.35">
      <c r="A96" s="334" t="str">
        <f>Inek2019A1a2a[[#This Row],[PEPP]]&amp;"#"&amp;Inek2019A1a2a[[#This Row],[Klasse]]</f>
        <v>PA02C#7</v>
      </c>
      <c r="B96" s="334">
        <f>Inek2019A1a2a[[#This Row],[Klasse2]]</f>
        <v>7</v>
      </c>
      <c r="C96" s="335">
        <f>Inek2019A1a2a[[#This Row],[BewJeTag2]]</f>
        <v>1.1480999999999999</v>
      </c>
      <c r="D96" s="334" t="s">
        <v>340</v>
      </c>
      <c r="E96" s="334" t="s">
        <v>350</v>
      </c>
      <c r="F96" s="334" t="s">
        <v>359</v>
      </c>
      <c r="G96" s="337" t="s">
        <v>360</v>
      </c>
      <c r="H96" s="334">
        <v>7</v>
      </c>
      <c r="I96" s="335">
        <v>1.1480999999999999</v>
      </c>
    </row>
    <row r="97" spans="1:9" x14ac:dyDescent="0.35">
      <c r="A97" s="334" t="str">
        <f>Inek2019A1a2a[[#This Row],[PEPP]]&amp;"#"&amp;Inek2019A1a2a[[#This Row],[Klasse]]</f>
        <v>PA02C#8</v>
      </c>
      <c r="B97" s="334">
        <f>Inek2019A1a2a[[#This Row],[Klasse2]]</f>
        <v>8</v>
      </c>
      <c r="C97" s="335">
        <f>Inek2019A1a2a[[#This Row],[BewJeTag2]]</f>
        <v>1.1302000000000001</v>
      </c>
      <c r="D97" s="334" t="s">
        <v>340</v>
      </c>
      <c r="E97" s="334" t="s">
        <v>350</v>
      </c>
      <c r="F97" s="334" t="s">
        <v>359</v>
      </c>
      <c r="G97" s="337" t="s">
        <v>360</v>
      </c>
      <c r="H97" s="334">
        <v>8</v>
      </c>
      <c r="I97" s="335">
        <v>1.1302000000000001</v>
      </c>
    </row>
    <row r="98" spans="1:9" x14ac:dyDescent="0.35">
      <c r="A98" s="334" t="str">
        <f>Inek2019A1a2a[[#This Row],[PEPP]]&amp;"#"&amp;Inek2019A1a2a[[#This Row],[Klasse]]</f>
        <v>PA02C#9</v>
      </c>
      <c r="B98" s="334">
        <f>Inek2019A1a2a[[#This Row],[Klasse2]]</f>
        <v>9</v>
      </c>
      <c r="C98" s="335">
        <f>Inek2019A1a2a[[#This Row],[BewJeTag2]]</f>
        <v>1.1122000000000001</v>
      </c>
      <c r="D98" s="334" t="s">
        <v>340</v>
      </c>
      <c r="E98" s="334" t="s">
        <v>350</v>
      </c>
      <c r="F98" s="334" t="s">
        <v>359</v>
      </c>
      <c r="G98" s="337" t="s">
        <v>360</v>
      </c>
      <c r="H98" s="334">
        <v>9</v>
      </c>
      <c r="I98" s="335">
        <v>1.1122000000000001</v>
      </c>
    </row>
    <row r="99" spans="1:9" x14ac:dyDescent="0.35">
      <c r="A99" s="334" t="str">
        <f>Inek2019A1a2a[[#This Row],[PEPP]]&amp;"#"&amp;Inek2019A1a2a[[#This Row],[Klasse]]</f>
        <v>PA02C#10</v>
      </c>
      <c r="B99" s="334">
        <f>Inek2019A1a2a[[#This Row],[Klasse2]]</f>
        <v>10</v>
      </c>
      <c r="C99" s="335">
        <f>Inek2019A1a2a[[#This Row],[BewJeTag2]]</f>
        <v>1.0942000000000001</v>
      </c>
      <c r="D99" s="334" t="s">
        <v>340</v>
      </c>
      <c r="E99" s="334" t="s">
        <v>350</v>
      </c>
      <c r="F99" s="334" t="s">
        <v>359</v>
      </c>
      <c r="G99" s="337" t="s">
        <v>360</v>
      </c>
      <c r="H99" s="334">
        <v>10</v>
      </c>
      <c r="I99" s="335">
        <v>1.0942000000000001</v>
      </c>
    </row>
    <row r="100" spans="1:9" x14ac:dyDescent="0.35">
      <c r="A100" s="334" t="str">
        <f>Inek2019A1a2a[[#This Row],[PEPP]]&amp;"#"&amp;Inek2019A1a2a[[#This Row],[Klasse]]</f>
        <v>PA02C#11</v>
      </c>
      <c r="B100" s="334">
        <f>Inek2019A1a2a[[#This Row],[Klasse2]]</f>
        <v>11</v>
      </c>
      <c r="C100" s="335">
        <f>Inek2019A1a2a[[#This Row],[BewJeTag2]]</f>
        <v>1.0763</v>
      </c>
      <c r="D100" s="334" t="s">
        <v>340</v>
      </c>
      <c r="E100" s="334" t="s">
        <v>350</v>
      </c>
      <c r="F100" s="334" t="s">
        <v>359</v>
      </c>
      <c r="G100" s="337" t="s">
        <v>360</v>
      </c>
      <c r="H100" s="334">
        <v>11</v>
      </c>
      <c r="I100" s="335">
        <v>1.0763</v>
      </c>
    </row>
    <row r="101" spans="1:9" x14ac:dyDescent="0.35">
      <c r="A101" s="334" t="str">
        <f>Inek2019A1a2a[[#This Row],[PEPP]]&amp;"#"&amp;Inek2019A1a2a[[#This Row],[Klasse]]</f>
        <v>PA02C#12</v>
      </c>
      <c r="B101" s="334">
        <f>Inek2019A1a2a[[#This Row],[Klasse2]]</f>
        <v>12</v>
      </c>
      <c r="C101" s="335">
        <f>Inek2019A1a2a[[#This Row],[BewJeTag2]]</f>
        <v>1.0583</v>
      </c>
      <c r="D101" s="334" t="s">
        <v>340</v>
      </c>
      <c r="E101" s="334" t="s">
        <v>350</v>
      </c>
      <c r="F101" s="334" t="s">
        <v>359</v>
      </c>
      <c r="G101" s="337" t="s">
        <v>360</v>
      </c>
      <c r="H101" s="334">
        <v>12</v>
      </c>
      <c r="I101" s="335">
        <v>1.0583</v>
      </c>
    </row>
    <row r="102" spans="1:9" x14ac:dyDescent="0.35">
      <c r="A102" s="334" t="str">
        <f>Inek2019A1a2a[[#This Row],[PEPP]]&amp;"#"&amp;Inek2019A1a2a[[#This Row],[Klasse]]</f>
        <v>PA02C#13</v>
      </c>
      <c r="B102" s="334">
        <f>Inek2019A1a2a[[#This Row],[Klasse2]]</f>
        <v>13</v>
      </c>
      <c r="C102" s="335">
        <f>Inek2019A1a2a[[#This Row],[BewJeTag2]]</f>
        <v>1.0403</v>
      </c>
      <c r="D102" s="334" t="s">
        <v>340</v>
      </c>
      <c r="E102" s="334" t="s">
        <v>350</v>
      </c>
      <c r="F102" s="334" t="s">
        <v>359</v>
      </c>
      <c r="G102" s="337" t="s">
        <v>360</v>
      </c>
      <c r="H102" s="334">
        <v>13</v>
      </c>
      <c r="I102" s="335">
        <v>1.0403</v>
      </c>
    </row>
    <row r="103" spans="1:9" x14ac:dyDescent="0.35">
      <c r="A103" s="334" t="str">
        <f>Inek2019A1a2a[[#This Row],[PEPP]]&amp;"#"&amp;Inek2019A1a2a[[#This Row],[Klasse]]</f>
        <v>PA02C#14</v>
      </c>
      <c r="B103" s="334">
        <f>Inek2019A1a2a[[#This Row],[Klasse2]]</f>
        <v>14</v>
      </c>
      <c r="C103" s="335">
        <f>Inek2019A1a2a[[#This Row],[BewJeTag2]]</f>
        <v>1.0224</v>
      </c>
      <c r="D103" s="334" t="s">
        <v>340</v>
      </c>
      <c r="E103" s="334" t="s">
        <v>350</v>
      </c>
      <c r="F103" s="334" t="s">
        <v>359</v>
      </c>
      <c r="G103" s="337" t="s">
        <v>360</v>
      </c>
      <c r="H103" s="334">
        <v>14</v>
      </c>
      <c r="I103" s="335">
        <v>1.0224</v>
      </c>
    </row>
    <row r="104" spans="1:9" x14ac:dyDescent="0.35">
      <c r="A104" s="334" t="str">
        <f>Inek2019A1a2a[[#This Row],[PEPP]]&amp;"#"&amp;Inek2019A1a2a[[#This Row],[Klasse]]</f>
        <v>PA02C#15</v>
      </c>
      <c r="B104" s="334">
        <f>Inek2019A1a2a[[#This Row],[Klasse2]]</f>
        <v>15</v>
      </c>
      <c r="C104" s="335">
        <f>Inek2019A1a2a[[#This Row],[BewJeTag2]]</f>
        <v>1.0044</v>
      </c>
      <c r="D104" s="334" t="s">
        <v>340</v>
      </c>
      <c r="E104" s="334" t="s">
        <v>350</v>
      </c>
      <c r="F104" s="334" t="s">
        <v>359</v>
      </c>
      <c r="G104" s="337" t="s">
        <v>360</v>
      </c>
      <c r="H104" s="334">
        <v>15</v>
      </c>
      <c r="I104" s="335">
        <v>1.0044</v>
      </c>
    </row>
    <row r="105" spans="1:9" x14ac:dyDescent="0.35">
      <c r="A105" s="334" t="str">
        <f>Inek2019A1a2a[[#This Row],[PEPP]]&amp;"#"&amp;Inek2019A1a2a[[#This Row],[Klasse]]</f>
        <v>PA02C#16</v>
      </c>
      <c r="B105" s="334">
        <f>Inek2019A1a2a[[#This Row],[Klasse2]]</f>
        <v>16</v>
      </c>
      <c r="C105" s="335">
        <f>Inek2019A1a2a[[#This Row],[BewJeTag2]]</f>
        <v>0.98640000000000005</v>
      </c>
      <c r="D105" s="334" t="s">
        <v>340</v>
      </c>
      <c r="E105" s="334" t="s">
        <v>350</v>
      </c>
      <c r="F105" s="334" t="s">
        <v>359</v>
      </c>
      <c r="G105" s="337" t="s">
        <v>360</v>
      </c>
      <c r="H105" s="334">
        <v>16</v>
      </c>
      <c r="I105" s="335">
        <v>0.98640000000000005</v>
      </c>
    </row>
    <row r="106" spans="1:9" x14ac:dyDescent="0.35">
      <c r="A106" s="334" t="str">
        <f>Inek2019A1a2a[[#This Row],[PEPP]]&amp;"#"&amp;Inek2019A1a2a[[#This Row],[Klasse]]</f>
        <v>PA02C#17</v>
      </c>
      <c r="B106" s="334">
        <f>Inek2019A1a2a[[#This Row],[Klasse2]]</f>
        <v>17</v>
      </c>
      <c r="C106" s="335">
        <f>Inek2019A1a2a[[#This Row],[BewJeTag2]]</f>
        <v>0.96850000000000003</v>
      </c>
      <c r="D106" s="334" t="s">
        <v>340</v>
      </c>
      <c r="E106" s="334" t="s">
        <v>350</v>
      </c>
      <c r="F106" s="334" t="s">
        <v>359</v>
      </c>
      <c r="G106" s="337" t="s">
        <v>360</v>
      </c>
      <c r="H106" s="334">
        <v>17</v>
      </c>
      <c r="I106" s="335">
        <v>0.96850000000000003</v>
      </c>
    </row>
    <row r="107" spans="1:9" x14ac:dyDescent="0.35">
      <c r="A107" s="334" t="str">
        <f>Inek2019A1a2a[[#This Row],[PEPP]]&amp;"#"&amp;Inek2019A1a2a[[#This Row],[Klasse]]</f>
        <v>PA02C#18</v>
      </c>
      <c r="B107" s="334">
        <f>Inek2019A1a2a[[#This Row],[Klasse2]]</f>
        <v>18</v>
      </c>
      <c r="C107" s="335">
        <f>Inek2019A1a2a[[#This Row],[BewJeTag2]]</f>
        <v>0.95050000000000001</v>
      </c>
      <c r="D107" s="334" t="s">
        <v>340</v>
      </c>
      <c r="E107" s="334" t="s">
        <v>350</v>
      </c>
      <c r="F107" s="334" t="s">
        <v>359</v>
      </c>
      <c r="G107" s="337" t="s">
        <v>360</v>
      </c>
      <c r="H107" s="334">
        <v>18</v>
      </c>
      <c r="I107" s="335">
        <v>0.95050000000000001</v>
      </c>
    </row>
    <row r="108" spans="1:9" x14ac:dyDescent="0.35">
      <c r="A108" s="334" t="str">
        <f>Inek2019A1a2a[[#This Row],[PEPP]]&amp;"#"&amp;Inek2019A1a2a[[#This Row],[Klasse]]</f>
        <v>PA02D#1</v>
      </c>
      <c r="B108" s="334">
        <f>Inek2019A1a2a[[#This Row],[Klasse2]]</f>
        <v>1</v>
      </c>
      <c r="C108" s="335">
        <f>Inek2019A1a2a[[#This Row],[BewJeTag2]]</f>
        <v>1.4232</v>
      </c>
      <c r="D108" s="334" t="s">
        <v>340</v>
      </c>
      <c r="E108" s="334" t="s">
        <v>350</v>
      </c>
      <c r="F108" s="334" t="s">
        <v>361</v>
      </c>
      <c r="G108" s="337" t="s">
        <v>362</v>
      </c>
      <c r="H108" s="334">
        <v>1</v>
      </c>
      <c r="I108" s="335">
        <v>1.4232</v>
      </c>
    </row>
    <row r="109" spans="1:9" x14ac:dyDescent="0.35">
      <c r="A109" s="334" t="str">
        <f>Inek2019A1a2a[[#This Row],[PEPP]]&amp;"#"&amp;Inek2019A1a2a[[#This Row],[Klasse]]</f>
        <v>PA02D#2</v>
      </c>
      <c r="B109" s="334">
        <f>Inek2019A1a2a[[#This Row],[Klasse2]]</f>
        <v>2</v>
      </c>
      <c r="C109" s="335">
        <f>Inek2019A1a2a[[#This Row],[BewJeTag2]]</f>
        <v>1.2602</v>
      </c>
      <c r="D109" s="334" t="s">
        <v>340</v>
      </c>
      <c r="E109" s="334" t="s">
        <v>350</v>
      </c>
      <c r="F109" s="334" t="s">
        <v>361</v>
      </c>
      <c r="G109" s="337" t="s">
        <v>362</v>
      </c>
      <c r="H109" s="334">
        <v>2</v>
      </c>
      <c r="I109" s="335">
        <v>1.2602</v>
      </c>
    </row>
    <row r="110" spans="1:9" x14ac:dyDescent="0.35">
      <c r="A110" s="334" t="str">
        <f>Inek2019A1a2a[[#This Row],[PEPP]]&amp;"#"&amp;Inek2019A1a2a[[#This Row],[Klasse]]</f>
        <v>PA02D#3</v>
      </c>
      <c r="B110" s="334">
        <f>Inek2019A1a2a[[#This Row],[Klasse2]]</f>
        <v>3</v>
      </c>
      <c r="C110" s="335">
        <f>Inek2019A1a2a[[#This Row],[BewJeTag2]]</f>
        <v>1.1919</v>
      </c>
      <c r="D110" s="334" t="s">
        <v>340</v>
      </c>
      <c r="E110" s="334" t="s">
        <v>350</v>
      </c>
      <c r="F110" s="334" t="s">
        <v>361</v>
      </c>
      <c r="G110" s="337" t="s">
        <v>362</v>
      </c>
      <c r="H110" s="334">
        <v>3</v>
      </c>
      <c r="I110" s="335">
        <v>1.1919</v>
      </c>
    </row>
    <row r="111" spans="1:9" x14ac:dyDescent="0.35">
      <c r="A111" s="334" t="str">
        <f>Inek2019A1a2a[[#This Row],[PEPP]]&amp;"#"&amp;Inek2019A1a2a[[#This Row],[Klasse]]</f>
        <v>PA02D#4</v>
      </c>
      <c r="B111" s="334">
        <f>Inek2019A1a2a[[#This Row],[Klasse2]]</f>
        <v>4</v>
      </c>
      <c r="C111" s="335">
        <f>Inek2019A1a2a[[#This Row],[BewJeTag2]]</f>
        <v>1.1323000000000001</v>
      </c>
      <c r="D111" s="334" t="s">
        <v>340</v>
      </c>
      <c r="E111" s="334" t="s">
        <v>350</v>
      </c>
      <c r="F111" s="334" t="s">
        <v>361</v>
      </c>
      <c r="G111" s="337" t="s">
        <v>362</v>
      </c>
      <c r="H111" s="334">
        <v>4</v>
      </c>
      <c r="I111" s="335">
        <v>1.1323000000000001</v>
      </c>
    </row>
    <row r="112" spans="1:9" x14ac:dyDescent="0.35">
      <c r="A112" s="334" t="str">
        <f>Inek2019A1a2a[[#This Row],[PEPP]]&amp;"#"&amp;Inek2019A1a2a[[#This Row],[Klasse]]</f>
        <v>PA02D#5</v>
      </c>
      <c r="B112" s="334">
        <f>Inek2019A1a2a[[#This Row],[Klasse2]]</f>
        <v>5</v>
      </c>
      <c r="C112" s="335">
        <f>Inek2019A1a2a[[#This Row],[BewJeTag2]]</f>
        <v>1.0808</v>
      </c>
      <c r="D112" s="334" t="s">
        <v>340</v>
      </c>
      <c r="E112" s="334" t="s">
        <v>350</v>
      </c>
      <c r="F112" s="334" t="s">
        <v>361</v>
      </c>
      <c r="G112" s="337" t="s">
        <v>362</v>
      </c>
      <c r="H112" s="334">
        <v>5</v>
      </c>
      <c r="I112" s="335">
        <v>1.0808</v>
      </c>
    </row>
    <row r="113" spans="1:9" x14ac:dyDescent="0.35">
      <c r="A113" s="334" t="str">
        <f>Inek2019A1a2a[[#This Row],[PEPP]]&amp;"#"&amp;Inek2019A1a2a[[#This Row],[Klasse]]</f>
        <v>PA02D#6</v>
      </c>
      <c r="B113" s="334">
        <f>Inek2019A1a2a[[#This Row],[Klasse2]]</f>
        <v>6</v>
      </c>
      <c r="C113" s="335">
        <f>Inek2019A1a2a[[#This Row],[BewJeTag2]]</f>
        <v>1.0492999999999999</v>
      </c>
      <c r="D113" s="334" t="s">
        <v>340</v>
      </c>
      <c r="E113" s="334" t="s">
        <v>350</v>
      </c>
      <c r="F113" s="334" t="s">
        <v>361</v>
      </c>
      <c r="G113" s="337" t="s">
        <v>362</v>
      </c>
      <c r="H113" s="334">
        <v>6</v>
      </c>
      <c r="I113" s="335">
        <v>1.0492999999999999</v>
      </c>
    </row>
    <row r="114" spans="1:9" x14ac:dyDescent="0.35">
      <c r="A114" s="334" t="str">
        <f>Inek2019A1a2a[[#This Row],[PEPP]]&amp;"#"&amp;Inek2019A1a2a[[#This Row],[Klasse]]</f>
        <v>PA02D#7</v>
      </c>
      <c r="B114" s="334">
        <f>Inek2019A1a2a[[#This Row],[Klasse2]]</f>
        <v>7</v>
      </c>
      <c r="C114" s="335">
        <f>Inek2019A1a2a[[#This Row],[BewJeTag2]]</f>
        <v>1.04</v>
      </c>
      <c r="D114" s="334" t="s">
        <v>340</v>
      </c>
      <c r="E114" s="334" t="s">
        <v>350</v>
      </c>
      <c r="F114" s="334" t="s">
        <v>361</v>
      </c>
      <c r="G114" s="337" t="s">
        <v>362</v>
      </c>
      <c r="H114" s="334">
        <v>7</v>
      </c>
      <c r="I114" s="335">
        <v>1.04</v>
      </c>
    </row>
    <row r="115" spans="1:9" x14ac:dyDescent="0.35">
      <c r="A115" s="334" t="str">
        <f>Inek2019A1a2a[[#This Row],[PEPP]]&amp;"#"&amp;Inek2019A1a2a[[#This Row],[Klasse]]</f>
        <v>PA02D#8</v>
      </c>
      <c r="B115" s="334">
        <f>Inek2019A1a2a[[#This Row],[Klasse2]]</f>
        <v>8</v>
      </c>
      <c r="C115" s="335">
        <f>Inek2019A1a2a[[#This Row],[BewJeTag2]]</f>
        <v>1.0307999999999999</v>
      </c>
      <c r="D115" s="334" t="s">
        <v>340</v>
      </c>
      <c r="E115" s="334" t="s">
        <v>350</v>
      </c>
      <c r="F115" s="334" t="s">
        <v>361</v>
      </c>
      <c r="G115" s="337" t="s">
        <v>362</v>
      </c>
      <c r="H115" s="334">
        <v>8</v>
      </c>
      <c r="I115" s="335">
        <v>1.0307999999999999</v>
      </c>
    </row>
    <row r="116" spans="1:9" x14ac:dyDescent="0.35">
      <c r="A116" s="334" t="str">
        <f>Inek2019A1a2a[[#This Row],[PEPP]]&amp;"#"&amp;Inek2019A1a2a[[#This Row],[Klasse]]</f>
        <v>PA02D#9</v>
      </c>
      <c r="B116" s="334">
        <f>Inek2019A1a2a[[#This Row],[Klasse2]]</f>
        <v>9</v>
      </c>
      <c r="C116" s="335">
        <f>Inek2019A1a2a[[#This Row],[BewJeTag2]]</f>
        <v>1.0215000000000001</v>
      </c>
      <c r="D116" s="334" t="s">
        <v>340</v>
      </c>
      <c r="E116" s="334" t="s">
        <v>350</v>
      </c>
      <c r="F116" s="334" t="s">
        <v>361</v>
      </c>
      <c r="G116" s="337" t="s">
        <v>362</v>
      </c>
      <c r="H116" s="334">
        <v>9</v>
      </c>
      <c r="I116" s="335">
        <v>1.0215000000000001</v>
      </c>
    </row>
    <row r="117" spans="1:9" x14ac:dyDescent="0.35">
      <c r="A117" s="334" t="str">
        <f>Inek2019A1a2a[[#This Row],[PEPP]]&amp;"#"&amp;Inek2019A1a2a[[#This Row],[Klasse]]</f>
        <v>PA02D#10</v>
      </c>
      <c r="B117" s="334">
        <f>Inek2019A1a2a[[#This Row],[Klasse2]]</f>
        <v>10</v>
      </c>
      <c r="C117" s="335">
        <f>Inek2019A1a2a[[#This Row],[BewJeTag2]]</f>
        <v>1.0122</v>
      </c>
      <c r="D117" s="334" t="s">
        <v>340</v>
      </c>
      <c r="E117" s="334" t="s">
        <v>350</v>
      </c>
      <c r="F117" s="334" t="s">
        <v>361</v>
      </c>
      <c r="G117" s="337" t="s">
        <v>362</v>
      </c>
      <c r="H117" s="334">
        <v>10</v>
      </c>
      <c r="I117" s="335">
        <v>1.0122</v>
      </c>
    </row>
    <row r="118" spans="1:9" x14ac:dyDescent="0.35">
      <c r="A118" s="334" t="str">
        <f>Inek2019A1a2a[[#This Row],[PEPP]]&amp;"#"&amp;Inek2019A1a2a[[#This Row],[Klasse]]</f>
        <v>PA02D#11</v>
      </c>
      <c r="B118" s="334">
        <f>Inek2019A1a2a[[#This Row],[Klasse2]]</f>
        <v>11</v>
      </c>
      <c r="C118" s="335">
        <f>Inek2019A1a2a[[#This Row],[BewJeTag2]]</f>
        <v>1.0029999999999999</v>
      </c>
      <c r="D118" s="334" t="s">
        <v>340</v>
      </c>
      <c r="E118" s="334" t="s">
        <v>350</v>
      </c>
      <c r="F118" s="334" t="s">
        <v>361</v>
      </c>
      <c r="G118" s="337" t="s">
        <v>362</v>
      </c>
      <c r="H118" s="334">
        <v>11</v>
      </c>
      <c r="I118" s="335">
        <v>1.0029999999999999</v>
      </c>
    </row>
    <row r="119" spans="1:9" x14ac:dyDescent="0.35">
      <c r="A119" s="334" t="str">
        <f>Inek2019A1a2a[[#This Row],[PEPP]]&amp;"#"&amp;Inek2019A1a2a[[#This Row],[Klasse]]</f>
        <v>PA02D#12</v>
      </c>
      <c r="B119" s="334">
        <f>Inek2019A1a2a[[#This Row],[Klasse2]]</f>
        <v>12</v>
      </c>
      <c r="C119" s="335">
        <f>Inek2019A1a2a[[#This Row],[BewJeTag2]]</f>
        <v>0.99370000000000003</v>
      </c>
      <c r="D119" s="334" t="s">
        <v>340</v>
      </c>
      <c r="E119" s="334" t="s">
        <v>350</v>
      </c>
      <c r="F119" s="334" t="s">
        <v>361</v>
      </c>
      <c r="G119" s="337" t="s">
        <v>362</v>
      </c>
      <c r="H119" s="334">
        <v>12</v>
      </c>
      <c r="I119" s="335">
        <v>0.99370000000000003</v>
      </c>
    </row>
    <row r="120" spans="1:9" x14ac:dyDescent="0.35">
      <c r="A120" s="334" t="str">
        <f>Inek2019A1a2a[[#This Row],[PEPP]]&amp;"#"&amp;Inek2019A1a2a[[#This Row],[Klasse]]</f>
        <v>PA02D#13</v>
      </c>
      <c r="B120" s="334">
        <f>Inek2019A1a2a[[#This Row],[Klasse2]]</f>
        <v>13</v>
      </c>
      <c r="C120" s="335">
        <f>Inek2019A1a2a[[#This Row],[BewJeTag2]]</f>
        <v>0.98440000000000005</v>
      </c>
      <c r="D120" s="334" t="s">
        <v>340</v>
      </c>
      <c r="E120" s="334" t="s">
        <v>350</v>
      </c>
      <c r="F120" s="334" t="s">
        <v>361</v>
      </c>
      <c r="G120" s="337" t="s">
        <v>362</v>
      </c>
      <c r="H120" s="334">
        <v>13</v>
      </c>
      <c r="I120" s="335">
        <v>0.98440000000000005</v>
      </c>
    </row>
    <row r="121" spans="1:9" x14ac:dyDescent="0.35">
      <c r="A121" s="334" t="str">
        <f>Inek2019A1a2a[[#This Row],[PEPP]]&amp;"#"&amp;Inek2019A1a2a[[#This Row],[Klasse]]</f>
        <v>PA02D#14</v>
      </c>
      <c r="B121" s="334">
        <f>Inek2019A1a2a[[#This Row],[Klasse2]]</f>
        <v>14</v>
      </c>
      <c r="C121" s="335">
        <f>Inek2019A1a2a[[#This Row],[BewJeTag2]]</f>
        <v>0.97519999999999996</v>
      </c>
      <c r="D121" s="334" t="s">
        <v>340</v>
      </c>
      <c r="E121" s="334" t="s">
        <v>350</v>
      </c>
      <c r="F121" s="334" t="s">
        <v>361</v>
      </c>
      <c r="G121" s="337" t="s">
        <v>362</v>
      </c>
      <c r="H121" s="334">
        <v>14</v>
      </c>
      <c r="I121" s="335">
        <v>0.97519999999999996</v>
      </c>
    </row>
    <row r="122" spans="1:9" x14ac:dyDescent="0.35">
      <c r="A122" s="334" t="str">
        <f>Inek2019A1a2a[[#This Row],[PEPP]]&amp;"#"&amp;Inek2019A1a2a[[#This Row],[Klasse]]</f>
        <v>PA02D#15</v>
      </c>
      <c r="B122" s="334">
        <f>Inek2019A1a2a[[#This Row],[Klasse2]]</f>
        <v>15</v>
      </c>
      <c r="C122" s="335">
        <f>Inek2019A1a2a[[#This Row],[BewJeTag2]]</f>
        <v>0.96589999999999998</v>
      </c>
      <c r="D122" s="334" t="s">
        <v>340</v>
      </c>
      <c r="E122" s="334" t="s">
        <v>350</v>
      </c>
      <c r="F122" s="334" t="s">
        <v>361</v>
      </c>
      <c r="G122" s="337" t="s">
        <v>362</v>
      </c>
      <c r="H122" s="334">
        <v>15</v>
      </c>
      <c r="I122" s="335">
        <v>0.96589999999999998</v>
      </c>
    </row>
    <row r="123" spans="1:9" x14ac:dyDescent="0.35">
      <c r="A123" s="334" t="str">
        <f>Inek2019A1a2a[[#This Row],[PEPP]]&amp;"#"&amp;Inek2019A1a2a[[#This Row],[Klasse]]</f>
        <v>PA02D#16</v>
      </c>
      <c r="B123" s="334">
        <f>Inek2019A1a2a[[#This Row],[Klasse2]]</f>
        <v>16</v>
      </c>
      <c r="C123" s="335">
        <f>Inek2019A1a2a[[#This Row],[BewJeTag2]]</f>
        <v>0.95660000000000001</v>
      </c>
      <c r="D123" s="334" t="s">
        <v>340</v>
      </c>
      <c r="E123" s="334" t="s">
        <v>350</v>
      </c>
      <c r="F123" s="334" t="s">
        <v>361</v>
      </c>
      <c r="G123" s="337" t="s">
        <v>362</v>
      </c>
      <c r="H123" s="334">
        <v>16</v>
      </c>
      <c r="I123" s="335">
        <v>0.95660000000000001</v>
      </c>
    </row>
    <row r="124" spans="1:9" x14ac:dyDescent="0.35">
      <c r="A124" s="334" t="str">
        <f>Inek2019A1a2a[[#This Row],[PEPP]]&amp;"#"&amp;Inek2019A1a2a[[#This Row],[Klasse]]</f>
        <v>PA02D#17</v>
      </c>
      <c r="B124" s="334">
        <f>Inek2019A1a2a[[#This Row],[Klasse2]]</f>
        <v>17</v>
      </c>
      <c r="C124" s="335">
        <f>Inek2019A1a2a[[#This Row],[BewJeTag2]]</f>
        <v>0.94740000000000002</v>
      </c>
      <c r="D124" s="334" t="s">
        <v>340</v>
      </c>
      <c r="E124" s="334" t="s">
        <v>350</v>
      </c>
      <c r="F124" s="334" t="s">
        <v>361</v>
      </c>
      <c r="G124" s="337" t="s">
        <v>362</v>
      </c>
      <c r="H124" s="334">
        <v>17</v>
      </c>
      <c r="I124" s="335">
        <v>0.94740000000000002</v>
      </c>
    </row>
    <row r="125" spans="1:9" x14ac:dyDescent="0.35">
      <c r="A125" s="334" t="str">
        <f>Inek2019A1a2a[[#This Row],[PEPP]]&amp;"#"&amp;Inek2019A1a2a[[#This Row],[Klasse]]</f>
        <v>PA02D#18</v>
      </c>
      <c r="B125" s="334">
        <f>Inek2019A1a2a[[#This Row],[Klasse2]]</f>
        <v>18</v>
      </c>
      <c r="C125" s="335">
        <f>Inek2019A1a2a[[#This Row],[BewJeTag2]]</f>
        <v>0.93810000000000004</v>
      </c>
      <c r="D125" s="334" t="s">
        <v>340</v>
      </c>
      <c r="E125" s="334" t="s">
        <v>350</v>
      </c>
      <c r="F125" s="334" t="s">
        <v>361</v>
      </c>
      <c r="G125" s="337" t="s">
        <v>362</v>
      </c>
      <c r="H125" s="334">
        <v>18</v>
      </c>
      <c r="I125" s="335">
        <v>0.93810000000000004</v>
      </c>
    </row>
    <row r="126" spans="1:9" x14ac:dyDescent="0.35">
      <c r="A126" s="334" t="str">
        <f>Inek2019A1a2a[[#This Row],[PEPP]]&amp;"#"&amp;Inek2019A1a2a[[#This Row],[Klasse]]</f>
        <v>PA03A#1</v>
      </c>
      <c r="B126" s="334">
        <f>Inek2019A1a2a[[#This Row],[Klasse2]]</f>
        <v>1</v>
      </c>
      <c r="C126" s="335">
        <f>Inek2019A1a2a[[#This Row],[BewJeTag2]]</f>
        <v>1.3755999999999999</v>
      </c>
      <c r="D126" s="334" t="s">
        <v>340</v>
      </c>
      <c r="E126" s="334" t="s">
        <v>350</v>
      </c>
      <c r="F126" s="334" t="s">
        <v>363</v>
      </c>
      <c r="G126" s="334" t="s">
        <v>364</v>
      </c>
      <c r="H126" s="334">
        <v>1</v>
      </c>
      <c r="I126" s="335">
        <v>1.3755999999999999</v>
      </c>
    </row>
    <row r="127" spans="1:9" x14ac:dyDescent="0.35">
      <c r="A127" s="334" t="str">
        <f>Inek2019A1a2a[[#This Row],[PEPP]]&amp;"#"&amp;Inek2019A1a2a[[#This Row],[Klasse]]</f>
        <v>PA03A#2</v>
      </c>
      <c r="B127" s="334">
        <f>Inek2019A1a2a[[#This Row],[Klasse2]]</f>
        <v>2</v>
      </c>
      <c r="C127" s="335">
        <f>Inek2019A1a2a[[#This Row],[BewJeTag2]]</f>
        <v>1.2362</v>
      </c>
      <c r="D127" s="334" t="s">
        <v>340</v>
      </c>
      <c r="E127" s="334" t="s">
        <v>350</v>
      </c>
      <c r="F127" s="334" t="s">
        <v>363</v>
      </c>
      <c r="G127" s="334" t="s">
        <v>364</v>
      </c>
      <c r="H127" s="334">
        <v>2</v>
      </c>
      <c r="I127" s="335">
        <v>1.2362</v>
      </c>
    </row>
    <row r="128" spans="1:9" x14ac:dyDescent="0.35">
      <c r="A128" s="334" t="str">
        <f>Inek2019A1a2a[[#This Row],[PEPP]]&amp;"#"&amp;Inek2019A1a2a[[#This Row],[Klasse]]</f>
        <v>PA03A#3</v>
      </c>
      <c r="B128" s="334">
        <f>Inek2019A1a2a[[#This Row],[Klasse2]]</f>
        <v>3</v>
      </c>
      <c r="C128" s="335">
        <f>Inek2019A1a2a[[#This Row],[BewJeTag2]]</f>
        <v>1.2221</v>
      </c>
      <c r="D128" s="334" t="s">
        <v>340</v>
      </c>
      <c r="E128" s="334" t="s">
        <v>350</v>
      </c>
      <c r="F128" s="334" t="s">
        <v>363</v>
      </c>
      <c r="G128" s="334" t="s">
        <v>364</v>
      </c>
      <c r="H128" s="334">
        <v>3</v>
      </c>
      <c r="I128" s="335">
        <v>1.2221</v>
      </c>
    </row>
    <row r="129" spans="1:9" x14ac:dyDescent="0.35">
      <c r="A129" s="334" t="str">
        <f>Inek2019A1a2a[[#This Row],[PEPP]]&amp;"#"&amp;Inek2019A1a2a[[#This Row],[Klasse]]</f>
        <v>PA03A#4</v>
      </c>
      <c r="B129" s="334">
        <f>Inek2019A1a2a[[#This Row],[Klasse2]]</f>
        <v>4</v>
      </c>
      <c r="C129" s="335">
        <f>Inek2019A1a2a[[#This Row],[BewJeTag2]]</f>
        <v>1.208</v>
      </c>
      <c r="D129" s="334" t="s">
        <v>340</v>
      </c>
      <c r="E129" s="334" t="s">
        <v>350</v>
      </c>
      <c r="F129" s="334" t="s">
        <v>363</v>
      </c>
      <c r="G129" s="334" t="s">
        <v>364</v>
      </c>
      <c r="H129" s="334">
        <v>4</v>
      </c>
      <c r="I129" s="335">
        <v>1.208</v>
      </c>
    </row>
    <row r="130" spans="1:9" x14ac:dyDescent="0.35">
      <c r="A130" s="334" t="str">
        <f>Inek2019A1a2a[[#This Row],[PEPP]]&amp;"#"&amp;Inek2019A1a2a[[#This Row],[Klasse]]</f>
        <v>PA03A#5</v>
      </c>
      <c r="B130" s="334">
        <f>Inek2019A1a2a[[#This Row],[Klasse2]]</f>
        <v>5</v>
      </c>
      <c r="C130" s="335">
        <f>Inek2019A1a2a[[#This Row],[BewJeTag2]]</f>
        <v>1.194</v>
      </c>
      <c r="D130" s="334" t="s">
        <v>340</v>
      </c>
      <c r="E130" s="334" t="s">
        <v>350</v>
      </c>
      <c r="F130" s="334" t="s">
        <v>363</v>
      </c>
      <c r="G130" s="334" t="s">
        <v>364</v>
      </c>
      <c r="H130" s="334">
        <v>5</v>
      </c>
      <c r="I130" s="335">
        <v>1.194</v>
      </c>
    </row>
    <row r="131" spans="1:9" x14ac:dyDescent="0.35">
      <c r="A131" s="334" t="str">
        <f>Inek2019A1a2a[[#This Row],[PEPP]]&amp;"#"&amp;Inek2019A1a2a[[#This Row],[Klasse]]</f>
        <v>PA03A#6</v>
      </c>
      <c r="B131" s="334">
        <f>Inek2019A1a2a[[#This Row],[Klasse2]]</f>
        <v>6</v>
      </c>
      <c r="C131" s="335">
        <f>Inek2019A1a2a[[#This Row],[BewJeTag2]]</f>
        <v>1.1798999999999999</v>
      </c>
      <c r="D131" s="334" t="s">
        <v>340</v>
      </c>
      <c r="E131" s="334" t="s">
        <v>350</v>
      </c>
      <c r="F131" s="334" t="s">
        <v>363</v>
      </c>
      <c r="G131" s="334" t="s">
        <v>364</v>
      </c>
      <c r="H131" s="334">
        <v>6</v>
      </c>
      <c r="I131" s="335">
        <v>1.1798999999999999</v>
      </c>
    </row>
    <row r="132" spans="1:9" x14ac:dyDescent="0.35">
      <c r="A132" s="334" t="str">
        <f>Inek2019A1a2a[[#This Row],[PEPP]]&amp;"#"&amp;Inek2019A1a2a[[#This Row],[Klasse]]</f>
        <v>PA03A#7</v>
      </c>
      <c r="B132" s="334">
        <f>Inek2019A1a2a[[#This Row],[Klasse2]]</f>
        <v>7</v>
      </c>
      <c r="C132" s="335">
        <f>Inek2019A1a2a[[#This Row],[BewJeTag2]]</f>
        <v>1.1657999999999999</v>
      </c>
      <c r="D132" s="334" t="s">
        <v>340</v>
      </c>
      <c r="E132" s="334" t="s">
        <v>350</v>
      </c>
      <c r="F132" s="334" t="s">
        <v>363</v>
      </c>
      <c r="G132" s="334" t="s">
        <v>364</v>
      </c>
      <c r="H132" s="334">
        <v>7</v>
      </c>
      <c r="I132" s="335">
        <v>1.1657999999999999</v>
      </c>
    </row>
    <row r="133" spans="1:9" x14ac:dyDescent="0.35">
      <c r="A133" s="334" t="str">
        <f>Inek2019A1a2a[[#This Row],[PEPP]]&amp;"#"&amp;Inek2019A1a2a[[#This Row],[Klasse]]</f>
        <v>PA03A#8</v>
      </c>
      <c r="B133" s="334">
        <f>Inek2019A1a2a[[#This Row],[Klasse2]]</f>
        <v>8</v>
      </c>
      <c r="C133" s="335">
        <f>Inek2019A1a2a[[#This Row],[BewJeTag2]]</f>
        <v>1.1516999999999999</v>
      </c>
      <c r="D133" s="334" t="s">
        <v>340</v>
      </c>
      <c r="E133" s="334" t="s">
        <v>350</v>
      </c>
      <c r="F133" s="334" t="s">
        <v>363</v>
      </c>
      <c r="G133" s="334" t="s">
        <v>364</v>
      </c>
      <c r="H133" s="334">
        <v>8</v>
      </c>
      <c r="I133" s="335">
        <v>1.1516999999999999</v>
      </c>
    </row>
    <row r="134" spans="1:9" x14ac:dyDescent="0.35">
      <c r="A134" s="334" t="str">
        <f>Inek2019A1a2a[[#This Row],[PEPP]]&amp;"#"&amp;Inek2019A1a2a[[#This Row],[Klasse]]</f>
        <v>PA03A#9</v>
      </c>
      <c r="B134" s="334">
        <f>Inek2019A1a2a[[#This Row],[Klasse2]]</f>
        <v>9</v>
      </c>
      <c r="C134" s="335">
        <f>Inek2019A1a2a[[#This Row],[BewJeTag2]]</f>
        <v>1.1375999999999999</v>
      </c>
      <c r="D134" s="334" t="s">
        <v>340</v>
      </c>
      <c r="E134" s="334" t="s">
        <v>350</v>
      </c>
      <c r="F134" s="334" t="s">
        <v>363</v>
      </c>
      <c r="G134" s="334" t="s">
        <v>364</v>
      </c>
      <c r="H134" s="334">
        <v>9</v>
      </c>
      <c r="I134" s="335">
        <v>1.1375999999999999</v>
      </c>
    </row>
    <row r="135" spans="1:9" x14ac:dyDescent="0.35">
      <c r="A135" s="334" t="str">
        <f>Inek2019A1a2a[[#This Row],[PEPP]]&amp;"#"&amp;Inek2019A1a2a[[#This Row],[Klasse]]</f>
        <v>PA03A#10</v>
      </c>
      <c r="B135" s="334">
        <f>Inek2019A1a2a[[#This Row],[Klasse2]]</f>
        <v>10</v>
      </c>
      <c r="C135" s="335">
        <f>Inek2019A1a2a[[#This Row],[BewJeTag2]]</f>
        <v>1.1235999999999999</v>
      </c>
      <c r="D135" s="334" t="s">
        <v>340</v>
      </c>
      <c r="E135" s="334" t="s">
        <v>350</v>
      </c>
      <c r="F135" s="334" t="s">
        <v>363</v>
      </c>
      <c r="G135" s="334" t="s">
        <v>364</v>
      </c>
      <c r="H135" s="334">
        <v>10</v>
      </c>
      <c r="I135" s="335">
        <v>1.1235999999999999</v>
      </c>
    </row>
    <row r="136" spans="1:9" x14ac:dyDescent="0.35">
      <c r="A136" s="334" t="str">
        <f>Inek2019A1a2a[[#This Row],[PEPP]]&amp;"#"&amp;Inek2019A1a2a[[#This Row],[Klasse]]</f>
        <v>PA03A#11</v>
      </c>
      <c r="B136" s="334">
        <f>Inek2019A1a2a[[#This Row],[Klasse2]]</f>
        <v>11</v>
      </c>
      <c r="C136" s="335">
        <f>Inek2019A1a2a[[#This Row],[BewJeTag2]]</f>
        <v>1.1094999999999999</v>
      </c>
      <c r="D136" s="334" t="s">
        <v>340</v>
      </c>
      <c r="E136" s="334" t="s">
        <v>350</v>
      </c>
      <c r="F136" s="334" t="s">
        <v>363</v>
      </c>
      <c r="G136" s="334" t="s">
        <v>364</v>
      </c>
      <c r="H136" s="334">
        <v>11</v>
      </c>
      <c r="I136" s="335">
        <v>1.1094999999999999</v>
      </c>
    </row>
    <row r="137" spans="1:9" x14ac:dyDescent="0.35">
      <c r="A137" s="334" t="str">
        <f>Inek2019A1a2a[[#This Row],[PEPP]]&amp;"#"&amp;Inek2019A1a2a[[#This Row],[Klasse]]</f>
        <v>PA03A#12</v>
      </c>
      <c r="B137" s="334">
        <f>Inek2019A1a2a[[#This Row],[Klasse2]]</f>
        <v>12</v>
      </c>
      <c r="C137" s="335">
        <f>Inek2019A1a2a[[#This Row],[BewJeTag2]]</f>
        <v>1.0953999999999999</v>
      </c>
      <c r="D137" s="334" t="s">
        <v>340</v>
      </c>
      <c r="E137" s="334" t="s">
        <v>350</v>
      </c>
      <c r="F137" s="334" t="s">
        <v>363</v>
      </c>
      <c r="G137" s="334" t="s">
        <v>364</v>
      </c>
      <c r="H137" s="334">
        <v>12</v>
      </c>
      <c r="I137" s="335">
        <v>1.0953999999999999</v>
      </c>
    </row>
    <row r="138" spans="1:9" x14ac:dyDescent="0.35">
      <c r="A138" s="334" t="str">
        <f>Inek2019A1a2a[[#This Row],[PEPP]]&amp;"#"&amp;Inek2019A1a2a[[#This Row],[Klasse]]</f>
        <v>PA03A#13</v>
      </c>
      <c r="B138" s="334">
        <f>Inek2019A1a2a[[#This Row],[Klasse2]]</f>
        <v>13</v>
      </c>
      <c r="C138" s="335">
        <f>Inek2019A1a2a[[#This Row],[BewJeTag2]]</f>
        <v>1.0812999999999999</v>
      </c>
      <c r="D138" s="334" t="s">
        <v>340</v>
      </c>
      <c r="E138" s="334" t="s">
        <v>350</v>
      </c>
      <c r="F138" s="334" t="s">
        <v>363</v>
      </c>
      <c r="G138" s="334" t="s">
        <v>364</v>
      </c>
      <c r="H138" s="334">
        <v>13</v>
      </c>
      <c r="I138" s="335">
        <v>1.0812999999999999</v>
      </c>
    </row>
    <row r="139" spans="1:9" x14ac:dyDescent="0.35">
      <c r="A139" s="334" t="str">
        <f>Inek2019A1a2a[[#This Row],[PEPP]]&amp;"#"&amp;Inek2019A1a2a[[#This Row],[Klasse]]</f>
        <v>PA03A#14</v>
      </c>
      <c r="B139" s="334">
        <f>Inek2019A1a2a[[#This Row],[Klasse2]]</f>
        <v>14</v>
      </c>
      <c r="C139" s="335">
        <f>Inek2019A1a2a[[#This Row],[BewJeTag2]]</f>
        <v>1.0671999999999999</v>
      </c>
      <c r="D139" s="334" t="s">
        <v>340</v>
      </c>
      <c r="E139" s="334" t="s">
        <v>350</v>
      </c>
      <c r="F139" s="334" t="s">
        <v>363</v>
      </c>
      <c r="G139" s="334" t="s">
        <v>364</v>
      </c>
      <c r="H139" s="334">
        <v>14</v>
      </c>
      <c r="I139" s="335">
        <v>1.0671999999999999</v>
      </c>
    </row>
    <row r="140" spans="1:9" x14ac:dyDescent="0.35">
      <c r="A140" s="334" t="str">
        <f>Inek2019A1a2a[[#This Row],[PEPP]]&amp;"#"&amp;Inek2019A1a2a[[#This Row],[Klasse]]</f>
        <v>PA03A#15</v>
      </c>
      <c r="B140" s="334">
        <f>Inek2019A1a2a[[#This Row],[Klasse2]]</f>
        <v>15</v>
      </c>
      <c r="C140" s="335">
        <f>Inek2019A1a2a[[#This Row],[BewJeTag2]]</f>
        <v>1.0531999999999999</v>
      </c>
      <c r="D140" s="334" t="s">
        <v>340</v>
      </c>
      <c r="E140" s="334" t="s">
        <v>350</v>
      </c>
      <c r="F140" s="334" t="s">
        <v>363</v>
      </c>
      <c r="G140" s="334" t="s">
        <v>364</v>
      </c>
      <c r="H140" s="334">
        <v>15</v>
      </c>
      <c r="I140" s="335">
        <v>1.0531999999999999</v>
      </c>
    </row>
    <row r="141" spans="1:9" x14ac:dyDescent="0.35">
      <c r="A141" s="334" t="str">
        <f>Inek2019A1a2a[[#This Row],[PEPP]]&amp;"#"&amp;Inek2019A1a2a[[#This Row],[Klasse]]</f>
        <v>PA03A#16</v>
      </c>
      <c r="B141" s="334">
        <f>Inek2019A1a2a[[#This Row],[Klasse2]]</f>
        <v>16</v>
      </c>
      <c r="C141" s="335">
        <f>Inek2019A1a2a[[#This Row],[BewJeTag2]]</f>
        <v>1.0390999999999999</v>
      </c>
      <c r="D141" s="334" t="s">
        <v>340</v>
      </c>
      <c r="E141" s="334" t="s">
        <v>350</v>
      </c>
      <c r="F141" s="334" t="s">
        <v>363</v>
      </c>
      <c r="G141" s="334" t="s">
        <v>364</v>
      </c>
      <c r="H141" s="334">
        <v>16</v>
      </c>
      <c r="I141" s="335">
        <v>1.0390999999999999</v>
      </c>
    </row>
    <row r="142" spans="1:9" x14ac:dyDescent="0.35">
      <c r="A142" s="334" t="str">
        <f>Inek2019A1a2a[[#This Row],[PEPP]]&amp;"#"&amp;Inek2019A1a2a[[#This Row],[Klasse]]</f>
        <v>PA03B#1</v>
      </c>
      <c r="B142" s="334">
        <f>Inek2019A1a2a[[#This Row],[Klasse2]]</f>
        <v>1</v>
      </c>
      <c r="C142" s="335">
        <f>Inek2019A1a2a[[#This Row],[BewJeTag2]]</f>
        <v>1.2568999999999999</v>
      </c>
      <c r="D142" s="334" t="s">
        <v>340</v>
      </c>
      <c r="E142" s="334" t="s">
        <v>350</v>
      </c>
      <c r="F142" s="334" t="s">
        <v>365</v>
      </c>
      <c r="G142" s="334" t="s">
        <v>366</v>
      </c>
      <c r="H142" s="334">
        <v>1</v>
      </c>
      <c r="I142" s="335">
        <v>1.2568999999999999</v>
      </c>
    </row>
    <row r="143" spans="1:9" x14ac:dyDescent="0.35">
      <c r="A143" s="334" t="str">
        <f>Inek2019A1a2a[[#This Row],[PEPP]]&amp;"#"&amp;Inek2019A1a2a[[#This Row],[Klasse]]</f>
        <v>PA03B#2</v>
      </c>
      <c r="B143" s="334">
        <f>Inek2019A1a2a[[#This Row],[Klasse2]]</f>
        <v>2</v>
      </c>
      <c r="C143" s="335">
        <f>Inek2019A1a2a[[#This Row],[BewJeTag2]]</f>
        <v>1.1938</v>
      </c>
      <c r="D143" s="334" t="s">
        <v>340</v>
      </c>
      <c r="E143" s="334" t="s">
        <v>350</v>
      </c>
      <c r="F143" s="334" t="s">
        <v>365</v>
      </c>
      <c r="G143" s="334" t="s">
        <v>366</v>
      </c>
      <c r="H143" s="334">
        <v>2</v>
      </c>
      <c r="I143" s="335">
        <v>1.1938</v>
      </c>
    </row>
    <row r="144" spans="1:9" x14ac:dyDescent="0.35">
      <c r="A144" s="334" t="str">
        <f>Inek2019A1a2a[[#This Row],[PEPP]]&amp;"#"&amp;Inek2019A1a2a[[#This Row],[Klasse]]</f>
        <v>PA03B#3</v>
      </c>
      <c r="B144" s="334">
        <f>Inek2019A1a2a[[#This Row],[Klasse2]]</f>
        <v>3</v>
      </c>
      <c r="C144" s="335">
        <f>Inek2019A1a2a[[#This Row],[BewJeTag2]]</f>
        <v>1.1403000000000001</v>
      </c>
      <c r="D144" s="334" t="s">
        <v>340</v>
      </c>
      <c r="E144" s="334" t="s">
        <v>350</v>
      </c>
      <c r="F144" s="334" t="s">
        <v>365</v>
      </c>
      <c r="G144" s="334" t="s">
        <v>366</v>
      </c>
      <c r="H144" s="334">
        <v>3</v>
      </c>
      <c r="I144" s="335">
        <v>1.1403000000000001</v>
      </c>
    </row>
    <row r="145" spans="1:9" x14ac:dyDescent="0.35">
      <c r="A145" s="334" t="str">
        <f>Inek2019A1a2a[[#This Row],[PEPP]]&amp;"#"&amp;Inek2019A1a2a[[#This Row],[Klasse]]</f>
        <v>PA03B#4</v>
      </c>
      <c r="B145" s="334">
        <f>Inek2019A1a2a[[#This Row],[Klasse2]]</f>
        <v>4</v>
      </c>
      <c r="C145" s="335">
        <f>Inek2019A1a2a[[#This Row],[BewJeTag2]]</f>
        <v>1.107</v>
      </c>
      <c r="D145" s="334" t="s">
        <v>340</v>
      </c>
      <c r="E145" s="334" t="s">
        <v>350</v>
      </c>
      <c r="F145" s="334" t="s">
        <v>365</v>
      </c>
      <c r="G145" s="334" t="s">
        <v>366</v>
      </c>
      <c r="H145" s="334">
        <v>4</v>
      </c>
      <c r="I145" s="335">
        <v>1.107</v>
      </c>
    </row>
    <row r="146" spans="1:9" x14ac:dyDescent="0.35">
      <c r="A146" s="334" t="str">
        <f>Inek2019A1a2a[[#This Row],[PEPP]]&amp;"#"&amp;Inek2019A1a2a[[#This Row],[Klasse]]</f>
        <v>PA03B#5</v>
      </c>
      <c r="B146" s="334">
        <f>Inek2019A1a2a[[#This Row],[Klasse2]]</f>
        <v>5</v>
      </c>
      <c r="C146" s="335">
        <f>Inek2019A1a2a[[#This Row],[BewJeTag2]]</f>
        <v>1.0802</v>
      </c>
      <c r="D146" s="334" t="s">
        <v>340</v>
      </c>
      <c r="E146" s="334" t="s">
        <v>350</v>
      </c>
      <c r="F146" s="334" t="s">
        <v>365</v>
      </c>
      <c r="G146" s="334" t="s">
        <v>366</v>
      </c>
      <c r="H146" s="334">
        <v>5</v>
      </c>
      <c r="I146" s="335">
        <v>1.0802</v>
      </c>
    </row>
    <row r="147" spans="1:9" x14ac:dyDescent="0.35">
      <c r="A147" s="334" t="str">
        <f>Inek2019A1a2a[[#This Row],[PEPP]]&amp;"#"&amp;Inek2019A1a2a[[#This Row],[Klasse]]</f>
        <v>PA03B#6</v>
      </c>
      <c r="B147" s="334">
        <f>Inek2019A1a2a[[#This Row],[Klasse2]]</f>
        <v>6</v>
      </c>
      <c r="C147" s="335">
        <f>Inek2019A1a2a[[#This Row],[BewJeTag2]]</f>
        <v>1.0699000000000001</v>
      </c>
      <c r="D147" s="334" t="s">
        <v>340</v>
      </c>
      <c r="E147" s="334" t="s">
        <v>350</v>
      </c>
      <c r="F147" s="334" t="s">
        <v>365</v>
      </c>
      <c r="G147" s="334" t="s">
        <v>366</v>
      </c>
      <c r="H147" s="334">
        <v>6</v>
      </c>
      <c r="I147" s="335">
        <v>1.0699000000000001</v>
      </c>
    </row>
    <row r="148" spans="1:9" x14ac:dyDescent="0.35">
      <c r="A148" s="334" t="str">
        <f>Inek2019A1a2a[[#This Row],[PEPP]]&amp;"#"&amp;Inek2019A1a2a[[#This Row],[Klasse]]</f>
        <v>PA03B#7</v>
      </c>
      <c r="B148" s="334">
        <f>Inek2019A1a2a[[#This Row],[Klasse2]]</f>
        <v>7</v>
      </c>
      <c r="C148" s="335">
        <f>Inek2019A1a2a[[#This Row],[BewJeTag2]]</f>
        <v>1.0610999999999999</v>
      </c>
      <c r="D148" s="334" t="s">
        <v>340</v>
      </c>
      <c r="E148" s="334" t="s">
        <v>350</v>
      </c>
      <c r="F148" s="334" t="s">
        <v>365</v>
      </c>
      <c r="G148" s="334" t="s">
        <v>366</v>
      </c>
      <c r="H148" s="334">
        <v>7</v>
      </c>
      <c r="I148" s="335">
        <v>1.0610999999999999</v>
      </c>
    </row>
    <row r="149" spans="1:9" x14ac:dyDescent="0.35">
      <c r="A149" s="334" t="str">
        <f>Inek2019A1a2a[[#This Row],[PEPP]]&amp;"#"&amp;Inek2019A1a2a[[#This Row],[Klasse]]</f>
        <v>PA03B#8</v>
      </c>
      <c r="B149" s="334">
        <f>Inek2019A1a2a[[#This Row],[Klasse2]]</f>
        <v>8</v>
      </c>
      <c r="C149" s="335">
        <f>Inek2019A1a2a[[#This Row],[BewJeTag2]]</f>
        <v>1.0523</v>
      </c>
      <c r="D149" s="334" t="s">
        <v>340</v>
      </c>
      <c r="E149" s="334" t="s">
        <v>350</v>
      </c>
      <c r="F149" s="334" t="s">
        <v>365</v>
      </c>
      <c r="G149" s="334" t="s">
        <v>366</v>
      </c>
      <c r="H149" s="334">
        <v>8</v>
      </c>
      <c r="I149" s="335">
        <v>1.0523</v>
      </c>
    </row>
    <row r="150" spans="1:9" x14ac:dyDescent="0.35">
      <c r="A150" s="334" t="str">
        <f>Inek2019A1a2a[[#This Row],[PEPP]]&amp;"#"&amp;Inek2019A1a2a[[#This Row],[Klasse]]</f>
        <v>PA03B#9</v>
      </c>
      <c r="B150" s="334">
        <f>Inek2019A1a2a[[#This Row],[Klasse2]]</f>
        <v>9</v>
      </c>
      <c r="C150" s="335">
        <f>Inek2019A1a2a[[#This Row],[BewJeTag2]]</f>
        <v>1.0435000000000001</v>
      </c>
      <c r="D150" s="334" t="s">
        <v>340</v>
      </c>
      <c r="E150" s="334" t="s">
        <v>350</v>
      </c>
      <c r="F150" s="334" t="s">
        <v>365</v>
      </c>
      <c r="G150" s="334" t="s">
        <v>366</v>
      </c>
      <c r="H150" s="334">
        <v>9</v>
      </c>
      <c r="I150" s="335">
        <v>1.0435000000000001</v>
      </c>
    </row>
    <row r="151" spans="1:9" x14ac:dyDescent="0.35">
      <c r="A151" s="334" t="str">
        <f>Inek2019A1a2a[[#This Row],[PEPP]]&amp;"#"&amp;Inek2019A1a2a[[#This Row],[Klasse]]</f>
        <v>PA03B#10</v>
      </c>
      <c r="B151" s="334">
        <f>Inek2019A1a2a[[#This Row],[Klasse2]]</f>
        <v>10</v>
      </c>
      <c r="C151" s="335">
        <f>Inek2019A1a2a[[#This Row],[BewJeTag2]]</f>
        <v>1.0346</v>
      </c>
      <c r="D151" s="334" t="s">
        <v>340</v>
      </c>
      <c r="E151" s="334" t="s">
        <v>350</v>
      </c>
      <c r="F151" s="334" t="s">
        <v>365</v>
      </c>
      <c r="G151" s="334" t="s">
        <v>366</v>
      </c>
      <c r="H151" s="334">
        <v>10</v>
      </c>
      <c r="I151" s="335">
        <v>1.0346</v>
      </c>
    </row>
    <row r="152" spans="1:9" x14ac:dyDescent="0.35">
      <c r="A152" s="334" t="str">
        <f>Inek2019A1a2a[[#This Row],[PEPP]]&amp;"#"&amp;Inek2019A1a2a[[#This Row],[Klasse]]</f>
        <v>PA03B#11</v>
      </c>
      <c r="B152" s="334">
        <f>Inek2019A1a2a[[#This Row],[Klasse2]]</f>
        <v>11</v>
      </c>
      <c r="C152" s="335">
        <f>Inek2019A1a2a[[#This Row],[BewJeTag2]]</f>
        <v>1.0258</v>
      </c>
      <c r="D152" s="334" t="s">
        <v>340</v>
      </c>
      <c r="E152" s="334" t="s">
        <v>350</v>
      </c>
      <c r="F152" s="334" t="s">
        <v>365</v>
      </c>
      <c r="G152" s="334" t="s">
        <v>366</v>
      </c>
      <c r="H152" s="334">
        <v>11</v>
      </c>
      <c r="I152" s="335">
        <v>1.0258</v>
      </c>
    </row>
    <row r="153" spans="1:9" x14ac:dyDescent="0.35">
      <c r="A153" s="334" t="str">
        <f>Inek2019A1a2a[[#This Row],[PEPP]]&amp;"#"&amp;Inek2019A1a2a[[#This Row],[Klasse]]</f>
        <v>PA03B#12</v>
      </c>
      <c r="B153" s="334">
        <f>Inek2019A1a2a[[#This Row],[Klasse2]]</f>
        <v>12</v>
      </c>
      <c r="C153" s="335">
        <f>Inek2019A1a2a[[#This Row],[BewJeTag2]]</f>
        <v>1.0169999999999999</v>
      </c>
      <c r="D153" s="334" t="s">
        <v>340</v>
      </c>
      <c r="E153" s="334" t="s">
        <v>350</v>
      </c>
      <c r="F153" s="334" t="s">
        <v>365</v>
      </c>
      <c r="G153" s="334" t="s">
        <v>366</v>
      </c>
      <c r="H153" s="334">
        <v>12</v>
      </c>
      <c r="I153" s="335">
        <v>1.0169999999999999</v>
      </c>
    </row>
    <row r="154" spans="1:9" x14ac:dyDescent="0.35">
      <c r="A154" s="334" t="str">
        <f>Inek2019A1a2a[[#This Row],[PEPP]]&amp;"#"&amp;Inek2019A1a2a[[#This Row],[Klasse]]</f>
        <v>PA03B#13</v>
      </c>
      <c r="B154" s="334">
        <f>Inek2019A1a2a[[#This Row],[Klasse2]]</f>
        <v>13</v>
      </c>
      <c r="C154" s="335">
        <f>Inek2019A1a2a[[#This Row],[BewJeTag2]]</f>
        <v>1.0082</v>
      </c>
      <c r="D154" s="334" t="s">
        <v>340</v>
      </c>
      <c r="E154" s="334" t="s">
        <v>350</v>
      </c>
      <c r="F154" s="334" t="s">
        <v>365</v>
      </c>
      <c r="G154" s="334" t="s">
        <v>366</v>
      </c>
      <c r="H154" s="334">
        <v>13</v>
      </c>
      <c r="I154" s="335">
        <v>1.0082</v>
      </c>
    </row>
    <row r="155" spans="1:9" x14ac:dyDescent="0.35">
      <c r="A155" s="334" t="str">
        <f>Inek2019A1a2a[[#This Row],[PEPP]]&amp;"#"&amp;Inek2019A1a2a[[#This Row],[Klasse]]</f>
        <v>PA03B#14</v>
      </c>
      <c r="B155" s="334">
        <f>Inek2019A1a2a[[#This Row],[Klasse2]]</f>
        <v>14</v>
      </c>
      <c r="C155" s="335">
        <f>Inek2019A1a2a[[#This Row],[BewJeTag2]]</f>
        <v>0.99929999999999997</v>
      </c>
      <c r="D155" s="334" t="s">
        <v>340</v>
      </c>
      <c r="E155" s="334" t="s">
        <v>350</v>
      </c>
      <c r="F155" s="334" t="s">
        <v>365</v>
      </c>
      <c r="G155" s="334" t="s">
        <v>366</v>
      </c>
      <c r="H155" s="334">
        <v>14</v>
      </c>
      <c r="I155" s="335">
        <v>0.99929999999999997</v>
      </c>
    </row>
    <row r="156" spans="1:9" x14ac:dyDescent="0.35">
      <c r="A156" s="334" t="str">
        <f>Inek2019A1a2a[[#This Row],[PEPP]]&amp;"#"&amp;Inek2019A1a2a[[#This Row],[Klasse]]</f>
        <v>PA03B#15</v>
      </c>
      <c r="B156" s="334">
        <f>Inek2019A1a2a[[#This Row],[Klasse2]]</f>
        <v>15</v>
      </c>
      <c r="C156" s="335">
        <f>Inek2019A1a2a[[#This Row],[BewJeTag2]]</f>
        <v>0.99050000000000005</v>
      </c>
      <c r="D156" s="334" t="s">
        <v>340</v>
      </c>
      <c r="E156" s="334" t="s">
        <v>350</v>
      </c>
      <c r="F156" s="334" t="s">
        <v>365</v>
      </c>
      <c r="G156" s="334" t="s">
        <v>366</v>
      </c>
      <c r="H156" s="334">
        <v>15</v>
      </c>
      <c r="I156" s="335">
        <v>0.99050000000000005</v>
      </c>
    </row>
    <row r="157" spans="1:9" x14ac:dyDescent="0.35">
      <c r="A157" s="334" t="str">
        <f>Inek2019A1a2a[[#This Row],[PEPP]]&amp;"#"&amp;Inek2019A1a2a[[#This Row],[Klasse]]</f>
        <v>PA03B#16</v>
      </c>
      <c r="B157" s="334">
        <f>Inek2019A1a2a[[#This Row],[Klasse2]]</f>
        <v>16</v>
      </c>
      <c r="C157" s="335">
        <f>Inek2019A1a2a[[#This Row],[BewJeTag2]]</f>
        <v>0.98170000000000002</v>
      </c>
      <c r="D157" s="334" t="s">
        <v>340</v>
      </c>
      <c r="E157" s="334" t="s">
        <v>350</v>
      </c>
      <c r="F157" s="334" t="s">
        <v>365</v>
      </c>
      <c r="G157" s="334" t="s">
        <v>366</v>
      </c>
      <c r="H157" s="334">
        <v>16</v>
      </c>
      <c r="I157" s="335">
        <v>0.98170000000000002</v>
      </c>
    </row>
    <row r="158" spans="1:9" x14ac:dyDescent="0.35">
      <c r="A158" s="334" t="str">
        <f>Inek2019A1a2a[[#This Row],[PEPP]]&amp;"#"&amp;Inek2019A1a2a[[#This Row],[Klasse]]</f>
        <v>PA03B#17</v>
      </c>
      <c r="B158" s="334">
        <f>Inek2019A1a2a[[#This Row],[Klasse2]]</f>
        <v>17</v>
      </c>
      <c r="C158" s="335">
        <f>Inek2019A1a2a[[#This Row],[BewJeTag2]]</f>
        <v>0.97289999999999999</v>
      </c>
      <c r="D158" s="334" t="s">
        <v>340</v>
      </c>
      <c r="E158" s="334" t="s">
        <v>350</v>
      </c>
      <c r="F158" s="334" t="s">
        <v>365</v>
      </c>
      <c r="G158" s="334" t="s">
        <v>366</v>
      </c>
      <c r="H158" s="334">
        <v>17</v>
      </c>
      <c r="I158" s="335">
        <v>0.97289999999999999</v>
      </c>
    </row>
    <row r="159" spans="1:9" x14ac:dyDescent="0.35">
      <c r="A159" s="334" t="str">
        <f>Inek2019A1a2a[[#This Row],[PEPP]]&amp;"#"&amp;Inek2019A1a2a[[#This Row],[Klasse]]</f>
        <v>PA03B#18</v>
      </c>
      <c r="B159" s="334">
        <f>Inek2019A1a2a[[#This Row],[Klasse2]]</f>
        <v>18</v>
      </c>
      <c r="C159" s="335">
        <f>Inek2019A1a2a[[#This Row],[BewJeTag2]]</f>
        <v>0.96399999999999997</v>
      </c>
      <c r="D159" s="334" t="s">
        <v>340</v>
      </c>
      <c r="E159" s="334" t="s">
        <v>350</v>
      </c>
      <c r="F159" s="334" t="s">
        <v>365</v>
      </c>
      <c r="G159" s="334" t="s">
        <v>366</v>
      </c>
      <c r="H159" s="334">
        <v>18</v>
      </c>
      <c r="I159" s="335">
        <v>0.96399999999999997</v>
      </c>
    </row>
    <row r="160" spans="1:9" x14ac:dyDescent="0.35">
      <c r="A160" s="334" t="str">
        <f>Inek2019A1a2a[[#This Row],[PEPP]]&amp;"#"&amp;Inek2019A1a2a[[#This Row],[Klasse]]</f>
        <v>PA03B#19</v>
      </c>
      <c r="B160" s="334">
        <f>Inek2019A1a2a[[#This Row],[Klasse2]]</f>
        <v>19</v>
      </c>
      <c r="C160" s="335">
        <f>Inek2019A1a2a[[#This Row],[BewJeTag2]]</f>
        <v>0.95520000000000005</v>
      </c>
      <c r="D160" s="334" t="s">
        <v>340</v>
      </c>
      <c r="E160" s="334" t="s">
        <v>350</v>
      </c>
      <c r="F160" s="334" t="s">
        <v>365</v>
      </c>
      <c r="G160" s="334" t="s">
        <v>366</v>
      </c>
      <c r="H160" s="334">
        <v>19</v>
      </c>
      <c r="I160" s="335">
        <v>0.95520000000000005</v>
      </c>
    </row>
    <row r="161" spans="1:9" x14ac:dyDescent="0.35">
      <c r="A161" s="334" t="str">
        <f>Inek2019A1a2a[[#This Row],[PEPP]]&amp;"#"&amp;Inek2019A1a2a[[#This Row],[Klasse]]</f>
        <v>PA03B#20</v>
      </c>
      <c r="B161" s="334">
        <f>Inek2019A1a2a[[#This Row],[Klasse2]]</f>
        <v>20</v>
      </c>
      <c r="C161" s="335">
        <f>Inek2019A1a2a[[#This Row],[BewJeTag2]]</f>
        <v>0.94640000000000002</v>
      </c>
      <c r="D161" s="334" t="s">
        <v>340</v>
      </c>
      <c r="E161" s="334" t="s">
        <v>350</v>
      </c>
      <c r="F161" s="334" t="s">
        <v>365</v>
      </c>
      <c r="G161" s="334" t="s">
        <v>366</v>
      </c>
      <c r="H161" s="334">
        <v>20</v>
      </c>
      <c r="I161" s="335">
        <v>0.94640000000000002</v>
      </c>
    </row>
    <row r="162" spans="1:9" x14ac:dyDescent="0.35">
      <c r="A162" s="334" t="str">
        <f>Inek2019A1a2a[[#This Row],[PEPP]]&amp;"#"&amp;Inek2019A1a2a[[#This Row],[Klasse]]</f>
        <v>PA03B#21</v>
      </c>
      <c r="B162" s="334">
        <f>Inek2019A1a2a[[#This Row],[Klasse2]]</f>
        <v>21</v>
      </c>
      <c r="C162" s="335">
        <f>Inek2019A1a2a[[#This Row],[BewJeTag2]]</f>
        <v>0.93759999999999999</v>
      </c>
      <c r="D162" s="334" t="s">
        <v>340</v>
      </c>
      <c r="E162" s="334" t="s">
        <v>350</v>
      </c>
      <c r="F162" s="334" t="s">
        <v>365</v>
      </c>
      <c r="G162" s="334" t="s">
        <v>366</v>
      </c>
      <c r="H162" s="334">
        <v>21</v>
      </c>
      <c r="I162" s="335">
        <v>0.93759999999999999</v>
      </c>
    </row>
    <row r="163" spans="1:9" x14ac:dyDescent="0.35">
      <c r="A163" s="334" t="str">
        <f>Inek2019A1a2a[[#This Row],[PEPP]]&amp;"#"&amp;Inek2019A1a2a[[#This Row],[Klasse]]</f>
        <v>PA04A#1</v>
      </c>
      <c r="B163" s="334">
        <f>Inek2019A1a2a[[#This Row],[Klasse2]]</f>
        <v>1</v>
      </c>
      <c r="C163" s="335">
        <f>Inek2019A1a2a[[#This Row],[BewJeTag2]]</f>
        <v>1.4100999999999999</v>
      </c>
      <c r="D163" s="334" t="s">
        <v>340</v>
      </c>
      <c r="E163" s="334" t="s">
        <v>350</v>
      </c>
      <c r="F163" s="334" t="s">
        <v>367</v>
      </c>
      <c r="G163" s="334" t="s">
        <v>3456</v>
      </c>
      <c r="H163" s="334">
        <v>1</v>
      </c>
      <c r="I163" s="335">
        <v>1.4100999999999999</v>
      </c>
    </row>
    <row r="164" spans="1:9" x14ac:dyDescent="0.35">
      <c r="A164" s="334" t="str">
        <f>Inek2019A1a2a[[#This Row],[PEPP]]&amp;"#"&amp;Inek2019A1a2a[[#This Row],[Klasse]]</f>
        <v>PA04A#2</v>
      </c>
      <c r="B164" s="334">
        <f>Inek2019A1a2a[[#This Row],[Klasse2]]</f>
        <v>2</v>
      </c>
      <c r="C164" s="335">
        <f>Inek2019A1a2a[[#This Row],[BewJeTag2]]</f>
        <v>1.3120000000000001</v>
      </c>
      <c r="D164" s="334" t="s">
        <v>340</v>
      </c>
      <c r="E164" s="334" t="s">
        <v>350</v>
      </c>
      <c r="F164" s="334" t="s">
        <v>367</v>
      </c>
      <c r="G164" s="334" t="s">
        <v>3456</v>
      </c>
      <c r="H164" s="334">
        <v>2</v>
      </c>
      <c r="I164" s="335">
        <v>1.3120000000000001</v>
      </c>
    </row>
    <row r="165" spans="1:9" x14ac:dyDescent="0.35">
      <c r="A165" s="334" t="str">
        <f>Inek2019A1a2a[[#This Row],[PEPP]]&amp;"#"&amp;Inek2019A1a2a[[#This Row],[Klasse]]</f>
        <v>PA04A#3</v>
      </c>
      <c r="B165" s="334">
        <f>Inek2019A1a2a[[#This Row],[Klasse2]]</f>
        <v>3</v>
      </c>
      <c r="C165" s="335">
        <f>Inek2019A1a2a[[#This Row],[BewJeTag2]]</f>
        <v>1.2938000000000001</v>
      </c>
      <c r="D165" s="334" t="s">
        <v>340</v>
      </c>
      <c r="E165" s="334" t="s">
        <v>350</v>
      </c>
      <c r="F165" s="334" t="s">
        <v>367</v>
      </c>
      <c r="G165" s="334" t="s">
        <v>3456</v>
      </c>
      <c r="H165" s="334">
        <v>3</v>
      </c>
      <c r="I165" s="335">
        <v>1.2938000000000001</v>
      </c>
    </row>
    <row r="166" spans="1:9" x14ac:dyDescent="0.35">
      <c r="A166" s="334" t="str">
        <f>Inek2019A1a2a[[#This Row],[PEPP]]&amp;"#"&amp;Inek2019A1a2a[[#This Row],[Klasse]]</f>
        <v>PA04A#4</v>
      </c>
      <c r="B166" s="334">
        <f>Inek2019A1a2a[[#This Row],[Klasse2]]</f>
        <v>4</v>
      </c>
      <c r="C166" s="335">
        <f>Inek2019A1a2a[[#This Row],[BewJeTag2]]</f>
        <v>1.2761</v>
      </c>
      <c r="D166" s="334" t="s">
        <v>340</v>
      </c>
      <c r="E166" s="334" t="s">
        <v>350</v>
      </c>
      <c r="F166" s="334" t="s">
        <v>367</v>
      </c>
      <c r="G166" s="334" t="s">
        <v>3456</v>
      </c>
      <c r="H166" s="334">
        <v>4</v>
      </c>
      <c r="I166" s="335">
        <v>1.2761</v>
      </c>
    </row>
    <row r="167" spans="1:9" x14ac:dyDescent="0.35">
      <c r="A167" s="334" t="str">
        <f>Inek2019A1a2a[[#This Row],[PEPP]]&amp;"#"&amp;Inek2019A1a2a[[#This Row],[Klasse]]</f>
        <v>PA04A#5</v>
      </c>
      <c r="B167" s="334">
        <f>Inek2019A1a2a[[#This Row],[Klasse2]]</f>
        <v>5</v>
      </c>
      <c r="C167" s="335">
        <f>Inek2019A1a2a[[#This Row],[BewJeTag2]]</f>
        <v>1.2585</v>
      </c>
      <c r="D167" s="334" t="s">
        <v>340</v>
      </c>
      <c r="E167" s="334" t="s">
        <v>350</v>
      </c>
      <c r="F167" s="334" t="s">
        <v>367</v>
      </c>
      <c r="G167" s="334" t="s">
        <v>3456</v>
      </c>
      <c r="H167" s="334">
        <v>5</v>
      </c>
      <c r="I167" s="335">
        <v>1.2585</v>
      </c>
    </row>
    <row r="168" spans="1:9" x14ac:dyDescent="0.35">
      <c r="A168" s="334" t="str">
        <f>Inek2019A1a2a[[#This Row],[PEPP]]&amp;"#"&amp;Inek2019A1a2a[[#This Row],[Klasse]]</f>
        <v>PA04A#6</v>
      </c>
      <c r="B168" s="334">
        <f>Inek2019A1a2a[[#This Row],[Klasse2]]</f>
        <v>6</v>
      </c>
      <c r="C168" s="335">
        <f>Inek2019A1a2a[[#This Row],[BewJeTag2]]</f>
        <v>1.2407999999999999</v>
      </c>
      <c r="D168" s="334" t="s">
        <v>340</v>
      </c>
      <c r="E168" s="334" t="s">
        <v>350</v>
      </c>
      <c r="F168" s="334" t="s">
        <v>367</v>
      </c>
      <c r="G168" s="334" t="s">
        <v>3456</v>
      </c>
      <c r="H168" s="334">
        <v>6</v>
      </c>
      <c r="I168" s="335">
        <v>1.2407999999999999</v>
      </c>
    </row>
    <row r="169" spans="1:9" x14ac:dyDescent="0.35">
      <c r="A169" s="334" t="str">
        <f>Inek2019A1a2a[[#This Row],[PEPP]]&amp;"#"&amp;Inek2019A1a2a[[#This Row],[Klasse]]</f>
        <v>PA04A#7</v>
      </c>
      <c r="B169" s="334">
        <f>Inek2019A1a2a[[#This Row],[Klasse2]]</f>
        <v>7</v>
      </c>
      <c r="C169" s="335">
        <f>Inek2019A1a2a[[#This Row],[BewJeTag2]]</f>
        <v>1.2231000000000001</v>
      </c>
      <c r="D169" s="334" t="s">
        <v>340</v>
      </c>
      <c r="E169" s="334" t="s">
        <v>350</v>
      </c>
      <c r="F169" s="334" t="s">
        <v>367</v>
      </c>
      <c r="G169" s="334" t="s">
        <v>3456</v>
      </c>
      <c r="H169" s="334">
        <v>7</v>
      </c>
      <c r="I169" s="335">
        <v>1.2231000000000001</v>
      </c>
    </row>
    <row r="170" spans="1:9" x14ac:dyDescent="0.35">
      <c r="A170" s="334" t="str">
        <f>Inek2019A1a2a[[#This Row],[PEPP]]&amp;"#"&amp;Inek2019A1a2a[[#This Row],[Klasse]]</f>
        <v>PA04A#8</v>
      </c>
      <c r="B170" s="334">
        <f>Inek2019A1a2a[[#This Row],[Klasse2]]</f>
        <v>8</v>
      </c>
      <c r="C170" s="335">
        <f>Inek2019A1a2a[[#This Row],[BewJeTag2]]</f>
        <v>1.2055</v>
      </c>
      <c r="D170" s="334" t="s">
        <v>340</v>
      </c>
      <c r="E170" s="334" t="s">
        <v>350</v>
      </c>
      <c r="F170" s="334" t="s">
        <v>367</v>
      </c>
      <c r="G170" s="334" t="s">
        <v>3456</v>
      </c>
      <c r="H170" s="334">
        <v>8</v>
      </c>
      <c r="I170" s="335">
        <v>1.2055</v>
      </c>
    </row>
    <row r="171" spans="1:9" x14ac:dyDescent="0.35">
      <c r="A171" s="334" t="str">
        <f>Inek2019A1a2a[[#This Row],[PEPP]]&amp;"#"&amp;Inek2019A1a2a[[#This Row],[Klasse]]</f>
        <v>PA04A#9</v>
      </c>
      <c r="B171" s="334">
        <f>Inek2019A1a2a[[#This Row],[Klasse2]]</f>
        <v>9</v>
      </c>
      <c r="C171" s="335">
        <f>Inek2019A1a2a[[#This Row],[BewJeTag2]]</f>
        <v>1.1878</v>
      </c>
      <c r="D171" s="334" t="s">
        <v>340</v>
      </c>
      <c r="E171" s="334" t="s">
        <v>350</v>
      </c>
      <c r="F171" s="334" t="s">
        <v>367</v>
      </c>
      <c r="G171" s="334" t="s">
        <v>3456</v>
      </c>
      <c r="H171" s="334">
        <v>9</v>
      </c>
      <c r="I171" s="335">
        <v>1.1878</v>
      </c>
    </row>
    <row r="172" spans="1:9" x14ac:dyDescent="0.35">
      <c r="A172" s="334" t="str">
        <f>Inek2019A1a2a[[#This Row],[PEPP]]&amp;"#"&amp;Inek2019A1a2a[[#This Row],[Klasse]]</f>
        <v>PA04A#10</v>
      </c>
      <c r="B172" s="334">
        <f>Inek2019A1a2a[[#This Row],[Klasse2]]</f>
        <v>10</v>
      </c>
      <c r="C172" s="335">
        <f>Inek2019A1a2a[[#This Row],[BewJeTag2]]</f>
        <v>1.1701999999999999</v>
      </c>
      <c r="D172" s="334" t="s">
        <v>340</v>
      </c>
      <c r="E172" s="334" t="s">
        <v>350</v>
      </c>
      <c r="F172" s="334" t="s">
        <v>367</v>
      </c>
      <c r="G172" s="334" t="s">
        <v>3456</v>
      </c>
      <c r="H172" s="334">
        <v>10</v>
      </c>
      <c r="I172" s="335">
        <v>1.1701999999999999</v>
      </c>
    </row>
    <row r="173" spans="1:9" x14ac:dyDescent="0.35">
      <c r="A173" s="334" t="str">
        <f>Inek2019A1a2a[[#This Row],[PEPP]]&amp;"#"&amp;Inek2019A1a2a[[#This Row],[Klasse]]</f>
        <v>PA04A#11</v>
      </c>
      <c r="B173" s="334">
        <f>Inek2019A1a2a[[#This Row],[Klasse2]]</f>
        <v>11</v>
      </c>
      <c r="C173" s="335">
        <f>Inek2019A1a2a[[#This Row],[BewJeTag2]]</f>
        <v>1.1525000000000001</v>
      </c>
      <c r="D173" s="334" t="s">
        <v>340</v>
      </c>
      <c r="E173" s="334" t="s">
        <v>350</v>
      </c>
      <c r="F173" s="334" t="s">
        <v>367</v>
      </c>
      <c r="G173" s="334" t="s">
        <v>3456</v>
      </c>
      <c r="H173" s="334">
        <v>11</v>
      </c>
      <c r="I173" s="335">
        <v>1.1525000000000001</v>
      </c>
    </row>
    <row r="174" spans="1:9" x14ac:dyDescent="0.35">
      <c r="A174" s="334" t="str">
        <f>Inek2019A1a2a[[#This Row],[PEPP]]&amp;"#"&amp;Inek2019A1a2a[[#This Row],[Klasse]]</f>
        <v>PA04A#12</v>
      </c>
      <c r="B174" s="334">
        <f>Inek2019A1a2a[[#This Row],[Klasse2]]</f>
        <v>12</v>
      </c>
      <c r="C174" s="335">
        <f>Inek2019A1a2a[[#This Row],[BewJeTag2]]</f>
        <v>1.1348</v>
      </c>
      <c r="D174" s="334" t="s">
        <v>340</v>
      </c>
      <c r="E174" s="334" t="s">
        <v>350</v>
      </c>
      <c r="F174" s="334" t="s">
        <v>367</v>
      </c>
      <c r="G174" s="334" t="s">
        <v>3456</v>
      </c>
      <c r="H174" s="334">
        <v>12</v>
      </c>
      <c r="I174" s="335">
        <v>1.1348</v>
      </c>
    </row>
    <row r="175" spans="1:9" x14ac:dyDescent="0.35">
      <c r="A175" s="334" t="str">
        <f>Inek2019A1a2a[[#This Row],[PEPP]]&amp;"#"&amp;Inek2019A1a2a[[#This Row],[Klasse]]</f>
        <v>PA04A#13</v>
      </c>
      <c r="B175" s="334">
        <f>Inek2019A1a2a[[#This Row],[Klasse2]]</f>
        <v>13</v>
      </c>
      <c r="C175" s="335">
        <f>Inek2019A1a2a[[#This Row],[BewJeTag2]]</f>
        <v>1.1172</v>
      </c>
      <c r="D175" s="334" t="s">
        <v>340</v>
      </c>
      <c r="E175" s="334" t="s">
        <v>350</v>
      </c>
      <c r="F175" s="334" t="s">
        <v>367</v>
      </c>
      <c r="G175" s="334" t="s">
        <v>3456</v>
      </c>
      <c r="H175" s="334">
        <v>13</v>
      </c>
      <c r="I175" s="335">
        <v>1.1172</v>
      </c>
    </row>
    <row r="176" spans="1:9" x14ac:dyDescent="0.35">
      <c r="A176" s="334" t="str">
        <f>Inek2019A1a2a[[#This Row],[PEPP]]&amp;"#"&amp;Inek2019A1a2a[[#This Row],[Klasse]]</f>
        <v>PA04A#14</v>
      </c>
      <c r="B176" s="334">
        <f>Inek2019A1a2a[[#This Row],[Klasse2]]</f>
        <v>14</v>
      </c>
      <c r="C176" s="335">
        <f>Inek2019A1a2a[[#This Row],[BewJeTag2]]</f>
        <v>1.0994999999999999</v>
      </c>
      <c r="D176" s="334" t="s">
        <v>340</v>
      </c>
      <c r="E176" s="334" t="s">
        <v>350</v>
      </c>
      <c r="F176" s="334" t="s">
        <v>367</v>
      </c>
      <c r="G176" s="334" t="s">
        <v>3456</v>
      </c>
      <c r="H176" s="334">
        <v>14</v>
      </c>
      <c r="I176" s="335">
        <v>1.0994999999999999</v>
      </c>
    </row>
    <row r="177" spans="1:9" x14ac:dyDescent="0.35">
      <c r="A177" s="334" t="str">
        <f>Inek2019A1a2a[[#This Row],[PEPP]]&amp;"#"&amp;Inek2019A1a2a[[#This Row],[Klasse]]</f>
        <v>PA04A#15</v>
      </c>
      <c r="B177" s="334">
        <f>Inek2019A1a2a[[#This Row],[Klasse2]]</f>
        <v>15</v>
      </c>
      <c r="C177" s="335">
        <f>Inek2019A1a2a[[#This Row],[BewJeTag2]]</f>
        <v>1.0818000000000001</v>
      </c>
      <c r="D177" s="334" t="s">
        <v>340</v>
      </c>
      <c r="E177" s="334" t="s">
        <v>350</v>
      </c>
      <c r="F177" s="334" t="s">
        <v>367</v>
      </c>
      <c r="G177" s="334" t="s">
        <v>3456</v>
      </c>
      <c r="H177" s="334">
        <v>15</v>
      </c>
      <c r="I177" s="335">
        <v>1.0818000000000001</v>
      </c>
    </row>
    <row r="178" spans="1:9" x14ac:dyDescent="0.35">
      <c r="A178" s="334" t="str">
        <f>Inek2019A1a2a[[#This Row],[PEPP]]&amp;"#"&amp;Inek2019A1a2a[[#This Row],[Klasse]]</f>
        <v>PA04A#16</v>
      </c>
      <c r="B178" s="334">
        <f>Inek2019A1a2a[[#This Row],[Klasse2]]</f>
        <v>16</v>
      </c>
      <c r="C178" s="335">
        <f>Inek2019A1a2a[[#This Row],[BewJeTag2]]</f>
        <v>1.0642</v>
      </c>
      <c r="D178" s="334" t="s">
        <v>340</v>
      </c>
      <c r="E178" s="334" t="s">
        <v>350</v>
      </c>
      <c r="F178" s="334" t="s">
        <v>367</v>
      </c>
      <c r="G178" s="334" t="s">
        <v>3456</v>
      </c>
      <c r="H178" s="334">
        <v>16</v>
      </c>
      <c r="I178" s="335">
        <v>1.0642</v>
      </c>
    </row>
    <row r="179" spans="1:9" x14ac:dyDescent="0.35">
      <c r="A179" s="334" t="str">
        <f>Inek2019A1a2a[[#This Row],[PEPP]]&amp;"#"&amp;Inek2019A1a2a[[#This Row],[Klasse]]</f>
        <v>PA04B#1</v>
      </c>
      <c r="B179" s="334">
        <f>Inek2019A1a2a[[#This Row],[Klasse2]]</f>
        <v>1</v>
      </c>
      <c r="C179" s="335">
        <f>Inek2019A1a2a[[#This Row],[BewJeTag2]]</f>
        <v>1.3641000000000001</v>
      </c>
      <c r="D179" s="334" t="s">
        <v>340</v>
      </c>
      <c r="E179" s="334" t="s">
        <v>350</v>
      </c>
      <c r="F179" s="334" t="s">
        <v>369</v>
      </c>
      <c r="G179" s="334" t="s">
        <v>370</v>
      </c>
      <c r="H179" s="334">
        <v>1</v>
      </c>
      <c r="I179" s="335">
        <v>1.3641000000000001</v>
      </c>
    </row>
    <row r="180" spans="1:9" x14ac:dyDescent="0.35">
      <c r="A180" s="334" t="str">
        <f>Inek2019A1a2a[[#This Row],[PEPP]]&amp;"#"&amp;Inek2019A1a2a[[#This Row],[Klasse]]</f>
        <v>PA04B#2</v>
      </c>
      <c r="B180" s="334">
        <f>Inek2019A1a2a[[#This Row],[Klasse2]]</f>
        <v>2</v>
      </c>
      <c r="C180" s="335">
        <f>Inek2019A1a2a[[#This Row],[BewJeTag2]]</f>
        <v>1.1956</v>
      </c>
      <c r="D180" s="334" t="s">
        <v>340</v>
      </c>
      <c r="E180" s="334" t="s">
        <v>350</v>
      </c>
      <c r="F180" s="334" t="s">
        <v>369</v>
      </c>
      <c r="G180" s="334" t="s">
        <v>370</v>
      </c>
      <c r="H180" s="334">
        <v>2</v>
      </c>
      <c r="I180" s="335">
        <v>1.1956</v>
      </c>
    </row>
    <row r="181" spans="1:9" x14ac:dyDescent="0.35">
      <c r="A181" s="334" t="str">
        <f>Inek2019A1a2a[[#This Row],[PEPP]]&amp;"#"&amp;Inek2019A1a2a[[#This Row],[Klasse]]</f>
        <v>PA04B#3</v>
      </c>
      <c r="B181" s="334">
        <f>Inek2019A1a2a[[#This Row],[Klasse2]]</f>
        <v>3</v>
      </c>
      <c r="C181" s="335">
        <f>Inek2019A1a2a[[#This Row],[BewJeTag2]]</f>
        <v>1.1808000000000001</v>
      </c>
      <c r="D181" s="334" t="s">
        <v>340</v>
      </c>
      <c r="E181" s="334" t="s">
        <v>350</v>
      </c>
      <c r="F181" s="334" t="s">
        <v>369</v>
      </c>
      <c r="G181" s="334" t="s">
        <v>370</v>
      </c>
      <c r="H181" s="334">
        <v>3</v>
      </c>
      <c r="I181" s="335">
        <v>1.1808000000000001</v>
      </c>
    </row>
    <row r="182" spans="1:9" x14ac:dyDescent="0.35">
      <c r="A182" s="334" t="str">
        <f>Inek2019A1a2a[[#This Row],[PEPP]]&amp;"#"&amp;Inek2019A1a2a[[#This Row],[Klasse]]</f>
        <v>PA04B#4</v>
      </c>
      <c r="B182" s="334">
        <f>Inek2019A1a2a[[#This Row],[Klasse2]]</f>
        <v>4</v>
      </c>
      <c r="C182" s="335">
        <f>Inek2019A1a2a[[#This Row],[BewJeTag2]]</f>
        <v>1.1681999999999999</v>
      </c>
      <c r="D182" s="334" t="s">
        <v>340</v>
      </c>
      <c r="E182" s="334" t="s">
        <v>350</v>
      </c>
      <c r="F182" s="334" t="s">
        <v>369</v>
      </c>
      <c r="G182" s="334" t="s">
        <v>370</v>
      </c>
      <c r="H182" s="334">
        <v>4</v>
      </c>
      <c r="I182" s="335">
        <v>1.1681999999999999</v>
      </c>
    </row>
    <row r="183" spans="1:9" x14ac:dyDescent="0.35">
      <c r="A183" s="334" t="str">
        <f>Inek2019A1a2a[[#This Row],[PEPP]]&amp;"#"&amp;Inek2019A1a2a[[#This Row],[Klasse]]</f>
        <v>PA04B#5</v>
      </c>
      <c r="B183" s="334">
        <f>Inek2019A1a2a[[#This Row],[Klasse2]]</f>
        <v>5</v>
      </c>
      <c r="C183" s="335">
        <f>Inek2019A1a2a[[#This Row],[BewJeTag2]]</f>
        <v>1.1556</v>
      </c>
      <c r="D183" s="334" t="s">
        <v>340</v>
      </c>
      <c r="E183" s="334" t="s">
        <v>350</v>
      </c>
      <c r="F183" s="334" t="s">
        <v>369</v>
      </c>
      <c r="G183" s="334" t="s">
        <v>370</v>
      </c>
      <c r="H183" s="334">
        <v>5</v>
      </c>
      <c r="I183" s="335">
        <v>1.1556</v>
      </c>
    </row>
    <row r="184" spans="1:9" x14ac:dyDescent="0.35">
      <c r="A184" s="334" t="str">
        <f>Inek2019A1a2a[[#This Row],[PEPP]]&amp;"#"&amp;Inek2019A1a2a[[#This Row],[Klasse]]</f>
        <v>PA04B#6</v>
      </c>
      <c r="B184" s="334">
        <f>Inek2019A1a2a[[#This Row],[Klasse2]]</f>
        <v>6</v>
      </c>
      <c r="C184" s="335">
        <f>Inek2019A1a2a[[#This Row],[BewJeTag2]]</f>
        <v>1.143</v>
      </c>
      <c r="D184" s="334" t="s">
        <v>340</v>
      </c>
      <c r="E184" s="334" t="s">
        <v>350</v>
      </c>
      <c r="F184" s="334" t="s">
        <v>369</v>
      </c>
      <c r="G184" s="334" t="s">
        <v>370</v>
      </c>
      <c r="H184" s="334">
        <v>6</v>
      </c>
      <c r="I184" s="335">
        <v>1.143</v>
      </c>
    </row>
    <row r="185" spans="1:9" x14ac:dyDescent="0.35">
      <c r="A185" s="334" t="str">
        <f>Inek2019A1a2a[[#This Row],[PEPP]]&amp;"#"&amp;Inek2019A1a2a[[#This Row],[Klasse]]</f>
        <v>PA04B#7</v>
      </c>
      <c r="B185" s="334">
        <f>Inek2019A1a2a[[#This Row],[Klasse2]]</f>
        <v>7</v>
      </c>
      <c r="C185" s="335">
        <f>Inek2019A1a2a[[#This Row],[BewJeTag2]]</f>
        <v>1.1303000000000001</v>
      </c>
      <c r="D185" s="334" t="s">
        <v>340</v>
      </c>
      <c r="E185" s="334" t="s">
        <v>350</v>
      </c>
      <c r="F185" s="334" t="s">
        <v>369</v>
      </c>
      <c r="G185" s="334" t="s">
        <v>370</v>
      </c>
      <c r="H185" s="334">
        <v>7</v>
      </c>
      <c r="I185" s="335">
        <v>1.1303000000000001</v>
      </c>
    </row>
    <row r="186" spans="1:9" x14ac:dyDescent="0.35">
      <c r="A186" s="334" t="str">
        <f>Inek2019A1a2a[[#This Row],[PEPP]]&amp;"#"&amp;Inek2019A1a2a[[#This Row],[Klasse]]</f>
        <v>PA04B#8</v>
      </c>
      <c r="B186" s="334">
        <f>Inek2019A1a2a[[#This Row],[Klasse2]]</f>
        <v>8</v>
      </c>
      <c r="C186" s="335">
        <f>Inek2019A1a2a[[#This Row],[BewJeTag2]]</f>
        <v>1.1176999999999999</v>
      </c>
      <c r="D186" s="334" t="s">
        <v>340</v>
      </c>
      <c r="E186" s="334" t="s">
        <v>350</v>
      </c>
      <c r="F186" s="334" t="s">
        <v>369</v>
      </c>
      <c r="G186" s="334" t="s">
        <v>370</v>
      </c>
      <c r="H186" s="334">
        <v>8</v>
      </c>
      <c r="I186" s="335">
        <v>1.1176999999999999</v>
      </c>
    </row>
    <row r="187" spans="1:9" x14ac:dyDescent="0.35">
      <c r="A187" s="334" t="str">
        <f>Inek2019A1a2a[[#This Row],[PEPP]]&amp;"#"&amp;Inek2019A1a2a[[#This Row],[Klasse]]</f>
        <v>PA04B#9</v>
      </c>
      <c r="B187" s="334">
        <f>Inek2019A1a2a[[#This Row],[Klasse2]]</f>
        <v>9</v>
      </c>
      <c r="C187" s="335">
        <f>Inek2019A1a2a[[#This Row],[BewJeTag2]]</f>
        <v>1.1051</v>
      </c>
      <c r="D187" s="334" t="s">
        <v>340</v>
      </c>
      <c r="E187" s="334" t="s">
        <v>350</v>
      </c>
      <c r="F187" s="334" t="s">
        <v>369</v>
      </c>
      <c r="G187" s="334" t="s">
        <v>370</v>
      </c>
      <c r="H187" s="334">
        <v>9</v>
      </c>
      <c r="I187" s="335">
        <v>1.1051</v>
      </c>
    </row>
    <row r="188" spans="1:9" x14ac:dyDescent="0.35">
      <c r="A188" s="334" t="str">
        <f>Inek2019A1a2a[[#This Row],[PEPP]]&amp;"#"&amp;Inek2019A1a2a[[#This Row],[Klasse]]</f>
        <v>PA04B#10</v>
      </c>
      <c r="B188" s="334">
        <f>Inek2019A1a2a[[#This Row],[Klasse2]]</f>
        <v>10</v>
      </c>
      <c r="C188" s="335">
        <f>Inek2019A1a2a[[#This Row],[BewJeTag2]]</f>
        <v>1.0925</v>
      </c>
      <c r="D188" s="334" t="s">
        <v>340</v>
      </c>
      <c r="E188" s="334" t="s">
        <v>350</v>
      </c>
      <c r="F188" s="334" t="s">
        <v>369</v>
      </c>
      <c r="G188" s="334" t="s">
        <v>370</v>
      </c>
      <c r="H188" s="334">
        <v>10</v>
      </c>
      <c r="I188" s="335">
        <v>1.0925</v>
      </c>
    </row>
    <row r="189" spans="1:9" x14ac:dyDescent="0.35">
      <c r="A189" s="334" t="str">
        <f>Inek2019A1a2a[[#This Row],[PEPP]]&amp;"#"&amp;Inek2019A1a2a[[#This Row],[Klasse]]</f>
        <v>PA04B#11</v>
      </c>
      <c r="B189" s="334">
        <f>Inek2019A1a2a[[#This Row],[Klasse2]]</f>
        <v>11</v>
      </c>
      <c r="C189" s="335">
        <f>Inek2019A1a2a[[#This Row],[BewJeTag2]]</f>
        <v>1.0799000000000001</v>
      </c>
      <c r="D189" s="334" t="s">
        <v>340</v>
      </c>
      <c r="E189" s="334" t="s">
        <v>350</v>
      </c>
      <c r="F189" s="334" t="s">
        <v>369</v>
      </c>
      <c r="G189" s="334" t="s">
        <v>370</v>
      </c>
      <c r="H189" s="334">
        <v>11</v>
      </c>
      <c r="I189" s="335">
        <v>1.0799000000000001</v>
      </c>
    </row>
    <row r="190" spans="1:9" x14ac:dyDescent="0.35">
      <c r="A190" s="334" t="str">
        <f>Inek2019A1a2a[[#This Row],[PEPP]]&amp;"#"&amp;Inek2019A1a2a[[#This Row],[Klasse]]</f>
        <v>PA04B#12</v>
      </c>
      <c r="B190" s="334">
        <f>Inek2019A1a2a[[#This Row],[Klasse2]]</f>
        <v>12</v>
      </c>
      <c r="C190" s="335">
        <f>Inek2019A1a2a[[#This Row],[BewJeTag2]]</f>
        <v>1.0672999999999999</v>
      </c>
      <c r="D190" s="334" t="s">
        <v>340</v>
      </c>
      <c r="E190" s="334" t="s">
        <v>350</v>
      </c>
      <c r="F190" s="334" t="s">
        <v>369</v>
      </c>
      <c r="G190" s="334" t="s">
        <v>370</v>
      </c>
      <c r="H190" s="334">
        <v>12</v>
      </c>
      <c r="I190" s="335">
        <v>1.0672999999999999</v>
      </c>
    </row>
    <row r="191" spans="1:9" x14ac:dyDescent="0.35">
      <c r="A191" s="334" t="str">
        <f>Inek2019A1a2a[[#This Row],[PEPP]]&amp;"#"&amp;Inek2019A1a2a[[#This Row],[Klasse]]</f>
        <v>PA04B#13</v>
      </c>
      <c r="B191" s="334">
        <f>Inek2019A1a2a[[#This Row],[Klasse2]]</f>
        <v>13</v>
      </c>
      <c r="C191" s="335">
        <f>Inek2019A1a2a[[#This Row],[BewJeTag2]]</f>
        <v>1.0547</v>
      </c>
      <c r="D191" s="334" t="s">
        <v>340</v>
      </c>
      <c r="E191" s="334" t="s">
        <v>350</v>
      </c>
      <c r="F191" s="334" t="s">
        <v>369</v>
      </c>
      <c r="G191" s="334" t="s">
        <v>370</v>
      </c>
      <c r="H191" s="334">
        <v>13</v>
      </c>
      <c r="I191" s="335">
        <v>1.0547</v>
      </c>
    </row>
    <row r="192" spans="1:9" x14ac:dyDescent="0.35">
      <c r="A192" s="334" t="str">
        <f>Inek2019A1a2a[[#This Row],[PEPP]]&amp;"#"&amp;Inek2019A1a2a[[#This Row],[Klasse]]</f>
        <v>PA04B#14</v>
      </c>
      <c r="B192" s="334">
        <f>Inek2019A1a2a[[#This Row],[Klasse2]]</f>
        <v>14</v>
      </c>
      <c r="C192" s="335">
        <f>Inek2019A1a2a[[#This Row],[BewJeTag2]]</f>
        <v>1.0421</v>
      </c>
      <c r="D192" s="334" t="s">
        <v>340</v>
      </c>
      <c r="E192" s="334" t="s">
        <v>350</v>
      </c>
      <c r="F192" s="334" t="s">
        <v>369</v>
      </c>
      <c r="G192" s="334" t="s">
        <v>370</v>
      </c>
      <c r="H192" s="334">
        <v>14</v>
      </c>
      <c r="I192" s="335">
        <v>1.0421</v>
      </c>
    </row>
    <row r="193" spans="1:9" x14ac:dyDescent="0.35">
      <c r="A193" s="334" t="str">
        <f>Inek2019A1a2a[[#This Row],[PEPP]]&amp;"#"&amp;Inek2019A1a2a[[#This Row],[Klasse]]</f>
        <v>PA04B#15</v>
      </c>
      <c r="B193" s="334">
        <f>Inek2019A1a2a[[#This Row],[Klasse2]]</f>
        <v>15</v>
      </c>
      <c r="C193" s="335">
        <f>Inek2019A1a2a[[#This Row],[BewJeTag2]]</f>
        <v>1.0295000000000001</v>
      </c>
      <c r="D193" s="334" t="s">
        <v>340</v>
      </c>
      <c r="E193" s="334" t="s">
        <v>350</v>
      </c>
      <c r="F193" s="334" t="s">
        <v>369</v>
      </c>
      <c r="G193" s="334" t="s">
        <v>370</v>
      </c>
      <c r="H193" s="334">
        <v>15</v>
      </c>
      <c r="I193" s="335">
        <v>1.0295000000000001</v>
      </c>
    </row>
    <row r="194" spans="1:9" x14ac:dyDescent="0.35">
      <c r="A194" s="334" t="str">
        <f>Inek2019A1a2a[[#This Row],[PEPP]]&amp;"#"&amp;Inek2019A1a2a[[#This Row],[Klasse]]</f>
        <v>PA04B#16</v>
      </c>
      <c r="B194" s="334">
        <f>Inek2019A1a2a[[#This Row],[Klasse2]]</f>
        <v>16</v>
      </c>
      <c r="C194" s="335">
        <f>Inek2019A1a2a[[#This Row],[BewJeTag2]]</f>
        <v>1.0168999999999999</v>
      </c>
      <c r="D194" s="334" t="s">
        <v>340</v>
      </c>
      <c r="E194" s="334" t="s">
        <v>350</v>
      </c>
      <c r="F194" s="334" t="s">
        <v>369</v>
      </c>
      <c r="G194" s="334" t="s">
        <v>370</v>
      </c>
      <c r="H194" s="334">
        <v>16</v>
      </c>
      <c r="I194" s="335">
        <v>1.0168999999999999</v>
      </c>
    </row>
    <row r="195" spans="1:9" x14ac:dyDescent="0.35">
      <c r="A195" s="334" t="str">
        <f>Inek2019A1a2a[[#This Row],[PEPP]]&amp;"#"&amp;Inek2019A1a2a[[#This Row],[Klasse]]</f>
        <v>PA04B#17</v>
      </c>
      <c r="B195" s="334">
        <f>Inek2019A1a2a[[#This Row],[Klasse2]]</f>
        <v>17</v>
      </c>
      <c r="C195" s="335">
        <f>Inek2019A1a2a[[#This Row],[BewJeTag2]]</f>
        <v>1.0043</v>
      </c>
      <c r="D195" s="334" t="s">
        <v>340</v>
      </c>
      <c r="E195" s="334" t="s">
        <v>350</v>
      </c>
      <c r="F195" s="334" t="s">
        <v>369</v>
      </c>
      <c r="G195" s="334" t="s">
        <v>370</v>
      </c>
      <c r="H195" s="334">
        <v>17</v>
      </c>
      <c r="I195" s="335">
        <v>1.0043</v>
      </c>
    </row>
    <row r="196" spans="1:9" x14ac:dyDescent="0.35">
      <c r="A196" s="334" t="str">
        <f>Inek2019A1a2a[[#This Row],[PEPP]]&amp;"#"&amp;Inek2019A1a2a[[#This Row],[Klasse]]</f>
        <v>PA04B#18</v>
      </c>
      <c r="B196" s="334">
        <f>Inek2019A1a2a[[#This Row],[Klasse2]]</f>
        <v>18</v>
      </c>
      <c r="C196" s="335">
        <f>Inek2019A1a2a[[#This Row],[BewJeTag2]]</f>
        <v>0.99170000000000003</v>
      </c>
      <c r="D196" s="334" t="s">
        <v>340</v>
      </c>
      <c r="E196" s="334" t="s">
        <v>350</v>
      </c>
      <c r="F196" s="334" t="s">
        <v>369</v>
      </c>
      <c r="G196" s="334" t="s">
        <v>370</v>
      </c>
      <c r="H196" s="334">
        <v>18</v>
      </c>
      <c r="I196" s="335">
        <v>0.99170000000000003</v>
      </c>
    </row>
    <row r="197" spans="1:9" x14ac:dyDescent="0.35">
      <c r="A197" s="334" t="str">
        <f>Inek2019A1a2a[[#This Row],[PEPP]]&amp;"#"&amp;Inek2019A1a2a[[#This Row],[Klasse]]</f>
        <v>PA04B#19</v>
      </c>
      <c r="B197" s="334">
        <f>Inek2019A1a2a[[#This Row],[Klasse2]]</f>
        <v>19</v>
      </c>
      <c r="C197" s="335">
        <f>Inek2019A1a2a[[#This Row],[BewJeTag2]]</f>
        <v>0.97909999999999997</v>
      </c>
      <c r="D197" s="334" t="s">
        <v>340</v>
      </c>
      <c r="E197" s="334" t="s">
        <v>350</v>
      </c>
      <c r="F197" s="334" t="s">
        <v>369</v>
      </c>
      <c r="G197" s="334" t="s">
        <v>370</v>
      </c>
      <c r="H197" s="334">
        <v>19</v>
      </c>
      <c r="I197" s="335">
        <v>0.97909999999999997</v>
      </c>
    </row>
    <row r="198" spans="1:9" x14ac:dyDescent="0.35">
      <c r="A198" s="334" t="str">
        <f>Inek2019A1a2a[[#This Row],[PEPP]]&amp;"#"&amp;Inek2019A1a2a[[#This Row],[Klasse]]</f>
        <v>PA04B#20</v>
      </c>
      <c r="B198" s="334">
        <f>Inek2019A1a2a[[#This Row],[Klasse2]]</f>
        <v>20</v>
      </c>
      <c r="C198" s="335">
        <f>Inek2019A1a2a[[#This Row],[BewJeTag2]]</f>
        <v>0.96650000000000003</v>
      </c>
      <c r="D198" s="334" t="s">
        <v>340</v>
      </c>
      <c r="E198" s="334" t="s">
        <v>350</v>
      </c>
      <c r="F198" s="334" t="s">
        <v>369</v>
      </c>
      <c r="G198" s="334" t="s">
        <v>370</v>
      </c>
      <c r="H198" s="334">
        <v>20</v>
      </c>
      <c r="I198" s="335">
        <v>0.96650000000000003</v>
      </c>
    </row>
    <row r="199" spans="1:9" x14ac:dyDescent="0.35">
      <c r="A199" s="334" t="str">
        <f>Inek2019A1a2a[[#This Row],[PEPP]]&amp;"#"&amp;Inek2019A1a2a[[#This Row],[Klasse]]</f>
        <v>PA04B#21</v>
      </c>
      <c r="B199" s="334">
        <f>Inek2019A1a2a[[#This Row],[Klasse2]]</f>
        <v>21</v>
      </c>
      <c r="C199" s="335">
        <f>Inek2019A1a2a[[#This Row],[BewJeTag2]]</f>
        <v>0.95379999999999998</v>
      </c>
      <c r="D199" s="334" t="s">
        <v>340</v>
      </c>
      <c r="E199" s="334" t="s">
        <v>350</v>
      </c>
      <c r="F199" s="334" t="s">
        <v>369</v>
      </c>
      <c r="G199" s="334" t="s">
        <v>370</v>
      </c>
      <c r="H199" s="334">
        <v>21</v>
      </c>
      <c r="I199" s="335">
        <v>0.95379999999999998</v>
      </c>
    </row>
    <row r="200" spans="1:9" x14ac:dyDescent="0.35">
      <c r="A200" s="334" t="str">
        <f>Inek2019A1a2a[[#This Row],[PEPP]]&amp;"#"&amp;Inek2019A1a2a[[#This Row],[Klasse]]</f>
        <v>PA04C#1</v>
      </c>
      <c r="B200" s="334">
        <f>Inek2019A1a2a[[#This Row],[Klasse2]]</f>
        <v>1</v>
      </c>
      <c r="C200" s="335">
        <f>Inek2019A1a2a[[#This Row],[BewJeTag2]]</f>
        <v>1.3119000000000001</v>
      </c>
      <c r="D200" s="334" t="s">
        <v>340</v>
      </c>
      <c r="E200" s="334" t="s">
        <v>350</v>
      </c>
      <c r="F200" s="334" t="s">
        <v>371</v>
      </c>
      <c r="G200" s="334" t="s">
        <v>372</v>
      </c>
      <c r="H200" s="334">
        <v>1</v>
      </c>
      <c r="I200" s="335">
        <v>1.3119000000000001</v>
      </c>
    </row>
    <row r="201" spans="1:9" x14ac:dyDescent="0.35">
      <c r="A201" s="334" t="str">
        <f>Inek2019A1a2a[[#This Row],[PEPP]]&amp;"#"&amp;Inek2019A1a2a[[#This Row],[Klasse]]</f>
        <v>PA04C#2</v>
      </c>
      <c r="B201" s="334">
        <f>Inek2019A1a2a[[#This Row],[Klasse2]]</f>
        <v>2</v>
      </c>
      <c r="C201" s="335">
        <f>Inek2019A1a2a[[#This Row],[BewJeTag2]]</f>
        <v>1.1471</v>
      </c>
      <c r="D201" s="334" t="s">
        <v>340</v>
      </c>
      <c r="E201" s="334" t="s">
        <v>350</v>
      </c>
      <c r="F201" s="334" t="s">
        <v>371</v>
      </c>
      <c r="G201" s="334" t="s">
        <v>372</v>
      </c>
      <c r="H201" s="334">
        <v>2</v>
      </c>
      <c r="I201" s="335">
        <v>1.1471</v>
      </c>
    </row>
    <row r="202" spans="1:9" x14ac:dyDescent="0.35">
      <c r="A202" s="334" t="str">
        <f>Inek2019A1a2a[[#This Row],[PEPP]]&amp;"#"&amp;Inek2019A1a2a[[#This Row],[Klasse]]</f>
        <v>PA04C#3</v>
      </c>
      <c r="B202" s="334">
        <f>Inek2019A1a2a[[#This Row],[Klasse2]]</f>
        <v>3</v>
      </c>
      <c r="C202" s="335">
        <f>Inek2019A1a2a[[#This Row],[BewJeTag2]]</f>
        <v>1.0989</v>
      </c>
      <c r="D202" s="334" t="s">
        <v>340</v>
      </c>
      <c r="E202" s="334" t="s">
        <v>350</v>
      </c>
      <c r="F202" s="334" t="s">
        <v>371</v>
      </c>
      <c r="G202" s="334" t="s">
        <v>372</v>
      </c>
      <c r="H202" s="334">
        <v>3</v>
      </c>
      <c r="I202" s="335">
        <v>1.0989</v>
      </c>
    </row>
    <row r="203" spans="1:9" x14ac:dyDescent="0.35">
      <c r="A203" s="334" t="str">
        <f>Inek2019A1a2a[[#This Row],[PEPP]]&amp;"#"&amp;Inek2019A1a2a[[#This Row],[Klasse]]</f>
        <v>PA04C#4</v>
      </c>
      <c r="B203" s="334">
        <f>Inek2019A1a2a[[#This Row],[Klasse2]]</f>
        <v>4</v>
      </c>
      <c r="C203" s="335">
        <f>Inek2019A1a2a[[#This Row],[BewJeTag2]]</f>
        <v>1.0833999999999999</v>
      </c>
      <c r="D203" s="334" t="s">
        <v>340</v>
      </c>
      <c r="E203" s="334" t="s">
        <v>350</v>
      </c>
      <c r="F203" s="334" t="s">
        <v>371</v>
      </c>
      <c r="G203" s="334" t="s">
        <v>372</v>
      </c>
      <c r="H203" s="334">
        <v>4</v>
      </c>
      <c r="I203" s="335">
        <v>1.0833999999999999</v>
      </c>
    </row>
    <row r="204" spans="1:9" x14ac:dyDescent="0.35">
      <c r="A204" s="334" t="str">
        <f>Inek2019A1a2a[[#This Row],[PEPP]]&amp;"#"&amp;Inek2019A1a2a[[#This Row],[Klasse]]</f>
        <v>PA04C#5</v>
      </c>
      <c r="B204" s="334">
        <f>Inek2019A1a2a[[#This Row],[Klasse2]]</f>
        <v>5</v>
      </c>
      <c r="C204" s="335">
        <f>Inek2019A1a2a[[#This Row],[BewJeTag2]]</f>
        <v>1.0703</v>
      </c>
      <c r="D204" s="334" t="s">
        <v>340</v>
      </c>
      <c r="E204" s="334" t="s">
        <v>350</v>
      </c>
      <c r="F204" s="334" t="s">
        <v>371</v>
      </c>
      <c r="G204" s="334" t="s">
        <v>372</v>
      </c>
      <c r="H204" s="334">
        <v>5</v>
      </c>
      <c r="I204" s="335">
        <v>1.0703</v>
      </c>
    </row>
    <row r="205" spans="1:9" x14ac:dyDescent="0.35">
      <c r="A205" s="334" t="str">
        <f>Inek2019A1a2a[[#This Row],[PEPP]]&amp;"#"&amp;Inek2019A1a2a[[#This Row],[Klasse]]</f>
        <v>PA04C#6</v>
      </c>
      <c r="B205" s="334">
        <f>Inek2019A1a2a[[#This Row],[Klasse2]]</f>
        <v>6</v>
      </c>
      <c r="C205" s="335">
        <f>Inek2019A1a2a[[#This Row],[BewJeTag2]]</f>
        <v>1.0571999999999999</v>
      </c>
      <c r="D205" s="334" t="s">
        <v>340</v>
      </c>
      <c r="E205" s="334" t="s">
        <v>350</v>
      </c>
      <c r="F205" s="334" t="s">
        <v>371</v>
      </c>
      <c r="G205" s="334" t="s">
        <v>372</v>
      </c>
      <c r="H205" s="334">
        <v>6</v>
      </c>
      <c r="I205" s="335">
        <v>1.0571999999999999</v>
      </c>
    </row>
    <row r="206" spans="1:9" x14ac:dyDescent="0.35">
      <c r="A206" s="334" t="str">
        <f>Inek2019A1a2a[[#This Row],[PEPP]]&amp;"#"&amp;Inek2019A1a2a[[#This Row],[Klasse]]</f>
        <v>PA04C#7</v>
      </c>
      <c r="B206" s="334">
        <f>Inek2019A1a2a[[#This Row],[Klasse2]]</f>
        <v>7</v>
      </c>
      <c r="C206" s="335">
        <f>Inek2019A1a2a[[#This Row],[BewJeTag2]]</f>
        <v>1.044</v>
      </c>
      <c r="D206" s="334" t="s">
        <v>340</v>
      </c>
      <c r="E206" s="334" t="s">
        <v>350</v>
      </c>
      <c r="F206" s="334" t="s">
        <v>371</v>
      </c>
      <c r="G206" s="334" t="s">
        <v>372</v>
      </c>
      <c r="H206" s="334">
        <v>7</v>
      </c>
      <c r="I206" s="335">
        <v>1.044</v>
      </c>
    </row>
    <row r="207" spans="1:9" x14ac:dyDescent="0.35">
      <c r="A207" s="334" t="str">
        <f>Inek2019A1a2a[[#This Row],[PEPP]]&amp;"#"&amp;Inek2019A1a2a[[#This Row],[Klasse]]</f>
        <v>PA04C#8</v>
      </c>
      <c r="B207" s="334">
        <f>Inek2019A1a2a[[#This Row],[Klasse2]]</f>
        <v>8</v>
      </c>
      <c r="C207" s="335">
        <f>Inek2019A1a2a[[#This Row],[BewJeTag2]]</f>
        <v>1.0308999999999999</v>
      </c>
      <c r="D207" s="334" t="s">
        <v>340</v>
      </c>
      <c r="E207" s="334" t="s">
        <v>350</v>
      </c>
      <c r="F207" s="334" t="s">
        <v>371</v>
      </c>
      <c r="G207" s="334" t="s">
        <v>372</v>
      </c>
      <c r="H207" s="334">
        <v>8</v>
      </c>
      <c r="I207" s="335">
        <v>1.0308999999999999</v>
      </c>
    </row>
    <row r="208" spans="1:9" x14ac:dyDescent="0.35">
      <c r="A208" s="334" t="str">
        <f>Inek2019A1a2a[[#This Row],[PEPP]]&amp;"#"&amp;Inek2019A1a2a[[#This Row],[Klasse]]</f>
        <v>PA04C#9</v>
      </c>
      <c r="B208" s="334">
        <f>Inek2019A1a2a[[#This Row],[Klasse2]]</f>
        <v>9</v>
      </c>
      <c r="C208" s="335">
        <f>Inek2019A1a2a[[#This Row],[BewJeTag2]]</f>
        <v>1.0178</v>
      </c>
      <c r="D208" s="334" t="s">
        <v>340</v>
      </c>
      <c r="E208" s="334" t="s">
        <v>350</v>
      </c>
      <c r="F208" s="334" t="s">
        <v>371</v>
      </c>
      <c r="G208" s="334" t="s">
        <v>372</v>
      </c>
      <c r="H208" s="334">
        <v>9</v>
      </c>
      <c r="I208" s="335">
        <v>1.0178</v>
      </c>
    </row>
    <row r="209" spans="1:9" x14ac:dyDescent="0.35">
      <c r="A209" s="334" t="str">
        <f>Inek2019A1a2a[[#This Row],[PEPP]]&amp;"#"&amp;Inek2019A1a2a[[#This Row],[Klasse]]</f>
        <v>PA04C#10</v>
      </c>
      <c r="B209" s="334">
        <f>Inek2019A1a2a[[#This Row],[Klasse2]]</f>
        <v>10</v>
      </c>
      <c r="C209" s="335">
        <f>Inek2019A1a2a[[#This Row],[BewJeTag2]]</f>
        <v>1.0046999999999999</v>
      </c>
      <c r="D209" s="334" t="s">
        <v>340</v>
      </c>
      <c r="E209" s="334" t="s">
        <v>350</v>
      </c>
      <c r="F209" s="334" t="s">
        <v>371</v>
      </c>
      <c r="G209" s="334" t="s">
        <v>372</v>
      </c>
      <c r="H209" s="334">
        <v>10</v>
      </c>
      <c r="I209" s="335">
        <v>1.0046999999999999</v>
      </c>
    </row>
    <row r="210" spans="1:9" x14ac:dyDescent="0.35">
      <c r="A210" s="334" t="str">
        <f>Inek2019A1a2a[[#This Row],[PEPP]]&amp;"#"&amp;Inek2019A1a2a[[#This Row],[Klasse]]</f>
        <v>PA04C#11</v>
      </c>
      <c r="B210" s="334">
        <f>Inek2019A1a2a[[#This Row],[Klasse2]]</f>
        <v>11</v>
      </c>
      <c r="C210" s="335">
        <f>Inek2019A1a2a[[#This Row],[BewJeTag2]]</f>
        <v>0.99160000000000004</v>
      </c>
      <c r="D210" s="334" t="s">
        <v>340</v>
      </c>
      <c r="E210" s="334" t="s">
        <v>350</v>
      </c>
      <c r="F210" s="334" t="s">
        <v>371</v>
      </c>
      <c r="G210" s="334" t="s">
        <v>372</v>
      </c>
      <c r="H210" s="334">
        <v>11</v>
      </c>
      <c r="I210" s="335">
        <v>0.99160000000000004</v>
      </c>
    </row>
    <row r="211" spans="1:9" x14ac:dyDescent="0.35">
      <c r="A211" s="334" t="str">
        <f>Inek2019A1a2a[[#This Row],[PEPP]]&amp;"#"&amp;Inek2019A1a2a[[#This Row],[Klasse]]</f>
        <v>PA04C#12</v>
      </c>
      <c r="B211" s="334">
        <f>Inek2019A1a2a[[#This Row],[Klasse2]]</f>
        <v>12</v>
      </c>
      <c r="C211" s="335">
        <f>Inek2019A1a2a[[#This Row],[BewJeTag2]]</f>
        <v>0.97850000000000004</v>
      </c>
      <c r="D211" s="334" t="s">
        <v>340</v>
      </c>
      <c r="E211" s="334" t="s">
        <v>350</v>
      </c>
      <c r="F211" s="334" t="s">
        <v>371</v>
      </c>
      <c r="G211" s="334" t="s">
        <v>372</v>
      </c>
      <c r="H211" s="334">
        <v>12</v>
      </c>
      <c r="I211" s="335">
        <v>0.97850000000000004</v>
      </c>
    </row>
    <row r="212" spans="1:9" x14ac:dyDescent="0.35">
      <c r="A212" s="334" t="str">
        <f>Inek2019A1a2a[[#This Row],[PEPP]]&amp;"#"&amp;Inek2019A1a2a[[#This Row],[Klasse]]</f>
        <v>PA04C#13</v>
      </c>
      <c r="B212" s="334">
        <f>Inek2019A1a2a[[#This Row],[Klasse2]]</f>
        <v>13</v>
      </c>
      <c r="C212" s="335">
        <f>Inek2019A1a2a[[#This Row],[BewJeTag2]]</f>
        <v>0.96540000000000004</v>
      </c>
      <c r="D212" s="334" t="s">
        <v>340</v>
      </c>
      <c r="E212" s="334" t="s">
        <v>350</v>
      </c>
      <c r="F212" s="334" t="s">
        <v>371</v>
      </c>
      <c r="G212" s="334" t="s">
        <v>372</v>
      </c>
      <c r="H212" s="334">
        <v>13</v>
      </c>
      <c r="I212" s="335">
        <v>0.96540000000000004</v>
      </c>
    </row>
    <row r="213" spans="1:9" x14ac:dyDescent="0.35">
      <c r="A213" s="334" t="str">
        <f>Inek2019A1a2a[[#This Row],[PEPP]]&amp;"#"&amp;Inek2019A1a2a[[#This Row],[Klasse]]</f>
        <v>PA04C#14</v>
      </c>
      <c r="B213" s="334">
        <f>Inek2019A1a2a[[#This Row],[Klasse2]]</f>
        <v>14</v>
      </c>
      <c r="C213" s="335">
        <f>Inek2019A1a2a[[#This Row],[BewJeTag2]]</f>
        <v>0.95230000000000004</v>
      </c>
      <c r="D213" s="334" t="s">
        <v>340</v>
      </c>
      <c r="E213" s="334" t="s">
        <v>350</v>
      </c>
      <c r="F213" s="334" t="s">
        <v>371</v>
      </c>
      <c r="G213" s="334" t="s">
        <v>372</v>
      </c>
      <c r="H213" s="334">
        <v>14</v>
      </c>
      <c r="I213" s="335">
        <v>0.95230000000000004</v>
      </c>
    </row>
    <row r="214" spans="1:9" x14ac:dyDescent="0.35">
      <c r="A214" s="334" t="str">
        <f>Inek2019A1a2a[[#This Row],[PEPP]]&amp;"#"&amp;Inek2019A1a2a[[#This Row],[Klasse]]</f>
        <v>PA04C#15</v>
      </c>
      <c r="B214" s="334">
        <f>Inek2019A1a2a[[#This Row],[Klasse2]]</f>
        <v>15</v>
      </c>
      <c r="C214" s="335">
        <f>Inek2019A1a2a[[#This Row],[BewJeTag2]]</f>
        <v>0.93910000000000005</v>
      </c>
      <c r="D214" s="334" t="s">
        <v>340</v>
      </c>
      <c r="E214" s="334" t="s">
        <v>350</v>
      </c>
      <c r="F214" s="334" t="s">
        <v>371</v>
      </c>
      <c r="G214" s="334" t="s">
        <v>372</v>
      </c>
      <c r="H214" s="334">
        <v>15</v>
      </c>
      <c r="I214" s="335">
        <v>0.93910000000000005</v>
      </c>
    </row>
    <row r="215" spans="1:9" x14ac:dyDescent="0.35">
      <c r="A215" s="334" t="str">
        <f>Inek2019A1a2a[[#This Row],[PEPP]]&amp;"#"&amp;Inek2019A1a2a[[#This Row],[Klasse]]</f>
        <v>PA04C#16</v>
      </c>
      <c r="B215" s="334">
        <f>Inek2019A1a2a[[#This Row],[Klasse2]]</f>
        <v>16</v>
      </c>
      <c r="C215" s="335">
        <f>Inek2019A1a2a[[#This Row],[BewJeTag2]]</f>
        <v>0.92600000000000005</v>
      </c>
      <c r="D215" s="334" t="s">
        <v>340</v>
      </c>
      <c r="E215" s="334" t="s">
        <v>350</v>
      </c>
      <c r="F215" s="334" t="s">
        <v>371</v>
      </c>
      <c r="G215" s="334" t="s">
        <v>372</v>
      </c>
      <c r="H215" s="334">
        <v>16</v>
      </c>
      <c r="I215" s="335">
        <v>0.92600000000000005</v>
      </c>
    </row>
    <row r="216" spans="1:9" x14ac:dyDescent="0.35">
      <c r="A216" s="334" t="str">
        <f>Inek2019A1a2a[[#This Row],[PEPP]]&amp;"#"&amp;Inek2019A1a2a[[#This Row],[Klasse]]</f>
        <v>PA04C#17</v>
      </c>
      <c r="B216" s="334">
        <f>Inek2019A1a2a[[#This Row],[Klasse2]]</f>
        <v>17</v>
      </c>
      <c r="C216" s="335">
        <f>Inek2019A1a2a[[#This Row],[BewJeTag2]]</f>
        <v>0.91290000000000004</v>
      </c>
      <c r="D216" s="334" t="s">
        <v>340</v>
      </c>
      <c r="E216" s="334" t="s">
        <v>350</v>
      </c>
      <c r="F216" s="334" t="s">
        <v>371</v>
      </c>
      <c r="G216" s="334" t="s">
        <v>372</v>
      </c>
      <c r="H216" s="334">
        <v>17</v>
      </c>
      <c r="I216" s="335">
        <v>0.91290000000000004</v>
      </c>
    </row>
    <row r="217" spans="1:9" x14ac:dyDescent="0.35">
      <c r="A217" s="334" t="str">
        <f>Inek2019A1a2a[[#This Row],[PEPP]]&amp;"#"&amp;Inek2019A1a2a[[#This Row],[Klasse]]</f>
        <v>PA04C#18</v>
      </c>
      <c r="B217" s="334">
        <f>Inek2019A1a2a[[#This Row],[Klasse2]]</f>
        <v>18</v>
      </c>
      <c r="C217" s="335">
        <f>Inek2019A1a2a[[#This Row],[BewJeTag2]]</f>
        <v>0.89980000000000004</v>
      </c>
      <c r="D217" s="334" t="s">
        <v>340</v>
      </c>
      <c r="E217" s="334" t="s">
        <v>350</v>
      </c>
      <c r="F217" s="334" t="s">
        <v>371</v>
      </c>
      <c r="G217" s="334" t="s">
        <v>372</v>
      </c>
      <c r="H217" s="334">
        <v>18</v>
      </c>
      <c r="I217" s="335">
        <v>0.89980000000000004</v>
      </c>
    </row>
    <row r="218" spans="1:9" x14ac:dyDescent="0.35">
      <c r="A218" s="334" t="str">
        <f>Inek2019A1a2a[[#This Row],[PEPP]]&amp;"#"&amp;Inek2019A1a2a[[#This Row],[Klasse]]</f>
        <v>PA04C#19</v>
      </c>
      <c r="B218" s="334">
        <f>Inek2019A1a2a[[#This Row],[Klasse2]]</f>
        <v>19</v>
      </c>
      <c r="C218" s="335">
        <f>Inek2019A1a2a[[#This Row],[BewJeTag2]]</f>
        <v>0.88670000000000004</v>
      </c>
      <c r="D218" s="334" t="s">
        <v>340</v>
      </c>
      <c r="E218" s="334" t="s">
        <v>350</v>
      </c>
      <c r="F218" s="334" t="s">
        <v>371</v>
      </c>
      <c r="G218" s="334" t="s">
        <v>372</v>
      </c>
      <c r="H218" s="334">
        <v>19</v>
      </c>
      <c r="I218" s="335">
        <v>0.88670000000000004</v>
      </c>
    </row>
    <row r="219" spans="1:9" x14ac:dyDescent="0.35">
      <c r="A219" s="334" t="str">
        <f>Inek2019A1a2a[[#This Row],[PEPP]]&amp;"#"&amp;Inek2019A1a2a[[#This Row],[Klasse]]</f>
        <v>PA04C#20</v>
      </c>
      <c r="B219" s="334">
        <f>Inek2019A1a2a[[#This Row],[Klasse2]]</f>
        <v>20</v>
      </c>
      <c r="C219" s="335">
        <f>Inek2019A1a2a[[#This Row],[BewJeTag2]]</f>
        <v>0.87360000000000004</v>
      </c>
      <c r="D219" s="334" t="s">
        <v>340</v>
      </c>
      <c r="E219" s="334" t="s">
        <v>350</v>
      </c>
      <c r="F219" s="334" t="s">
        <v>371</v>
      </c>
      <c r="G219" s="334" t="s">
        <v>372</v>
      </c>
      <c r="H219" s="334">
        <v>20</v>
      </c>
      <c r="I219" s="335">
        <v>0.87360000000000004</v>
      </c>
    </row>
    <row r="220" spans="1:9" x14ac:dyDescent="0.35">
      <c r="A220" s="334" t="str">
        <f>Inek2019A1a2a[[#This Row],[PEPP]]&amp;"#"&amp;Inek2019A1a2a[[#This Row],[Klasse]]</f>
        <v>PA14A#1</v>
      </c>
      <c r="B220" s="334">
        <f>Inek2019A1a2a[[#This Row],[Klasse2]]</f>
        <v>1</v>
      </c>
      <c r="C220" s="335">
        <f>Inek2019A1a2a[[#This Row],[BewJeTag2]]</f>
        <v>1.3622000000000001</v>
      </c>
      <c r="D220" s="334" t="s">
        <v>340</v>
      </c>
      <c r="E220" s="334" t="s">
        <v>350</v>
      </c>
      <c r="F220" s="334" t="s">
        <v>373</v>
      </c>
      <c r="G220" s="334" t="s">
        <v>3457</v>
      </c>
      <c r="H220" s="334">
        <v>1</v>
      </c>
      <c r="I220" s="335">
        <v>1.3622000000000001</v>
      </c>
    </row>
    <row r="221" spans="1:9" x14ac:dyDescent="0.35">
      <c r="A221" s="334" t="str">
        <f>Inek2019A1a2a[[#This Row],[PEPP]]&amp;"#"&amp;Inek2019A1a2a[[#This Row],[Klasse]]</f>
        <v>PA14A#2</v>
      </c>
      <c r="B221" s="334">
        <f>Inek2019A1a2a[[#This Row],[Klasse2]]</f>
        <v>2</v>
      </c>
      <c r="C221" s="335">
        <f>Inek2019A1a2a[[#This Row],[BewJeTag2]]</f>
        <v>1.2579</v>
      </c>
      <c r="D221" s="334" t="s">
        <v>340</v>
      </c>
      <c r="E221" s="334" t="s">
        <v>350</v>
      </c>
      <c r="F221" s="334" t="s">
        <v>373</v>
      </c>
      <c r="G221" s="334" t="s">
        <v>3457</v>
      </c>
      <c r="H221" s="334">
        <v>2</v>
      </c>
      <c r="I221" s="335">
        <v>1.2579</v>
      </c>
    </row>
    <row r="222" spans="1:9" x14ac:dyDescent="0.35">
      <c r="A222" s="334" t="str">
        <f>Inek2019A1a2a[[#This Row],[PEPP]]&amp;"#"&amp;Inek2019A1a2a[[#This Row],[Klasse]]</f>
        <v>PA14A#3</v>
      </c>
      <c r="B222" s="334">
        <f>Inek2019A1a2a[[#This Row],[Klasse2]]</f>
        <v>3</v>
      </c>
      <c r="C222" s="335">
        <f>Inek2019A1a2a[[#This Row],[BewJeTag2]]</f>
        <v>1.2307999999999999</v>
      </c>
      <c r="D222" s="334" t="s">
        <v>340</v>
      </c>
      <c r="E222" s="334" t="s">
        <v>350</v>
      </c>
      <c r="F222" s="334" t="s">
        <v>373</v>
      </c>
      <c r="G222" s="334" t="s">
        <v>3457</v>
      </c>
      <c r="H222" s="334">
        <v>3</v>
      </c>
      <c r="I222" s="335">
        <v>1.2307999999999999</v>
      </c>
    </row>
    <row r="223" spans="1:9" x14ac:dyDescent="0.35">
      <c r="A223" s="334" t="str">
        <f>Inek2019A1a2a[[#This Row],[PEPP]]&amp;"#"&amp;Inek2019A1a2a[[#This Row],[Klasse]]</f>
        <v>PA14A#4</v>
      </c>
      <c r="B223" s="334">
        <f>Inek2019A1a2a[[#This Row],[Klasse2]]</f>
        <v>4</v>
      </c>
      <c r="C223" s="335">
        <f>Inek2019A1a2a[[#This Row],[BewJeTag2]]</f>
        <v>1.2021999999999999</v>
      </c>
      <c r="D223" s="334" t="s">
        <v>340</v>
      </c>
      <c r="E223" s="334" t="s">
        <v>350</v>
      </c>
      <c r="F223" s="334" t="s">
        <v>373</v>
      </c>
      <c r="G223" s="334" t="s">
        <v>3457</v>
      </c>
      <c r="H223" s="334">
        <v>4</v>
      </c>
      <c r="I223" s="335">
        <v>1.2021999999999999</v>
      </c>
    </row>
    <row r="224" spans="1:9" x14ac:dyDescent="0.35">
      <c r="A224" s="334" t="str">
        <f>Inek2019A1a2a[[#This Row],[PEPP]]&amp;"#"&amp;Inek2019A1a2a[[#This Row],[Klasse]]</f>
        <v>PA14A#5</v>
      </c>
      <c r="B224" s="334">
        <f>Inek2019A1a2a[[#This Row],[Klasse2]]</f>
        <v>5</v>
      </c>
      <c r="C224" s="335">
        <f>Inek2019A1a2a[[#This Row],[BewJeTag2]]</f>
        <v>1.1736</v>
      </c>
      <c r="D224" s="334" t="s">
        <v>340</v>
      </c>
      <c r="E224" s="334" t="s">
        <v>350</v>
      </c>
      <c r="F224" s="334" t="s">
        <v>373</v>
      </c>
      <c r="G224" s="334" t="s">
        <v>3457</v>
      </c>
      <c r="H224" s="334">
        <v>5</v>
      </c>
      <c r="I224" s="335">
        <v>1.1736</v>
      </c>
    </row>
    <row r="225" spans="1:9" x14ac:dyDescent="0.35">
      <c r="A225" s="334" t="str">
        <f>Inek2019A1a2a[[#This Row],[PEPP]]&amp;"#"&amp;Inek2019A1a2a[[#This Row],[Klasse]]</f>
        <v>PA14A#6</v>
      </c>
      <c r="B225" s="334">
        <f>Inek2019A1a2a[[#This Row],[Klasse2]]</f>
        <v>6</v>
      </c>
      <c r="C225" s="335">
        <f>Inek2019A1a2a[[#This Row],[BewJeTag2]]</f>
        <v>1.145</v>
      </c>
      <c r="D225" s="334" t="s">
        <v>340</v>
      </c>
      <c r="E225" s="334" t="s">
        <v>350</v>
      </c>
      <c r="F225" s="334" t="s">
        <v>373</v>
      </c>
      <c r="G225" s="334" t="s">
        <v>3457</v>
      </c>
      <c r="H225" s="334">
        <v>6</v>
      </c>
      <c r="I225" s="335">
        <v>1.145</v>
      </c>
    </row>
    <row r="226" spans="1:9" x14ac:dyDescent="0.35">
      <c r="A226" s="334" t="str">
        <f>Inek2019A1a2a[[#This Row],[PEPP]]&amp;"#"&amp;Inek2019A1a2a[[#This Row],[Klasse]]</f>
        <v>PA14A#7</v>
      </c>
      <c r="B226" s="334">
        <f>Inek2019A1a2a[[#This Row],[Klasse2]]</f>
        <v>7</v>
      </c>
      <c r="C226" s="335">
        <f>Inek2019A1a2a[[#This Row],[BewJeTag2]]</f>
        <v>1.1164000000000001</v>
      </c>
      <c r="D226" s="334" t="s">
        <v>340</v>
      </c>
      <c r="E226" s="334" t="s">
        <v>350</v>
      </c>
      <c r="F226" s="334" t="s">
        <v>373</v>
      </c>
      <c r="G226" s="334" t="s">
        <v>3457</v>
      </c>
      <c r="H226" s="334">
        <v>7</v>
      </c>
      <c r="I226" s="335">
        <v>1.1164000000000001</v>
      </c>
    </row>
    <row r="227" spans="1:9" x14ac:dyDescent="0.35">
      <c r="A227" s="334" t="str">
        <f>Inek2019A1a2a[[#This Row],[PEPP]]&amp;"#"&amp;Inek2019A1a2a[[#This Row],[Klasse]]</f>
        <v>PA14A#8</v>
      </c>
      <c r="B227" s="334">
        <f>Inek2019A1a2a[[#This Row],[Klasse2]]</f>
        <v>8</v>
      </c>
      <c r="C227" s="335">
        <f>Inek2019A1a2a[[#This Row],[BewJeTag2]]</f>
        <v>1.0878000000000001</v>
      </c>
      <c r="D227" s="334" t="s">
        <v>340</v>
      </c>
      <c r="E227" s="334" t="s">
        <v>350</v>
      </c>
      <c r="F227" s="334" t="s">
        <v>373</v>
      </c>
      <c r="G227" s="334" t="s">
        <v>3457</v>
      </c>
      <c r="H227" s="334">
        <v>8</v>
      </c>
      <c r="I227" s="335">
        <v>1.0878000000000001</v>
      </c>
    </row>
    <row r="228" spans="1:9" x14ac:dyDescent="0.35">
      <c r="A228" s="334" t="str">
        <f>Inek2019A1a2a[[#This Row],[PEPP]]&amp;"#"&amp;Inek2019A1a2a[[#This Row],[Klasse]]</f>
        <v>PA14A#9</v>
      </c>
      <c r="B228" s="334">
        <f>Inek2019A1a2a[[#This Row],[Klasse2]]</f>
        <v>9</v>
      </c>
      <c r="C228" s="335">
        <f>Inek2019A1a2a[[#This Row],[BewJeTag2]]</f>
        <v>1.0591999999999999</v>
      </c>
      <c r="D228" s="334" t="s">
        <v>340</v>
      </c>
      <c r="E228" s="334" t="s">
        <v>350</v>
      </c>
      <c r="F228" s="334" t="s">
        <v>373</v>
      </c>
      <c r="G228" s="334" t="s">
        <v>3457</v>
      </c>
      <c r="H228" s="334">
        <v>9</v>
      </c>
      <c r="I228" s="335">
        <v>1.0591999999999999</v>
      </c>
    </row>
    <row r="229" spans="1:9" x14ac:dyDescent="0.35">
      <c r="A229" s="334" t="str">
        <f>Inek2019A1a2a[[#This Row],[PEPP]]&amp;"#"&amp;Inek2019A1a2a[[#This Row],[Klasse]]</f>
        <v>PA14A#10</v>
      </c>
      <c r="B229" s="334">
        <f>Inek2019A1a2a[[#This Row],[Klasse2]]</f>
        <v>10</v>
      </c>
      <c r="C229" s="335">
        <f>Inek2019A1a2a[[#This Row],[BewJeTag2]]</f>
        <v>1.0306</v>
      </c>
      <c r="D229" s="334" t="s">
        <v>340</v>
      </c>
      <c r="E229" s="334" t="s">
        <v>350</v>
      </c>
      <c r="F229" s="334" t="s">
        <v>373</v>
      </c>
      <c r="G229" s="334" t="s">
        <v>3457</v>
      </c>
      <c r="H229" s="334">
        <v>10</v>
      </c>
      <c r="I229" s="335">
        <v>1.0306</v>
      </c>
    </row>
    <row r="230" spans="1:9" x14ac:dyDescent="0.35">
      <c r="A230" s="334" t="str">
        <f>Inek2019A1a2a[[#This Row],[PEPP]]&amp;"#"&amp;Inek2019A1a2a[[#This Row],[Klasse]]</f>
        <v>PA14B#1</v>
      </c>
      <c r="B230" s="334">
        <f>Inek2019A1a2a[[#This Row],[Klasse2]]</f>
        <v>1</v>
      </c>
      <c r="C230" s="335">
        <f>Inek2019A1a2a[[#This Row],[BewJeTag2]]</f>
        <v>1.2828999999999999</v>
      </c>
      <c r="D230" s="334" t="s">
        <v>340</v>
      </c>
      <c r="E230" s="334" t="s">
        <v>350</v>
      </c>
      <c r="F230" s="334" t="s">
        <v>375</v>
      </c>
      <c r="G230" s="334" t="s">
        <v>3458</v>
      </c>
      <c r="H230" s="334">
        <v>1</v>
      </c>
      <c r="I230" s="335">
        <v>1.2828999999999999</v>
      </c>
    </row>
    <row r="231" spans="1:9" x14ac:dyDescent="0.35">
      <c r="A231" s="334" t="str">
        <f>Inek2019A1a2a[[#This Row],[PEPP]]&amp;"#"&amp;Inek2019A1a2a[[#This Row],[Klasse]]</f>
        <v>PA14B#2</v>
      </c>
      <c r="B231" s="334">
        <f>Inek2019A1a2a[[#This Row],[Klasse2]]</f>
        <v>2</v>
      </c>
      <c r="C231" s="335">
        <f>Inek2019A1a2a[[#This Row],[BewJeTag2]]</f>
        <v>1.1907000000000001</v>
      </c>
      <c r="D231" s="334" t="s">
        <v>340</v>
      </c>
      <c r="E231" s="334" t="s">
        <v>350</v>
      </c>
      <c r="F231" s="334" t="s">
        <v>375</v>
      </c>
      <c r="G231" s="334" t="s">
        <v>3458</v>
      </c>
      <c r="H231" s="334">
        <v>2</v>
      </c>
      <c r="I231" s="335">
        <v>1.1907000000000001</v>
      </c>
    </row>
    <row r="232" spans="1:9" x14ac:dyDescent="0.35">
      <c r="A232" s="334" t="str">
        <f>Inek2019A1a2a[[#This Row],[PEPP]]&amp;"#"&amp;Inek2019A1a2a[[#This Row],[Klasse]]</f>
        <v>PA14B#3</v>
      </c>
      <c r="B232" s="334">
        <f>Inek2019A1a2a[[#This Row],[Klasse2]]</f>
        <v>3</v>
      </c>
      <c r="C232" s="335">
        <f>Inek2019A1a2a[[#This Row],[BewJeTag2]]</f>
        <v>1.1654</v>
      </c>
      <c r="D232" s="334" t="s">
        <v>340</v>
      </c>
      <c r="E232" s="334" t="s">
        <v>350</v>
      </c>
      <c r="F232" s="334" t="s">
        <v>375</v>
      </c>
      <c r="G232" s="334" t="s">
        <v>3458</v>
      </c>
      <c r="H232" s="334">
        <v>3</v>
      </c>
      <c r="I232" s="335">
        <v>1.1654</v>
      </c>
    </row>
    <row r="233" spans="1:9" x14ac:dyDescent="0.35">
      <c r="A233" s="334" t="str">
        <f>Inek2019A1a2a[[#This Row],[PEPP]]&amp;"#"&amp;Inek2019A1a2a[[#This Row],[Klasse]]</f>
        <v>PA14B#4</v>
      </c>
      <c r="B233" s="334">
        <f>Inek2019A1a2a[[#This Row],[Klasse2]]</f>
        <v>4</v>
      </c>
      <c r="C233" s="335">
        <f>Inek2019A1a2a[[#This Row],[BewJeTag2]]</f>
        <v>1.1407</v>
      </c>
      <c r="D233" s="334" t="s">
        <v>340</v>
      </c>
      <c r="E233" s="334" t="s">
        <v>350</v>
      </c>
      <c r="F233" s="334" t="s">
        <v>375</v>
      </c>
      <c r="G233" s="334" t="s">
        <v>3458</v>
      </c>
      <c r="H233" s="334">
        <v>4</v>
      </c>
      <c r="I233" s="335">
        <v>1.1407</v>
      </c>
    </row>
    <row r="234" spans="1:9" x14ac:dyDescent="0.35">
      <c r="A234" s="334" t="str">
        <f>Inek2019A1a2a[[#This Row],[PEPP]]&amp;"#"&amp;Inek2019A1a2a[[#This Row],[Klasse]]</f>
        <v>PA14B#5</v>
      </c>
      <c r="B234" s="334">
        <f>Inek2019A1a2a[[#This Row],[Klasse2]]</f>
        <v>5</v>
      </c>
      <c r="C234" s="335">
        <f>Inek2019A1a2a[[#This Row],[BewJeTag2]]</f>
        <v>1.1160000000000001</v>
      </c>
      <c r="D234" s="334" t="s">
        <v>340</v>
      </c>
      <c r="E234" s="334" t="s">
        <v>350</v>
      </c>
      <c r="F234" s="334" t="s">
        <v>375</v>
      </c>
      <c r="G234" s="334" t="s">
        <v>3458</v>
      </c>
      <c r="H234" s="334">
        <v>5</v>
      </c>
      <c r="I234" s="335">
        <v>1.1160000000000001</v>
      </c>
    </row>
    <row r="235" spans="1:9" x14ac:dyDescent="0.35">
      <c r="A235" s="334" t="str">
        <f>Inek2019A1a2a[[#This Row],[PEPP]]&amp;"#"&amp;Inek2019A1a2a[[#This Row],[Klasse]]</f>
        <v>PA14B#6</v>
      </c>
      <c r="B235" s="334">
        <f>Inek2019A1a2a[[#This Row],[Klasse2]]</f>
        <v>6</v>
      </c>
      <c r="C235" s="335">
        <f>Inek2019A1a2a[[#This Row],[BewJeTag2]]</f>
        <v>1.0912999999999999</v>
      </c>
      <c r="D235" s="334" t="s">
        <v>340</v>
      </c>
      <c r="E235" s="334" t="s">
        <v>350</v>
      </c>
      <c r="F235" s="334" t="s">
        <v>375</v>
      </c>
      <c r="G235" s="334" t="s">
        <v>3458</v>
      </c>
      <c r="H235" s="334">
        <v>6</v>
      </c>
      <c r="I235" s="335">
        <v>1.0912999999999999</v>
      </c>
    </row>
    <row r="236" spans="1:9" x14ac:dyDescent="0.35">
      <c r="A236" s="334" t="str">
        <f>Inek2019A1a2a[[#This Row],[PEPP]]&amp;"#"&amp;Inek2019A1a2a[[#This Row],[Klasse]]</f>
        <v>PA14B#7</v>
      </c>
      <c r="B236" s="334">
        <f>Inek2019A1a2a[[#This Row],[Klasse2]]</f>
        <v>7</v>
      </c>
      <c r="C236" s="335">
        <f>Inek2019A1a2a[[#This Row],[BewJeTag2]]</f>
        <v>1.0666</v>
      </c>
      <c r="D236" s="334" t="s">
        <v>340</v>
      </c>
      <c r="E236" s="334" t="s">
        <v>350</v>
      </c>
      <c r="F236" s="334" t="s">
        <v>375</v>
      </c>
      <c r="G236" s="334" t="s">
        <v>3458</v>
      </c>
      <c r="H236" s="334">
        <v>7</v>
      </c>
      <c r="I236" s="335">
        <v>1.0666</v>
      </c>
    </row>
    <row r="237" spans="1:9" x14ac:dyDescent="0.35">
      <c r="A237" s="334" t="str">
        <f>Inek2019A1a2a[[#This Row],[PEPP]]&amp;"#"&amp;Inek2019A1a2a[[#This Row],[Klasse]]</f>
        <v>PA14B#8</v>
      </c>
      <c r="B237" s="334">
        <f>Inek2019A1a2a[[#This Row],[Klasse2]]</f>
        <v>8</v>
      </c>
      <c r="C237" s="335">
        <f>Inek2019A1a2a[[#This Row],[BewJeTag2]]</f>
        <v>1.0419</v>
      </c>
      <c r="D237" s="334" t="s">
        <v>340</v>
      </c>
      <c r="E237" s="334" t="s">
        <v>350</v>
      </c>
      <c r="F237" s="334" t="s">
        <v>375</v>
      </c>
      <c r="G237" s="334" t="s">
        <v>3458</v>
      </c>
      <c r="H237" s="334">
        <v>8</v>
      </c>
      <c r="I237" s="335">
        <v>1.0419</v>
      </c>
    </row>
    <row r="238" spans="1:9" x14ac:dyDescent="0.35">
      <c r="A238" s="334" t="str">
        <f>Inek2019A1a2a[[#This Row],[PEPP]]&amp;"#"&amp;Inek2019A1a2a[[#This Row],[Klasse]]</f>
        <v>PA14B#9</v>
      </c>
      <c r="B238" s="334">
        <f>Inek2019A1a2a[[#This Row],[Klasse2]]</f>
        <v>9</v>
      </c>
      <c r="C238" s="335">
        <f>Inek2019A1a2a[[#This Row],[BewJeTag2]]</f>
        <v>1.0172000000000001</v>
      </c>
      <c r="D238" s="334" t="s">
        <v>340</v>
      </c>
      <c r="E238" s="334" t="s">
        <v>350</v>
      </c>
      <c r="F238" s="334" t="s">
        <v>375</v>
      </c>
      <c r="G238" s="334" t="s">
        <v>3458</v>
      </c>
      <c r="H238" s="334">
        <v>9</v>
      </c>
      <c r="I238" s="335">
        <v>1.0172000000000001</v>
      </c>
    </row>
    <row r="239" spans="1:9" x14ac:dyDescent="0.35">
      <c r="A239" s="334" t="str">
        <f>Inek2019A1a2a[[#This Row],[PEPP]]&amp;"#"&amp;Inek2019A1a2a[[#This Row],[Klasse]]</f>
        <v>PA14B#10</v>
      </c>
      <c r="B239" s="334">
        <f>Inek2019A1a2a[[#This Row],[Klasse2]]</f>
        <v>10</v>
      </c>
      <c r="C239" s="335">
        <f>Inek2019A1a2a[[#This Row],[BewJeTag2]]</f>
        <v>0.99250000000000005</v>
      </c>
      <c r="D239" s="334" t="s">
        <v>340</v>
      </c>
      <c r="E239" s="334" t="s">
        <v>350</v>
      </c>
      <c r="F239" s="334" t="s">
        <v>375</v>
      </c>
      <c r="G239" s="334" t="s">
        <v>3458</v>
      </c>
      <c r="H239" s="334">
        <v>10</v>
      </c>
      <c r="I239" s="335">
        <v>0.99250000000000005</v>
      </c>
    </row>
    <row r="240" spans="1:9" x14ac:dyDescent="0.35">
      <c r="A240" s="334" t="str">
        <f>Inek2019A1a2a[[#This Row],[PEPP]]&amp;"#"&amp;Inek2019A1a2a[[#This Row],[Klasse]]</f>
        <v>PA14B#11</v>
      </c>
      <c r="B240" s="334">
        <f>Inek2019A1a2a[[#This Row],[Klasse2]]</f>
        <v>11</v>
      </c>
      <c r="C240" s="335">
        <f>Inek2019A1a2a[[#This Row],[BewJeTag2]]</f>
        <v>0.96779999999999999</v>
      </c>
      <c r="D240" s="334" t="s">
        <v>340</v>
      </c>
      <c r="E240" s="334" t="s">
        <v>350</v>
      </c>
      <c r="F240" s="334" t="s">
        <v>375</v>
      </c>
      <c r="G240" s="334" t="s">
        <v>3458</v>
      </c>
      <c r="H240" s="334">
        <v>11</v>
      </c>
      <c r="I240" s="335">
        <v>0.96779999999999999</v>
      </c>
    </row>
    <row r="241" spans="1:9" x14ac:dyDescent="0.35">
      <c r="A241" s="334" t="str">
        <f>Inek2019A1a2a[[#This Row],[PEPP]]&amp;"#"&amp;Inek2019A1a2a[[#This Row],[Klasse]]</f>
        <v>PA14B#12</v>
      </c>
      <c r="B241" s="334">
        <f>Inek2019A1a2a[[#This Row],[Klasse2]]</f>
        <v>12</v>
      </c>
      <c r="C241" s="335">
        <f>Inek2019A1a2a[[#This Row],[BewJeTag2]]</f>
        <v>0.94310000000000005</v>
      </c>
      <c r="D241" s="334" t="s">
        <v>340</v>
      </c>
      <c r="E241" s="334" t="s">
        <v>350</v>
      </c>
      <c r="F241" s="334" t="s">
        <v>375</v>
      </c>
      <c r="G241" s="334" t="s">
        <v>3458</v>
      </c>
      <c r="H241" s="334">
        <v>12</v>
      </c>
      <c r="I241" s="335">
        <v>0.94310000000000005</v>
      </c>
    </row>
    <row r="242" spans="1:9" x14ac:dyDescent="0.35">
      <c r="A242" s="334" t="str">
        <f>Inek2019A1a2a[[#This Row],[PEPP]]&amp;"#"&amp;Inek2019A1a2a[[#This Row],[Klasse]]</f>
        <v>PA15A#1</v>
      </c>
      <c r="B242" s="334">
        <f>Inek2019A1a2a[[#This Row],[Klasse2]]</f>
        <v>1</v>
      </c>
      <c r="C242" s="335">
        <f>Inek2019A1a2a[[#This Row],[BewJeTag2]]</f>
        <v>1.5987</v>
      </c>
      <c r="D242" s="334" t="s">
        <v>340</v>
      </c>
      <c r="E242" s="334" t="s">
        <v>350</v>
      </c>
      <c r="F242" s="334" t="s">
        <v>377</v>
      </c>
      <c r="G242" s="337" t="s">
        <v>3459</v>
      </c>
      <c r="H242" s="334">
        <v>1</v>
      </c>
      <c r="I242" s="335">
        <v>1.5987</v>
      </c>
    </row>
    <row r="243" spans="1:9" x14ac:dyDescent="0.35">
      <c r="A243" s="334" t="str">
        <f>Inek2019A1a2a[[#This Row],[PEPP]]&amp;"#"&amp;Inek2019A1a2a[[#This Row],[Klasse]]</f>
        <v>PA15A#2</v>
      </c>
      <c r="B243" s="334">
        <f>Inek2019A1a2a[[#This Row],[Klasse2]]</f>
        <v>2</v>
      </c>
      <c r="C243" s="335">
        <f>Inek2019A1a2a[[#This Row],[BewJeTag2]]</f>
        <v>1.5254000000000001</v>
      </c>
      <c r="D243" s="334" t="s">
        <v>340</v>
      </c>
      <c r="E243" s="334" t="s">
        <v>350</v>
      </c>
      <c r="F243" s="334" t="s">
        <v>377</v>
      </c>
      <c r="G243" s="337" t="s">
        <v>3459</v>
      </c>
      <c r="H243" s="334">
        <v>2</v>
      </c>
      <c r="I243" s="335">
        <v>1.5254000000000001</v>
      </c>
    </row>
    <row r="244" spans="1:9" x14ac:dyDescent="0.35">
      <c r="A244" s="334" t="str">
        <f>Inek2019A1a2a[[#This Row],[PEPP]]&amp;"#"&amp;Inek2019A1a2a[[#This Row],[Klasse]]</f>
        <v>PA15A#3</v>
      </c>
      <c r="B244" s="334">
        <f>Inek2019A1a2a[[#This Row],[Klasse2]]</f>
        <v>3</v>
      </c>
      <c r="C244" s="335">
        <f>Inek2019A1a2a[[#This Row],[BewJeTag2]]</f>
        <v>1.4994000000000001</v>
      </c>
      <c r="D244" s="334" t="s">
        <v>340</v>
      </c>
      <c r="E244" s="334" t="s">
        <v>350</v>
      </c>
      <c r="F244" s="334" t="s">
        <v>377</v>
      </c>
      <c r="G244" s="337" t="s">
        <v>3459</v>
      </c>
      <c r="H244" s="334">
        <v>3</v>
      </c>
      <c r="I244" s="335">
        <v>1.4994000000000001</v>
      </c>
    </row>
    <row r="245" spans="1:9" x14ac:dyDescent="0.35">
      <c r="A245" s="334" t="str">
        <f>Inek2019A1a2a[[#This Row],[PEPP]]&amp;"#"&amp;Inek2019A1a2a[[#This Row],[Klasse]]</f>
        <v>PA15A#4</v>
      </c>
      <c r="B245" s="334">
        <f>Inek2019A1a2a[[#This Row],[Klasse2]]</f>
        <v>4</v>
      </c>
      <c r="C245" s="335">
        <f>Inek2019A1a2a[[#This Row],[BewJeTag2]]</f>
        <v>1.4784999999999999</v>
      </c>
      <c r="D245" s="334" t="s">
        <v>340</v>
      </c>
      <c r="E245" s="334" t="s">
        <v>350</v>
      </c>
      <c r="F245" s="334" t="s">
        <v>377</v>
      </c>
      <c r="G245" s="337" t="s">
        <v>3459</v>
      </c>
      <c r="H245" s="334">
        <v>4</v>
      </c>
      <c r="I245" s="335">
        <v>1.4784999999999999</v>
      </c>
    </row>
    <row r="246" spans="1:9" x14ac:dyDescent="0.35">
      <c r="A246" s="334" t="str">
        <f>Inek2019A1a2a[[#This Row],[PEPP]]&amp;"#"&amp;Inek2019A1a2a[[#This Row],[Klasse]]</f>
        <v>PA15A#5</v>
      </c>
      <c r="B246" s="334">
        <f>Inek2019A1a2a[[#This Row],[Klasse2]]</f>
        <v>5</v>
      </c>
      <c r="C246" s="335">
        <f>Inek2019A1a2a[[#This Row],[BewJeTag2]]</f>
        <v>1.4576</v>
      </c>
      <c r="D246" s="334" t="s">
        <v>340</v>
      </c>
      <c r="E246" s="334" t="s">
        <v>350</v>
      </c>
      <c r="F246" s="334" t="s">
        <v>377</v>
      </c>
      <c r="G246" s="337" t="s">
        <v>3459</v>
      </c>
      <c r="H246" s="334">
        <v>5</v>
      </c>
      <c r="I246" s="335">
        <v>1.4576</v>
      </c>
    </row>
    <row r="247" spans="1:9" x14ac:dyDescent="0.35">
      <c r="A247" s="334" t="str">
        <f>Inek2019A1a2a[[#This Row],[PEPP]]&amp;"#"&amp;Inek2019A1a2a[[#This Row],[Klasse]]</f>
        <v>PA15A#6</v>
      </c>
      <c r="B247" s="334">
        <f>Inek2019A1a2a[[#This Row],[Klasse2]]</f>
        <v>6</v>
      </c>
      <c r="C247" s="335">
        <f>Inek2019A1a2a[[#This Row],[BewJeTag2]]</f>
        <v>1.4367000000000001</v>
      </c>
      <c r="D247" s="334" t="s">
        <v>340</v>
      </c>
      <c r="E247" s="334" t="s">
        <v>350</v>
      </c>
      <c r="F247" s="334" t="s">
        <v>377</v>
      </c>
      <c r="G247" s="337" t="s">
        <v>3459</v>
      </c>
      <c r="H247" s="334">
        <v>6</v>
      </c>
      <c r="I247" s="335">
        <v>1.4367000000000001</v>
      </c>
    </row>
    <row r="248" spans="1:9" x14ac:dyDescent="0.35">
      <c r="A248" s="334" t="str">
        <f>Inek2019A1a2a[[#This Row],[PEPP]]&amp;"#"&amp;Inek2019A1a2a[[#This Row],[Klasse]]</f>
        <v>PA15A#7</v>
      </c>
      <c r="B248" s="334">
        <f>Inek2019A1a2a[[#This Row],[Klasse2]]</f>
        <v>7</v>
      </c>
      <c r="C248" s="335">
        <f>Inek2019A1a2a[[#This Row],[BewJeTag2]]</f>
        <v>1.4157999999999999</v>
      </c>
      <c r="D248" s="334" t="s">
        <v>340</v>
      </c>
      <c r="E248" s="334" t="s">
        <v>350</v>
      </c>
      <c r="F248" s="334" t="s">
        <v>377</v>
      </c>
      <c r="G248" s="337" t="s">
        <v>3459</v>
      </c>
      <c r="H248" s="334">
        <v>7</v>
      </c>
      <c r="I248" s="335">
        <v>1.4157999999999999</v>
      </c>
    </row>
    <row r="249" spans="1:9" x14ac:dyDescent="0.35">
      <c r="A249" s="334" t="str">
        <f>Inek2019A1a2a[[#This Row],[PEPP]]&amp;"#"&amp;Inek2019A1a2a[[#This Row],[Klasse]]</f>
        <v>PA15A#8</v>
      </c>
      <c r="B249" s="334">
        <f>Inek2019A1a2a[[#This Row],[Klasse2]]</f>
        <v>8</v>
      </c>
      <c r="C249" s="335">
        <f>Inek2019A1a2a[[#This Row],[BewJeTag2]]</f>
        <v>1.395</v>
      </c>
      <c r="D249" s="334" t="s">
        <v>340</v>
      </c>
      <c r="E249" s="334" t="s">
        <v>350</v>
      </c>
      <c r="F249" s="334" t="s">
        <v>377</v>
      </c>
      <c r="G249" s="337" t="s">
        <v>3459</v>
      </c>
      <c r="H249" s="334">
        <v>8</v>
      </c>
      <c r="I249" s="335">
        <v>1.395</v>
      </c>
    </row>
    <row r="250" spans="1:9" x14ac:dyDescent="0.35">
      <c r="A250" s="334" t="str">
        <f>Inek2019A1a2a[[#This Row],[PEPP]]&amp;"#"&amp;Inek2019A1a2a[[#This Row],[Klasse]]</f>
        <v>PA15A#9</v>
      </c>
      <c r="B250" s="334">
        <f>Inek2019A1a2a[[#This Row],[Klasse2]]</f>
        <v>9</v>
      </c>
      <c r="C250" s="335">
        <f>Inek2019A1a2a[[#This Row],[BewJeTag2]]</f>
        <v>1.3741000000000001</v>
      </c>
      <c r="D250" s="334" t="s">
        <v>340</v>
      </c>
      <c r="E250" s="334" t="s">
        <v>350</v>
      </c>
      <c r="F250" s="334" t="s">
        <v>377</v>
      </c>
      <c r="G250" s="337" t="s">
        <v>3459</v>
      </c>
      <c r="H250" s="334">
        <v>9</v>
      </c>
      <c r="I250" s="335">
        <v>1.3741000000000001</v>
      </c>
    </row>
    <row r="251" spans="1:9" x14ac:dyDescent="0.35">
      <c r="A251" s="334" t="str">
        <f>Inek2019A1a2a[[#This Row],[PEPP]]&amp;"#"&amp;Inek2019A1a2a[[#This Row],[Klasse]]</f>
        <v>PA15A#10</v>
      </c>
      <c r="B251" s="334">
        <f>Inek2019A1a2a[[#This Row],[Klasse2]]</f>
        <v>10</v>
      </c>
      <c r="C251" s="335">
        <f>Inek2019A1a2a[[#This Row],[BewJeTag2]]</f>
        <v>1.3532</v>
      </c>
      <c r="D251" s="334" t="s">
        <v>340</v>
      </c>
      <c r="E251" s="334" t="s">
        <v>350</v>
      </c>
      <c r="F251" s="334" t="s">
        <v>377</v>
      </c>
      <c r="G251" s="337" t="s">
        <v>3459</v>
      </c>
      <c r="H251" s="334">
        <v>10</v>
      </c>
      <c r="I251" s="335">
        <v>1.3532</v>
      </c>
    </row>
    <row r="252" spans="1:9" x14ac:dyDescent="0.35">
      <c r="A252" s="334" t="str">
        <f>Inek2019A1a2a[[#This Row],[PEPP]]&amp;"#"&amp;Inek2019A1a2a[[#This Row],[Klasse]]</f>
        <v>PA15A#11</v>
      </c>
      <c r="B252" s="334">
        <f>Inek2019A1a2a[[#This Row],[Klasse2]]</f>
        <v>11</v>
      </c>
      <c r="C252" s="335">
        <f>Inek2019A1a2a[[#This Row],[BewJeTag2]]</f>
        <v>1.3323</v>
      </c>
      <c r="D252" s="334" t="s">
        <v>340</v>
      </c>
      <c r="E252" s="334" t="s">
        <v>350</v>
      </c>
      <c r="F252" s="334" t="s">
        <v>377</v>
      </c>
      <c r="G252" s="337" t="s">
        <v>3459</v>
      </c>
      <c r="H252" s="334">
        <v>11</v>
      </c>
      <c r="I252" s="335">
        <v>1.3323</v>
      </c>
    </row>
    <row r="253" spans="1:9" x14ac:dyDescent="0.35">
      <c r="A253" s="334" t="str">
        <f>Inek2019A1a2a[[#This Row],[PEPP]]&amp;"#"&amp;Inek2019A1a2a[[#This Row],[Klasse]]</f>
        <v>PA15A#12</v>
      </c>
      <c r="B253" s="334">
        <f>Inek2019A1a2a[[#This Row],[Klasse2]]</f>
        <v>12</v>
      </c>
      <c r="C253" s="335">
        <f>Inek2019A1a2a[[#This Row],[BewJeTag2]]</f>
        <v>1.3113999999999999</v>
      </c>
      <c r="D253" s="334" t="s">
        <v>340</v>
      </c>
      <c r="E253" s="334" t="s">
        <v>350</v>
      </c>
      <c r="F253" s="334" t="s">
        <v>377</v>
      </c>
      <c r="G253" s="337" t="s">
        <v>3459</v>
      </c>
      <c r="H253" s="334">
        <v>12</v>
      </c>
      <c r="I253" s="335">
        <v>1.3113999999999999</v>
      </c>
    </row>
    <row r="254" spans="1:9" x14ac:dyDescent="0.35">
      <c r="A254" s="334" t="str">
        <f>Inek2019A1a2a[[#This Row],[PEPP]]&amp;"#"&amp;Inek2019A1a2a[[#This Row],[Klasse]]</f>
        <v>PA15A#13</v>
      </c>
      <c r="B254" s="334">
        <f>Inek2019A1a2a[[#This Row],[Klasse2]]</f>
        <v>13</v>
      </c>
      <c r="C254" s="335">
        <f>Inek2019A1a2a[[#This Row],[BewJeTag2]]</f>
        <v>1.2905</v>
      </c>
      <c r="D254" s="334" t="s">
        <v>340</v>
      </c>
      <c r="E254" s="334" t="s">
        <v>350</v>
      </c>
      <c r="F254" s="334" t="s">
        <v>377</v>
      </c>
      <c r="G254" s="337" t="s">
        <v>3459</v>
      </c>
      <c r="H254" s="334">
        <v>13</v>
      </c>
      <c r="I254" s="335">
        <v>1.2905</v>
      </c>
    </row>
    <row r="255" spans="1:9" x14ac:dyDescent="0.35">
      <c r="A255" s="334" t="str">
        <f>Inek2019A1a2a[[#This Row],[PEPP]]&amp;"#"&amp;Inek2019A1a2a[[#This Row],[Klasse]]</f>
        <v>PA15A#14</v>
      </c>
      <c r="B255" s="334">
        <f>Inek2019A1a2a[[#This Row],[Klasse2]]</f>
        <v>14</v>
      </c>
      <c r="C255" s="335">
        <f>Inek2019A1a2a[[#This Row],[BewJeTag2]]</f>
        <v>1.2696000000000001</v>
      </c>
      <c r="D255" s="334" t="s">
        <v>340</v>
      </c>
      <c r="E255" s="334" t="s">
        <v>350</v>
      </c>
      <c r="F255" s="334" t="s">
        <v>377</v>
      </c>
      <c r="G255" s="337" t="s">
        <v>3459</v>
      </c>
      <c r="H255" s="334">
        <v>14</v>
      </c>
      <c r="I255" s="335">
        <v>1.2696000000000001</v>
      </c>
    </row>
    <row r="256" spans="1:9" x14ac:dyDescent="0.35">
      <c r="A256" s="334" t="str">
        <f>Inek2019A1a2a[[#This Row],[PEPP]]&amp;"#"&amp;Inek2019A1a2a[[#This Row],[Klasse]]</f>
        <v>PA15A#15</v>
      </c>
      <c r="B256" s="334">
        <f>Inek2019A1a2a[[#This Row],[Klasse2]]</f>
        <v>15</v>
      </c>
      <c r="C256" s="335">
        <f>Inek2019A1a2a[[#This Row],[BewJeTag2]]</f>
        <v>1.2486999999999999</v>
      </c>
      <c r="D256" s="334" t="s">
        <v>340</v>
      </c>
      <c r="E256" s="334" t="s">
        <v>350</v>
      </c>
      <c r="F256" s="334" t="s">
        <v>377</v>
      </c>
      <c r="G256" s="337" t="s">
        <v>3459</v>
      </c>
      <c r="H256" s="334">
        <v>15</v>
      </c>
      <c r="I256" s="335">
        <v>1.2486999999999999</v>
      </c>
    </row>
    <row r="257" spans="1:9" x14ac:dyDescent="0.35">
      <c r="A257" s="334" t="str">
        <f>Inek2019A1a2a[[#This Row],[PEPP]]&amp;"#"&amp;Inek2019A1a2a[[#This Row],[Klasse]]</f>
        <v>PA15B#1</v>
      </c>
      <c r="B257" s="334">
        <f>Inek2019A1a2a[[#This Row],[Klasse2]]</f>
        <v>1</v>
      </c>
      <c r="C257" s="335">
        <f>Inek2019A1a2a[[#This Row],[BewJeTag2]]</f>
        <v>1.5442</v>
      </c>
      <c r="D257" s="334" t="s">
        <v>340</v>
      </c>
      <c r="E257" s="334" t="s">
        <v>350</v>
      </c>
      <c r="F257" s="334" t="s">
        <v>379</v>
      </c>
      <c r="G257" s="334" t="s">
        <v>3460</v>
      </c>
      <c r="H257" s="334">
        <v>1</v>
      </c>
      <c r="I257" s="335">
        <v>1.5442</v>
      </c>
    </row>
    <row r="258" spans="1:9" x14ac:dyDescent="0.35">
      <c r="A258" s="334" t="str">
        <f>Inek2019A1a2a[[#This Row],[PEPP]]&amp;"#"&amp;Inek2019A1a2a[[#This Row],[Klasse]]</f>
        <v>PA15B#2</v>
      </c>
      <c r="B258" s="334">
        <f>Inek2019A1a2a[[#This Row],[Klasse2]]</f>
        <v>2</v>
      </c>
      <c r="C258" s="335">
        <f>Inek2019A1a2a[[#This Row],[BewJeTag2]]</f>
        <v>1.5094000000000001</v>
      </c>
      <c r="D258" s="334" t="s">
        <v>340</v>
      </c>
      <c r="E258" s="334" t="s">
        <v>350</v>
      </c>
      <c r="F258" s="334" t="s">
        <v>379</v>
      </c>
      <c r="G258" s="334" t="s">
        <v>3460</v>
      </c>
      <c r="H258" s="334">
        <v>2</v>
      </c>
      <c r="I258" s="335">
        <v>1.5094000000000001</v>
      </c>
    </row>
    <row r="259" spans="1:9" x14ac:dyDescent="0.35">
      <c r="A259" s="334" t="str">
        <f>Inek2019A1a2a[[#This Row],[PEPP]]&amp;"#"&amp;Inek2019A1a2a[[#This Row],[Klasse]]</f>
        <v>PA15B#3</v>
      </c>
      <c r="B259" s="334">
        <f>Inek2019A1a2a[[#This Row],[Klasse2]]</f>
        <v>3</v>
      </c>
      <c r="C259" s="335">
        <f>Inek2019A1a2a[[#This Row],[BewJeTag2]]</f>
        <v>1.4846999999999999</v>
      </c>
      <c r="D259" s="334" t="s">
        <v>340</v>
      </c>
      <c r="E259" s="334" t="s">
        <v>350</v>
      </c>
      <c r="F259" s="334" t="s">
        <v>379</v>
      </c>
      <c r="G259" s="334" t="s">
        <v>3460</v>
      </c>
      <c r="H259" s="334">
        <v>3</v>
      </c>
      <c r="I259" s="335">
        <v>1.4846999999999999</v>
      </c>
    </row>
    <row r="260" spans="1:9" x14ac:dyDescent="0.35">
      <c r="A260" s="334" t="str">
        <f>Inek2019A1a2a[[#This Row],[PEPP]]&amp;"#"&amp;Inek2019A1a2a[[#This Row],[Klasse]]</f>
        <v>PA15B#4</v>
      </c>
      <c r="B260" s="334">
        <f>Inek2019A1a2a[[#This Row],[Klasse2]]</f>
        <v>4</v>
      </c>
      <c r="C260" s="335">
        <f>Inek2019A1a2a[[#This Row],[BewJeTag2]]</f>
        <v>1.4599</v>
      </c>
      <c r="D260" s="334" t="s">
        <v>340</v>
      </c>
      <c r="E260" s="334" t="s">
        <v>350</v>
      </c>
      <c r="F260" s="334" t="s">
        <v>379</v>
      </c>
      <c r="G260" s="334" t="s">
        <v>3460</v>
      </c>
      <c r="H260" s="334">
        <v>4</v>
      </c>
      <c r="I260" s="335">
        <v>1.4599</v>
      </c>
    </row>
    <row r="261" spans="1:9" x14ac:dyDescent="0.35">
      <c r="A261" s="334" t="str">
        <f>Inek2019A1a2a[[#This Row],[PEPP]]&amp;"#"&amp;Inek2019A1a2a[[#This Row],[Klasse]]</f>
        <v>PA15B#5</v>
      </c>
      <c r="B261" s="334">
        <f>Inek2019A1a2a[[#This Row],[Klasse2]]</f>
        <v>5</v>
      </c>
      <c r="C261" s="335">
        <f>Inek2019A1a2a[[#This Row],[BewJeTag2]]</f>
        <v>1.4352</v>
      </c>
      <c r="D261" s="334" t="s">
        <v>340</v>
      </c>
      <c r="E261" s="334" t="s">
        <v>350</v>
      </c>
      <c r="F261" s="334" t="s">
        <v>379</v>
      </c>
      <c r="G261" s="334" t="s">
        <v>3460</v>
      </c>
      <c r="H261" s="334">
        <v>5</v>
      </c>
      <c r="I261" s="335">
        <v>1.4352</v>
      </c>
    </row>
    <row r="262" spans="1:9" x14ac:dyDescent="0.35">
      <c r="A262" s="334" t="str">
        <f>Inek2019A1a2a[[#This Row],[PEPP]]&amp;"#"&amp;Inek2019A1a2a[[#This Row],[Klasse]]</f>
        <v>PA15B#6</v>
      </c>
      <c r="B262" s="334">
        <f>Inek2019A1a2a[[#This Row],[Klasse2]]</f>
        <v>6</v>
      </c>
      <c r="C262" s="335">
        <f>Inek2019A1a2a[[#This Row],[BewJeTag2]]</f>
        <v>1.4104000000000001</v>
      </c>
      <c r="D262" s="334" t="s">
        <v>340</v>
      </c>
      <c r="E262" s="334" t="s">
        <v>350</v>
      </c>
      <c r="F262" s="334" t="s">
        <v>379</v>
      </c>
      <c r="G262" s="334" t="s">
        <v>3460</v>
      </c>
      <c r="H262" s="334">
        <v>6</v>
      </c>
      <c r="I262" s="335">
        <v>1.4104000000000001</v>
      </c>
    </row>
    <row r="263" spans="1:9" x14ac:dyDescent="0.35">
      <c r="A263" s="334" t="str">
        <f>Inek2019A1a2a[[#This Row],[PEPP]]&amp;"#"&amp;Inek2019A1a2a[[#This Row],[Klasse]]</f>
        <v>PA15B#7</v>
      </c>
      <c r="B263" s="334">
        <f>Inek2019A1a2a[[#This Row],[Klasse2]]</f>
        <v>7</v>
      </c>
      <c r="C263" s="335">
        <f>Inek2019A1a2a[[#This Row],[BewJeTag2]]</f>
        <v>1.3856999999999999</v>
      </c>
      <c r="D263" s="334" t="s">
        <v>340</v>
      </c>
      <c r="E263" s="334" t="s">
        <v>350</v>
      </c>
      <c r="F263" s="334" t="s">
        <v>379</v>
      </c>
      <c r="G263" s="334" t="s">
        <v>3460</v>
      </c>
      <c r="H263" s="334">
        <v>7</v>
      </c>
      <c r="I263" s="335">
        <v>1.3856999999999999</v>
      </c>
    </row>
    <row r="264" spans="1:9" x14ac:dyDescent="0.35">
      <c r="A264" s="334" t="str">
        <f>Inek2019A1a2a[[#This Row],[PEPP]]&amp;"#"&amp;Inek2019A1a2a[[#This Row],[Klasse]]</f>
        <v>PA15B#8</v>
      </c>
      <c r="B264" s="334">
        <f>Inek2019A1a2a[[#This Row],[Klasse2]]</f>
        <v>8</v>
      </c>
      <c r="C264" s="335">
        <f>Inek2019A1a2a[[#This Row],[BewJeTag2]]</f>
        <v>1.3609</v>
      </c>
      <c r="D264" s="334" t="s">
        <v>340</v>
      </c>
      <c r="E264" s="334" t="s">
        <v>350</v>
      </c>
      <c r="F264" s="334" t="s">
        <v>379</v>
      </c>
      <c r="G264" s="334" t="s">
        <v>3460</v>
      </c>
      <c r="H264" s="334">
        <v>8</v>
      </c>
      <c r="I264" s="335">
        <v>1.3609</v>
      </c>
    </row>
    <row r="265" spans="1:9" x14ac:dyDescent="0.35">
      <c r="A265" s="334" t="str">
        <f>Inek2019A1a2a[[#This Row],[PEPP]]&amp;"#"&amp;Inek2019A1a2a[[#This Row],[Klasse]]</f>
        <v>PA15B#9</v>
      </c>
      <c r="B265" s="334">
        <f>Inek2019A1a2a[[#This Row],[Klasse2]]</f>
        <v>9</v>
      </c>
      <c r="C265" s="335">
        <f>Inek2019A1a2a[[#This Row],[BewJeTag2]]</f>
        <v>1.3362000000000001</v>
      </c>
      <c r="D265" s="334" t="s">
        <v>340</v>
      </c>
      <c r="E265" s="334" t="s">
        <v>350</v>
      </c>
      <c r="F265" s="334" t="s">
        <v>379</v>
      </c>
      <c r="G265" s="334" t="s">
        <v>3460</v>
      </c>
      <c r="H265" s="334">
        <v>9</v>
      </c>
      <c r="I265" s="335">
        <v>1.3362000000000001</v>
      </c>
    </row>
    <row r="266" spans="1:9" x14ac:dyDescent="0.35">
      <c r="A266" s="334" t="str">
        <f>Inek2019A1a2a[[#This Row],[PEPP]]&amp;"#"&amp;Inek2019A1a2a[[#This Row],[Klasse]]</f>
        <v>PA15B#10</v>
      </c>
      <c r="B266" s="334">
        <f>Inek2019A1a2a[[#This Row],[Klasse2]]</f>
        <v>10</v>
      </c>
      <c r="C266" s="335">
        <f>Inek2019A1a2a[[#This Row],[BewJeTag2]]</f>
        <v>1.3113999999999999</v>
      </c>
      <c r="D266" s="334" t="s">
        <v>340</v>
      </c>
      <c r="E266" s="334" t="s">
        <v>350</v>
      </c>
      <c r="F266" s="334" t="s">
        <v>379</v>
      </c>
      <c r="G266" s="334" t="s">
        <v>3460</v>
      </c>
      <c r="H266" s="334">
        <v>10</v>
      </c>
      <c r="I266" s="335">
        <v>1.3113999999999999</v>
      </c>
    </row>
    <row r="267" spans="1:9" x14ac:dyDescent="0.35">
      <c r="A267" s="334" t="str">
        <f>Inek2019A1a2a[[#This Row],[PEPP]]&amp;"#"&amp;Inek2019A1a2a[[#This Row],[Klasse]]</f>
        <v>PA15B#11</v>
      </c>
      <c r="B267" s="334">
        <f>Inek2019A1a2a[[#This Row],[Klasse2]]</f>
        <v>11</v>
      </c>
      <c r="C267" s="335">
        <f>Inek2019A1a2a[[#This Row],[BewJeTag2]]</f>
        <v>1.2867</v>
      </c>
      <c r="D267" s="334" t="s">
        <v>340</v>
      </c>
      <c r="E267" s="334" t="s">
        <v>350</v>
      </c>
      <c r="F267" s="334" t="s">
        <v>379</v>
      </c>
      <c r="G267" s="334" t="s">
        <v>3460</v>
      </c>
      <c r="H267" s="334">
        <v>11</v>
      </c>
      <c r="I267" s="335">
        <v>1.2867</v>
      </c>
    </row>
    <row r="268" spans="1:9" x14ac:dyDescent="0.35">
      <c r="A268" s="334" t="str">
        <f>Inek2019A1a2a[[#This Row],[PEPP]]&amp;"#"&amp;Inek2019A1a2a[[#This Row],[Klasse]]</f>
        <v>PA15B#12</v>
      </c>
      <c r="B268" s="334">
        <f>Inek2019A1a2a[[#This Row],[Klasse2]]</f>
        <v>12</v>
      </c>
      <c r="C268" s="335">
        <f>Inek2019A1a2a[[#This Row],[BewJeTag2]]</f>
        <v>1.2619</v>
      </c>
      <c r="D268" s="334" t="s">
        <v>340</v>
      </c>
      <c r="E268" s="334" t="s">
        <v>350</v>
      </c>
      <c r="F268" s="334" t="s">
        <v>379</v>
      </c>
      <c r="G268" s="334" t="s">
        <v>3460</v>
      </c>
      <c r="H268" s="334">
        <v>12</v>
      </c>
      <c r="I268" s="335">
        <v>1.2619</v>
      </c>
    </row>
    <row r="269" spans="1:9" x14ac:dyDescent="0.35">
      <c r="A269" s="334" t="str">
        <f>Inek2019A1a2a[[#This Row],[PEPP]]&amp;"#"&amp;Inek2019A1a2a[[#This Row],[Klasse]]</f>
        <v>PA15B#13</v>
      </c>
      <c r="B269" s="334">
        <f>Inek2019A1a2a[[#This Row],[Klasse2]]</f>
        <v>13</v>
      </c>
      <c r="C269" s="335">
        <f>Inek2019A1a2a[[#This Row],[BewJeTag2]]</f>
        <v>1.2372000000000001</v>
      </c>
      <c r="D269" s="334" t="s">
        <v>340</v>
      </c>
      <c r="E269" s="334" t="s">
        <v>350</v>
      </c>
      <c r="F269" s="334" t="s">
        <v>379</v>
      </c>
      <c r="G269" s="334" t="s">
        <v>3460</v>
      </c>
      <c r="H269" s="334">
        <v>13</v>
      </c>
      <c r="I269" s="335">
        <v>1.2372000000000001</v>
      </c>
    </row>
    <row r="270" spans="1:9" x14ac:dyDescent="0.35">
      <c r="A270" s="334" t="str">
        <f>Inek2019A1a2a[[#This Row],[PEPP]]&amp;"#"&amp;Inek2019A1a2a[[#This Row],[Klasse]]</f>
        <v>PA15B#14</v>
      </c>
      <c r="B270" s="334">
        <f>Inek2019A1a2a[[#This Row],[Klasse2]]</f>
        <v>14</v>
      </c>
      <c r="C270" s="335">
        <f>Inek2019A1a2a[[#This Row],[BewJeTag2]]</f>
        <v>1.2123999999999999</v>
      </c>
      <c r="D270" s="334" t="s">
        <v>340</v>
      </c>
      <c r="E270" s="334" t="s">
        <v>350</v>
      </c>
      <c r="F270" s="334" t="s">
        <v>379</v>
      </c>
      <c r="G270" s="334" t="s">
        <v>3460</v>
      </c>
      <c r="H270" s="334">
        <v>14</v>
      </c>
      <c r="I270" s="335">
        <v>1.2123999999999999</v>
      </c>
    </row>
    <row r="271" spans="1:9" x14ac:dyDescent="0.35">
      <c r="A271" s="334" t="str">
        <f>Inek2019A1a2a[[#This Row],[PEPP]]&amp;"#"&amp;Inek2019A1a2a[[#This Row],[Klasse]]</f>
        <v>PA15B#15</v>
      </c>
      <c r="B271" s="334">
        <f>Inek2019A1a2a[[#This Row],[Klasse2]]</f>
        <v>15</v>
      </c>
      <c r="C271" s="335">
        <f>Inek2019A1a2a[[#This Row],[BewJeTag2]]</f>
        <v>1.1877</v>
      </c>
      <c r="D271" s="334" t="s">
        <v>340</v>
      </c>
      <c r="E271" s="334" t="s">
        <v>350</v>
      </c>
      <c r="F271" s="334" t="s">
        <v>379</v>
      </c>
      <c r="G271" s="334" t="s">
        <v>3460</v>
      </c>
      <c r="H271" s="334">
        <v>15</v>
      </c>
      <c r="I271" s="335">
        <v>1.1877</v>
      </c>
    </row>
    <row r="272" spans="1:9" x14ac:dyDescent="0.35">
      <c r="A272" s="334" t="str">
        <f>Inek2019A1a2a[[#This Row],[PEPP]]&amp;"#"&amp;Inek2019A1a2a[[#This Row],[Klasse]]</f>
        <v>PA15B#16</v>
      </c>
      <c r="B272" s="334">
        <f>Inek2019A1a2a[[#This Row],[Klasse2]]</f>
        <v>16</v>
      </c>
      <c r="C272" s="335">
        <f>Inek2019A1a2a[[#This Row],[BewJeTag2]]</f>
        <v>1.1629</v>
      </c>
      <c r="D272" s="334" t="s">
        <v>340</v>
      </c>
      <c r="E272" s="334" t="s">
        <v>350</v>
      </c>
      <c r="F272" s="334" t="s">
        <v>379</v>
      </c>
      <c r="G272" s="334" t="s">
        <v>3460</v>
      </c>
      <c r="H272" s="334">
        <v>16</v>
      </c>
      <c r="I272" s="335">
        <v>1.1629</v>
      </c>
    </row>
    <row r="273" spans="1:9" x14ac:dyDescent="0.35">
      <c r="A273" s="334" t="str">
        <f>Inek2019A1a2a[[#This Row],[PEPP]]&amp;"#"&amp;Inek2019A1a2a[[#This Row],[Klasse]]</f>
        <v>PA15C#1</v>
      </c>
      <c r="B273" s="334">
        <f>Inek2019A1a2a[[#This Row],[Klasse2]]</f>
        <v>1</v>
      </c>
      <c r="C273" s="335">
        <f>Inek2019A1a2a[[#This Row],[BewJeTag2]]</f>
        <v>1.4775</v>
      </c>
      <c r="D273" s="334" t="s">
        <v>340</v>
      </c>
      <c r="E273" s="334" t="s">
        <v>350</v>
      </c>
      <c r="F273" s="334" t="s">
        <v>381</v>
      </c>
      <c r="G273" s="337" t="s">
        <v>3461</v>
      </c>
      <c r="H273" s="334">
        <v>1</v>
      </c>
      <c r="I273" s="335">
        <v>1.4775</v>
      </c>
    </row>
    <row r="274" spans="1:9" x14ac:dyDescent="0.35">
      <c r="A274" s="334" t="str">
        <f>Inek2019A1a2a[[#This Row],[PEPP]]&amp;"#"&amp;Inek2019A1a2a[[#This Row],[Klasse]]</f>
        <v>PA15C#2</v>
      </c>
      <c r="B274" s="334">
        <f>Inek2019A1a2a[[#This Row],[Klasse2]]</f>
        <v>2</v>
      </c>
      <c r="C274" s="335">
        <f>Inek2019A1a2a[[#This Row],[BewJeTag2]]</f>
        <v>1.4477</v>
      </c>
      <c r="D274" s="334" t="s">
        <v>340</v>
      </c>
      <c r="E274" s="334" t="s">
        <v>350</v>
      </c>
      <c r="F274" s="334" t="s">
        <v>381</v>
      </c>
      <c r="G274" s="337" t="s">
        <v>3461</v>
      </c>
      <c r="H274" s="334">
        <v>2</v>
      </c>
      <c r="I274" s="335">
        <v>1.4477</v>
      </c>
    </row>
    <row r="275" spans="1:9" x14ac:dyDescent="0.35">
      <c r="A275" s="334" t="str">
        <f>Inek2019A1a2a[[#This Row],[PEPP]]&amp;"#"&amp;Inek2019A1a2a[[#This Row],[Klasse]]</f>
        <v>PA15C#3</v>
      </c>
      <c r="B275" s="334">
        <f>Inek2019A1a2a[[#This Row],[Klasse2]]</f>
        <v>3</v>
      </c>
      <c r="C275" s="335">
        <f>Inek2019A1a2a[[#This Row],[BewJeTag2]]</f>
        <v>1.4238999999999999</v>
      </c>
      <c r="D275" s="334" t="s">
        <v>340</v>
      </c>
      <c r="E275" s="334" t="s">
        <v>350</v>
      </c>
      <c r="F275" s="334" t="s">
        <v>381</v>
      </c>
      <c r="G275" s="337" t="s">
        <v>3461</v>
      </c>
      <c r="H275" s="334">
        <v>3</v>
      </c>
      <c r="I275" s="335">
        <v>1.4238999999999999</v>
      </c>
    </row>
    <row r="276" spans="1:9" x14ac:dyDescent="0.35">
      <c r="A276" s="334" t="str">
        <f>Inek2019A1a2a[[#This Row],[PEPP]]&amp;"#"&amp;Inek2019A1a2a[[#This Row],[Klasse]]</f>
        <v>PA15C#4</v>
      </c>
      <c r="B276" s="334">
        <f>Inek2019A1a2a[[#This Row],[Klasse2]]</f>
        <v>4</v>
      </c>
      <c r="C276" s="335">
        <f>Inek2019A1a2a[[#This Row],[BewJeTag2]]</f>
        <v>1.4000999999999999</v>
      </c>
      <c r="D276" s="334" t="s">
        <v>340</v>
      </c>
      <c r="E276" s="334" t="s">
        <v>350</v>
      </c>
      <c r="F276" s="334" t="s">
        <v>381</v>
      </c>
      <c r="G276" s="337" t="s">
        <v>3461</v>
      </c>
      <c r="H276" s="334">
        <v>4</v>
      </c>
      <c r="I276" s="335">
        <v>1.4000999999999999</v>
      </c>
    </row>
    <row r="277" spans="1:9" x14ac:dyDescent="0.35">
      <c r="A277" s="334" t="str">
        <f>Inek2019A1a2a[[#This Row],[PEPP]]&amp;"#"&amp;Inek2019A1a2a[[#This Row],[Klasse]]</f>
        <v>PA15C#5</v>
      </c>
      <c r="B277" s="334">
        <f>Inek2019A1a2a[[#This Row],[Klasse2]]</f>
        <v>5</v>
      </c>
      <c r="C277" s="335">
        <f>Inek2019A1a2a[[#This Row],[BewJeTag2]]</f>
        <v>1.3763000000000001</v>
      </c>
      <c r="D277" s="334" t="s">
        <v>340</v>
      </c>
      <c r="E277" s="334" t="s">
        <v>350</v>
      </c>
      <c r="F277" s="334" t="s">
        <v>381</v>
      </c>
      <c r="G277" s="337" t="s">
        <v>3461</v>
      </c>
      <c r="H277" s="334">
        <v>5</v>
      </c>
      <c r="I277" s="335">
        <v>1.3763000000000001</v>
      </c>
    </row>
    <row r="278" spans="1:9" x14ac:dyDescent="0.35">
      <c r="A278" s="334" t="str">
        <f>Inek2019A1a2a[[#This Row],[PEPP]]&amp;"#"&amp;Inek2019A1a2a[[#This Row],[Klasse]]</f>
        <v>PA15C#6</v>
      </c>
      <c r="B278" s="334">
        <f>Inek2019A1a2a[[#This Row],[Klasse2]]</f>
        <v>6</v>
      </c>
      <c r="C278" s="335">
        <f>Inek2019A1a2a[[#This Row],[BewJeTag2]]</f>
        <v>1.3525</v>
      </c>
      <c r="D278" s="334" t="s">
        <v>340</v>
      </c>
      <c r="E278" s="334" t="s">
        <v>350</v>
      </c>
      <c r="F278" s="334" t="s">
        <v>381</v>
      </c>
      <c r="G278" s="337" t="s">
        <v>3461</v>
      </c>
      <c r="H278" s="334">
        <v>6</v>
      </c>
      <c r="I278" s="335">
        <v>1.3525</v>
      </c>
    </row>
    <row r="279" spans="1:9" x14ac:dyDescent="0.35">
      <c r="A279" s="334" t="str">
        <f>Inek2019A1a2a[[#This Row],[PEPP]]&amp;"#"&amp;Inek2019A1a2a[[#This Row],[Klasse]]</f>
        <v>PA15C#7</v>
      </c>
      <c r="B279" s="334">
        <f>Inek2019A1a2a[[#This Row],[Klasse2]]</f>
        <v>7</v>
      </c>
      <c r="C279" s="335">
        <f>Inek2019A1a2a[[#This Row],[BewJeTag2]]</f>
        <v>1.3286</v>
      </c>
      <c r="D279" s="334" t="s">
        <v>340</v>
      </c>
      <c r="E279" s="334" t="s">
        <v>350</v>
      </c>
      <c r="F279" s="334" t="s">
        <v>381</v>
      </c>
      <c r="G279" s="337" t="s">
        <v>3461</v>
      </c>
      <c r="H279" s="334">
        <v>7</v>
      </c>
      <c r="I279" s="335">
        <v>1.3286</v>
      </c>
    </row>
    <row r="280" spans="1:9" x14ac:dyDescent="0.35">
      <c r="A280" s="334" t="str">
        <f>Inek2019A1a2a[[#This Row],[PEPP]]&amp;"#"&amp;Inek2019A1a2a[[#This Row],[Klasse]]</f>
        <v>PA15C#8</v>
      </c>
      <c r="B280" s="334">
        <f>Inek2019A1a2a[[#This Row],[Klasse2]]</f>
        <v>8</v>
      </c>
      <c r="C280" s="335">
        <f>Inek2019A1a2a[[#This Row],[BewJeTag2]]</f>
        <v>1.3048</v>
      </c>
      <c r="D280" s="334" t="s">
        <v>340</v>
      </c>
      <c r="E280" s="334" t="s">
        <v>350</v>
      </c>
      <c r="F280" s="334" t="s">
        <v>381</v>
      </c>
      <c r="G280" s="337" t="s">
        <v>3461</v>
      </c>
      <c r="H280" s="334">
        <v>8</v>
      </c>
      <c r="I280" s="335">
        <v>1.3048</v>
      </c>
    </row>
    <row r="281" spans="1:9" x14ac:dyDescent="0.35">
      <c r="A281" s="334" t="str">
        <f>Inek2019A1a2a[[#This Row],[PEPP]]&amp;"#"&amp;Inek2019A1a2a[[#This Row],[Klasse]]</f>
        <v>PA15C#9</v>
      </c>
      <c r="B281" s="334">
        <f>Inek2019A1a2a[[#This Row],[Klasse2]]</f>
        <v>9</v>
      </c>
      <c r="C281" s="335">
        <f>Inek2019A1a2a[[#This Row],[BewJeTag2]]</f>
        <v>1.2809999999999999</v>
      </c>
      <c r="D281" s="334" t="s">
        <v>340</v>
      </c>
      <c r="E281" s="334" t="s">
        <v>350</v>
      </c>
      <c r="F281" s="334" t="s">
        <v>381</v>
      </c>
      <c r="G281" s="337" t="s">
        <v>3461</v>
      </c>
      <c r="H281" s="334">
        <v>9</v>
      </c>
      <c r="I281" s="335">
        <v>1.2809999999999999</v>
      </c>
    </row>
    <row r="282" spans="1:9" x14ac:dyDescent="0.35">
      <c r="A282" s="334" t="str">
        <f>Inek2019A1a2a[[#This Row],[PEPP]]&amp;"#"&amp;Inek2019A1a2a[[#This Row],[Klasse]]</f>
        <v>PA15C#10</v>
      </c>
      <c r="B282" s="334">
        <f>Inek2019A1a2a[[#This Row],[Klasse2]]</f>
        <v>10</v>
      </c>
      <c r="C282" s="335">
        <f>Inek2019A1a2a[[#This Row],[BewJeTag2]]</f>
        <v>1.2572000000000001</v>
      </c>
      <c r="D282" s="334" t="s">
        <v>340</v>
      </c>
      <c r="E282" s="334" t="s">
        <v>350</v>
      </c>
      <c r="F282" s="334" t="s">
        <v>381</v>
      </c>
      <c r="G282" s="337" t="s">
        <v>3461</v>
      </c>
      <c r="H282" s="334">
        <v>10</v>
      </c>
      <c r="I282" s="335">
        <v>1.2572000000000001</v>
      </c>
    </row>
    <row r="283" spans="1:9" x14ac:dyDescent="0.35">
      <c r="A283" s="334" t="str">
        <f>Inek2019A1a2a[[#This Row],[PEPP]]&amp;"#"&amp;Inek2019A1a2a[[#This Row],[Klasse]]</f>
        <v>PA15C#11</v>
      </c>
      <c r="B283" s="334">
        <f>Inek2019A1a2a[[#This Row],[Klasse2]]</f>
        <v>11</v>
      </c>
      <c r="C283" s="335">
        <f>Inek2019A1a2a[[#This Row],[BewJeTag2]]</f>
        <v>1.2334000000000001</v>
      </c>
      <c r="D283" s="334" t="s">
        <v>340</v>
      </c>
      <c r="E283" s="334" t="s">
        <v>350</v>
      </c>
      <c r="F283" s="334" t="s">
        <v>381</v>
      </c>
      <c r="G283" s="337" t="s">
        <v>3461</v>
      </c>
      <c r="H283" s="334">
        <v>11</v>
      </c>
      <c r="I283" s="335">
        <v>1.2334000000000001</v>
      </c>
    </row>
    <row r="284" spans="1:9" x14ac:dyDescent="0.35">
      <c r="A284" s="334" t="str">
        <f>Inek2019A1a2a[[#This Row],[PEPP]]&amp;"#"&amp;Inek2019A1a2a[[#This Row],[Klasse]]</f>
        <v>PA15C#12</v>
      </c>
      <c r="B284" s="334">
        <f>Inek2019A1a2a[[#This Row],[Klasse2]]</f>
        <v>12</v>
      </c>
      <c r="C284" s="335">
        <f>Inek2019A1a2a[[#This Row],[BewJeTag2]]</f>
        <v>1.2096</v>
      </c>
      <c r="D284" s="334" t="s">
        <v>340</v>
      </c>
      <c r="E284" s="334" t="s">
        <v>350</v>
      </c>
      <c r="F284" s="334" t="s">
        <v>381</v>
      </c>
      <c r="G284" s="337" t="s">
        <v>3461</v>
      </c>
      <c r="H284" s="334">
        <v>12</v>
      </c>
      <c r="I284" s="335">
        <v>1.2096</v>
      </c>
    </row>
    <row r="285" spans="1:9" x14ac:dyDescent="0.35">
      <c r="A285" s="334" t="str">
        <f>Inek2019A1a2a[[#This Row],[PEPP]]&amp;"#"&amp;Inek2019A1a2a[[#This Row],[Klasse]]</f>
        <v>PA15C#13</v>
      </c>
      <c r="B285" s="334">
        <f>Inek2019A1a2a[[#This Row],[Klasse2]]</f>
        <v>13</v>
      </c>
      <c r="C285" s="335">
        <f>Inek2019A1a2a[[#This Row],[BewJeTag2]]</f>
        <v>1.1858</v>
      </c>
      <c r="D285" s="334" t="s">
        <v>340</v>
      </c>
      <c r="E285" s="334" t="s">
        <v>350</v>
      </c>
      <c r="F285" s="334" t="s">
        <v>381</v>
      </c>
      <c r="G285" s="337" t="s">
        <v>3461</v>
      </c>
      <c r="H285" s="334">
        <v>13</v>
      </c>
      <c r="I285" s="335">
        <v>1.1858</v>
      </c>
    </row>
    <row r="286" spans="1:9" x14ac:dyDescent="0.35">
      <c r="A286" s="334" t="str">
        <f>Inek2019A1a2a[[#This Row],[PEPP]]&amp;"#"&amp;Inek2019A1a2a[[#This Row],[Klasse]]</f>
        <v>PA15C#14</v>
      </c>
      <c r="B286" s="334">
        <f>Inek2019A1a2a[[#This Row],[Klasse2]]</f>
        <v>14</v>
      </c>
      <c r="C286" s="335">
        <f>Inek2019A1a2a[[#This Row],[BewJeTag2]]</f>
        <v>1.1618999999999999</v>
      </c>
      <c r="D286" s="334" t="s">
        <v>340</v>
      </c>
      <c r="E286" s="334" t="s">
        <v>350</v>
      </c>
      <c r="F286" s="334" t="s">
        <v>381</v>
      </c>
      <c r="G286" s="337" t="s">
        <v>3461</v>
      </c>
      <c r="H286" s="334">
        <v>14</v>
      </c>
      <c r="I286" s="335">
        <v>1.1618999999999999</v>
      </c>
    </row>
    <row r="287" spans="1:9" x14ac:dyDescent="0.35">
      <c r="A287" s="334" t="str">
        <f>Inek2019A1a2a[[#This Row],[PEPP]]&amp;"#"&amp;Inek2019A1a2a[[#This Row],[Klasse]]</f>
        <v>PA15C#15</v>
      </c>
      <c r="B287" s="334">
        <f>Inek2019A1a2a[[#This Row],[Klasse2]]</f>
        <v>15</v>
      </c>
      <c r="C287" s="335">
        <f>Inek2019A1a2a[[#This Row],[BewJeTag2]]</f>
        <v>1.1380999999999999</v>
      </c>
      <c r="D287" s="334" t="s">
        <v>340</v>
      </c>
      <c r="E287" s="334" t="s">
        <v>350</v>
      </c>
      <c r="F287" s="334" t="s">
        <v>381</v>
      </c>
      <c r="G287" s="337" t="s">
        <v>3461</v>
      </c>
      <c r="H287" s="334">
        <v>15</v>
      </c>
      <c r="I287" s="335">
        <v>1.1380999999999999</v>
      </c>
    </row>
    <row r="288" spans="1:9" x14ac:dyDescent="0.35">
      <c r="A288" s="334" t="str">
        <f>Inek2019A1a2a[[#This Row],[PEPP]]&amp;"#"&amp;Inek2019A1a2a[[#This Row],[Klasse]]</f>
        <v>PA15C#16</v>
      </c>
      <c r="B288" s="334">
        <f>Inek2019A1a2a[[#This Row],[Klasse2]]</f>
        <v>16</v>
      </c>
      <c r="C288" s="335">
        <f>Inek2019A1a2a[[#This Row],[BewJeTag2]]</f>
        <v>1.1143000000000001</v>
      </c>
      <c r="D288" s="334" t="s">
        <v>340</v>
      </c>
      <c r="E288" s="334" t="s">
        <v>350</v>
      </c>
      <c r="F288" s="334" t="s">
        <v>381</v>
      </c>
      <c r="G288" s="337" t="s">
        <v>3461</v>
      </c>
      <c r="H288" s="334">
        <v>16</v>
      </c>
      <c r="I288" s="335">
        <v>1.1143000000000001</v>
      </c>
    </row>
    <row r="289" spans="1:9" x14ac:dyDescent="0.35">
      <c r="A289" s="334" t="str">
        <f>Inek2019A1a2a[[#This Row],[PEPP]]&amp;"#"&amp;Inek2019A1a2a[[#This Row],[Klasse]]</f>
        <v>PA15C#17</v>
      </c>
      <c r="B289" s="334">
        <f>Inek2019A1a2a[[#This Row],[Klasse2]]</f>
        <v>17</v>
      </c>
      <c r="C289" s="335">
        <f>Inek2019A1a2a[[#This Row],[BewJeTag2]]</f>
        <v>1.0905</v>
      </c>
      <c r="D289" s="334" t="s">
        <v>340</v>
      </c>
      <c r="E289" s="334" t="s">
        <v>350</v>
      </c>
      <c r="F289" s="334" t="s">
        <v>381</v>
      </c>
      <c r="G289" s="337" t="s">
        <v>3461</v>
      </c>
      <c r="H289" s="334">
        <v>17</v>
      </c>
      <c r="I289" s="335">
        <v>1.0905</v>
      </c>
    </row>
    <row r="290" spans="1:9" x14ac:dyDescent="0.35">
      <c r="A290" s="334" t="str">
        <f>Inek2019A1a2a[[#This Row],[PEPP]]&amp;"#"&amp;Inek2019A1a2a[[#This Row],[Klasse]]</f>
        <v>PA15C#18</v>
      </c>
      <c r="B290" s="334">
        <f>Inek2019A1a2a[[#This Row],[Klasse2]]</f>
        <v>18</v>
      </c>
      <c r="C290" s="335">
        <f>Inek2019A1a2a[[#This Row],[BewJeTag2]]</f>
        <v>1.0667</v>
      </c>
      <c r="D290" s="334" t="s">
        <v>340</v>
      </c>
      <c r="E290" s="334" t="s">
        <v>350</v>
      </c>
      <c r="F290" s="334" t="s">
        <v>381</v>
      </c>
      <c r="G290" s="337" t="s">
        <v>3461</v>
      </c>
      <c r="H290" s="334">
        <v>18</v>
      </c>
      <c r="I290" s="335">
        <v>1.0667</v>
      </c>
    </row>
    <row r="291" spans="1:9" x14ac:dyDescent="0.35">
      <c r="A291" s="334" t="str">
        <f>Inek2019A1a2a[[#This Row],[PEPP]]&amp;"#"&amp;Inek2019A1a2a[[#This Row],[Klasse]]</f>
        <v>PK01A#1</v>
      </c>
      <c r="B291" s="334">
        <f>Inek2019A1a2a[[#This Row],[Klasse2]]</f>
        <v>1</v>
      </c>
      <c r="C291" s="335">
        <f>Inek2019A1a2a[[#This Row],[BewJeTag2]]</f>
        <v>2.3117999999999999</v>
      </c>
      <c r="D291" s="334" t="s">
        <v>340</v>
      </c>
      <c r="E291" s="334" t="s">
        <v>383</v>
      </c>
      <c r="F291" s="334" t="s">
        <v>384</v>
      </c>
      <c r="G291" s="334" t="s">
        <v>3452</v>
      </c>
      <c r="H291" s="334">
        <v>1</v>
      </c>
      <c r="I291" s="335">
        <v>2.3117999999999999</v>
      </c>
    </row>
    <row r="292" spans="1:9" x14ac:dyDescent="0.35">
      <c r="A292" s="334" t="str">
        <f>Inek2019A1a2a[[#This Row],[PEPP]]&amp;"#"&amp;Inek2019A1a2a[[#This Row],[Klasse]]</f>
        <v>PK01A#2</v>
      </c>
      <c r="B292" s="334">
        <f>Inek2019A1a2a[[#This Row],[Klasse2]]</f>
        <v>2</v>
      </c>
      <c r="C292" s="335">
        <f>Inek2019A1a2a[[#This Row],[BewJeTag2]]</f>
        <v>2.3117999999999999</v>
      </c>
      <c r="D292" s="334" t="s">
        <v>340</v>
      </c>
      <c r="E292" s="334" t="s">
        <v>383</v>
      </c>
      <c r="F292" s="334" t="s">
        <v>384</v>
      </c>
      <c r="G292" s="334" t="s">
        <v>3452</v>
      </c>
      <c r="H292" s="334">
        <v>2</v>
      </c>
      <c r="I292" s="335">
        <v>2.3117999999999999</v>
      </c>
    </row>
    <row r="293" spans="1:9" x14ac:dyDescent="0.35">
      <c r="A293" s="334" t="str">
        <f>Inek2019A1a2a[[#This Row],[PEPP]]&amp;"#"&amp;Inek2019A1a2a[[#This Row],[Klasse]]</f>
        <v>PK01A#3</v>
      </c>
      <c r="B293" s="334">
        <f>Inek2019A1a2a[[#This Row],[Klasse2]]</f>
        <v>3</v>
      </c>
      <c r="C293" s="335">
        <f>Inek2019A1a2a[[#This Row],[BewJeTag2]]</f>
        <v>2.2608000000000001</v>
      </c>
      <c r="D293" s="334" t="s">
        <v>340</v>
      </c>
      <c r="E293" s="334" t="s">
        <v>383</v>
      </c>
      <c r="F293" s="334" t="s">
        <v>384</v>
      </c>
      <c r="G293" s="334" t="s">
        <v>3452</v>
      </c>
      <c r="H293" s="334">
        <v>3</v>
      </c>
      <c r="I293" s="335">
        <v>2.2608000000000001</v>
      </c>
    </row>
    <row r="294" spans="1:9" x14ac:dyDescent="0.35">
      <c r="A294" s="334" t="str">
        <f>Inek2019A1a2a[[#This Row],[PEPP]]&amp;"#"&amp;Inek2019A1a2a[[#This Row],[Klasse]]</f>
        <v>PK01A#4</v>
      </c>
      <c r="B294" s="334">
        <f>Inek2019A1a2a[[#This Row],[Klasse2]]</f>
        <v>4</v>
      </c>
      <c r="C294" s="335">
        <f>Inek2019A1a2a[[#This Row],[BewJeTag2]]</f>
        <v>2.1968000000000001</v>
      </c>
      <c r="D294" s="334" t="s">
        <v>340</v>
      </c>
      <c r="E294" s="334" t="s">
        <v>383</v>
      </c>
      <c r="F294" s="334" t="s">
        <v>384</v>
      </c>
      <c r="G294" s="334" t="s">
        <v>3452</v>
      </c>
      <c r="H294" s="334">
        <v>4</v>
      </c>
      <c r="I294" s="335">
        <v>2.1968000000000001</v>
      </c>
    </row>
    <row r="295" spans="1:9" x14ac:dyDescent="0.35">
      <c r="A295" s="334" t="str">
        <f>Inek2019A1a2a[[#This Row],[PEPP]]&amp;"#"&amp;Inek2019A1a2a[[#This Row],[Klasse]]</f>
        <v>PK01A#5</v>
      </c>
      <c r="B295" s="334">
        <f>Inek2019A1a2a[[#This Row],[Klasse2]]</f>
        <v>5</v>
      </c>
      <c r="C295" s="335">
        <f>Inek2019A1a2a[[#This Row],[BewJeTag2]]</f>
        <v>2.1326999999999998</v>
      </c>
      <c r="D295" s="334" t="s">
        <v>340</v>
      </c>
      <c r="E295" s="334" t="s">
        <v>383</v>
      </c>
      <c r="F295" s="334" t="s">
        <v>384</v>
      </c>
      <c r="G295" s="334" t="s">
        <v>3452</v>
      </c>
      <c r="H295" s="334">
        <v>5</v>
      </c>
      <c r="I295" s="335">
        <v>2.1326999999999998</v>
      </c>
    </row>
    <row r="296" spans="1:9" x14ac:dyDescent="0.35">
      <c r="A296" s="334" t="str">
        <f>Inek2019A1a2a[[#This Row],[PEPP]]&amp;"#"&amp;Inek2019A1a2a[[#This Row],[Klasse]]</f>
        <v>PK01A#6</v>
      </c>
      <c r="B296" s="334">
        <f>Inek2019A1a2a[[#This Row],[Klasse2]]</f>
        <v>6</v>
      </c>
      <c r="C296" s="335">
        <f>Inek2019A1a2a[[#This Row],[BewJeTag2]]</f>
        <v>2.0687000000000002</v>
      </c>
      <c r="D296" s="334" t="s">
        <v>340</v>
      </c>
      <c r="E296" s="334" t="s">
        <v>383</v>
      </c>
      <c r="F296" s="334" t="s">
        <v>384</v>
      </c>
      <c r="G296" s="334" t="s">
        <v>3452</v>
      </c>
      <c r="H296" s="334">
        <v>6</v>
      </c>
      <c r="I296" s="335">
        <v>2.0687000000000002</v>
      </c>
    </row>
    <row r="297" spans="1:9" x14ac:dyDescent="0.35">
      <c r="A297" s="334" t="str">
        <f>Inek2019A1a2a[[#This Row],[PEPP]]&amp;"#"&amp;Inek2019A1a2a[[#This Row],[Klasse]]</f>
        <v>PK01A#7</v>
      </c>
      <c r="B297" s="334">
        <f>Inek2019A1a2a[[#This Row],[Klasse2]]</f>
        <v>7</v>
      </c>
      <c r="C297" s="335">
        <f>Inek2019A1a2a[[#This Row],[BewJeTag2]]</f>
        <v>2.0047000000000001</v>
      </c>
      <c r="D297" s="334" t="s">
        <v>340</v>
      </c>
      <c r="E297" s="334" t="s">
        <v>383</v>
      </c>
      <c r="F297" s="334" t="s">
        <v>384</v>
      </c>
      <c r="G297" s="334" t="s">
        <v>3452</v>
      </c>
      <c r="H297" s="334">
        <v>7</v>
      </c>
      <c r="I297" s="335">
        <v>2.0047000000000001</v>
      </c>
    </row>
    <row r="298" spans="1:9" x14ac:dyDescent="0.35">
      <c r="A298" s="334" t="str">
        <f>Inek2019A1a2a[[#This Row],[PEPP]]&amp;"#"&amp;Inek2019A1a2a[[#This Row],[Klasse]]</f>
        <v>PK01A#8</v>
      </c>
      <c r="B298" s="334">
        <f>Inek2019A1a2a[[#This Row],[Klasse2]]</f>
        <v>8</v>
      </c>
      <c r="C298" s="335">
        <f>Inek2019A1a2a[[#This Row],[BewJeTag2]]</f>
        <v>1.9407000000000001</v>
      </c>
      <c r="D298" s="334" t="s">
        <v>340</v>
      </c>
      <c r="E298" s="334" t="s">
        <v>383</v>
      </c>
      <c r="F298" s="334" t="s">
        <v>384</v>
      </c>
      <c r="G298" s="334" t="s">
        <v>3452</v>
      </c>
      <c r="H298" s="334">
        <v>8</v>
      </c>
      <c r="I298" s="335">
        <v>1.9407000000000001</v>
      </c>
    </row>
    <row r="299" spans="1:9" x14ac:dyDescent="0.35">
      <c r="A299" s="334" t="str">
        <f>Inek2019A1a2a[[#This Row],[PEPP]]&amp;"#"&amp;Inek2019A1a2a[[#This Row],[Klasse]]</f>
        <v>PK01A#9</v>
      </c>
      <c r="B299" s="334">
        <f>Inek2019A1a2a[[#This Row],[Klasse2]]</f>
        <v>9</v>
      </c>
      <c r="C299" s="335">
        <f>Inek2019A1a2a[[#This Row],[BewJeTag2]]</f>
        <v>1.8766</v>
      </c>
      <c r="D299" s="334" t="s">
        <v>340</v>
      </c>
      <c r="E299" s="334" t="s">
        <v>383</v>
      </c>
      <c r="F299" s="334" t="s">
        <v>384</v>
      </c>
      <c r="G299" s="334" t="s">
        <v>3452</v>
      </c>
      <c r="H299" s="334">
        <v>9</v>
      </c>
      <c r="I299" s="335">
        <v>1.8766</v>
      </c>
    </row>
    <row r="300" spans="1:9" x14ac:dyDescent="0.35">
      <c r="A300" s="334" t="str">
        <f>Inek2019A1a2a[[#This Row],[PEPP]]&amp;"#"&amp;Inek2019A1a2a[[#This Row],[Klasse]]</f>
        <v>PK01A#10</v>
      </c>
      <c r="B300" s="334">
        <f>Inek2019A1a2a[[#This Row],[Klasse2]]</f>
        <v>10</v>
      </c>
      <c r="C300" s="335">
        <f>Inek2019A1a2a[[#This Row],[BewJeTag2]]</f>
        <v>1.8126</v>
      </c>
      <c r="D300" s="334" t="s">
        <v>340</v>
      </c>
      <c r="E300" s="334" t="s">
        <v>383</v>
      </c>
      <c r="F300" s="334" t="s">
        <v>384</v>
      </c>
      <c r="G300" s="334" t="s">
        <v>3452</v>
      </c>
      <c r="H300" s="334">
        <v>10</v>
      </c>
      <c r="I300" s="335">
        <v>1.8126</v>
      </c>
    </row>
    <row r="301" spans="1:9" x14ac:dyDescent="0.35">
      <c r="A301" s="334" t="str">
        <f>Inek2019A1a2a[[#This Row],[PEPP]]&amp;"#"&amp;Inek2019A1a2a[[#This Row],[Klasse]]</f>
        <v>PK01A#11</v>
      </c>
      <c r="B301" s="334">
        <f>Inek2019A1a2a[[#This Row],[Klasse2]]</f>
        <v>11</v>
      </c>
      <c r="C301" s="335">
        <f>Inek2019A1a2a[[#This Row],[BewJeTag2]]</f>
        <v>1.7485999999999999</v>
      </c>
      <c r="D301" s="334" t="s">
        <v>340</v>
      </c>
      <c r="E301" s="334" t="s">
        <v>383</v>
      </c>
      <c r="F301" s="334" t="s">
        <v>384</v>
      </c>
      <c r="G301" s="334" t="s">
        <v>3452</v>
      </c>
      <c r="H301" s="334">
        <v>11</v>
      </c>
      <c r="I301" s="335">
        <v>1.7485999999999999</v>
      </c>
    </row>
    <row r="302" spans="1:9" x14ac:dyDescent="0.35">
      <c r="A302" s="334" t="str">
        <f>Inek2019A1a2a[[#This Row],[PEPP]]&amp;"#"&amp;Inek2019A1a2a[[#This Row],[Klasse]]</f>
        <v>PK01B#1</v>
      </c>
      <c r="B302" s="334">
        <f>Inek2019A1a2a[[#This Row],[Klasse2]]</f>
        <v>1</v>
      </c>
      <c r="C302" s="335">
        <f>Inek2019A1a2a[[#This Row],[BewJeTag2]]</f>
        <v>2.0198</v>
      </c>
      <c r="D302" s="334" t="s">
        <v>340</v>
      </c>
      <c r="E302" s="334" t="s">
        <v>383</v>
      </c>
      <c r="F302" s="334" t="s">
        <v>385</v>
      </c>
      <c r="G302" s="334" t="s">
        <v>3453</v>
      </c>
      <c r="H302" s="334">
        <v>1</v>
      </c>
      <c r="I302" s="335">
        <v>2.0198</v>
      </c>
    </row>
    <row r="303" spans="1:9" x14ac:dyDescent="0.35">
      <c r="A303" s="334" t="str">
        <f>Inek2019A1a2a[[#This Row],[PEPP]]&amp;"#"&amp;Inek2019A1a2a[[#This Row],[Klasse]]</f>
        <v>PK01B#2</v>
      </c>
      <c r="B303" s="334">
        <f>Inek2019A1a2a[[#This Row],[Klasse2]]</f>
        <v>2</v>
      </c>
      <c r="C303" s="335">
        <f>Inek2019A1a2a[[#This Row],[BewJeTag2]]</f>
        <v>2.0198</v>
      </c>
      <c r="D303" s="334" t="s">
        <v>340</v>
      </c>
      <c r="E303" s="334" t="s">
        <v>383</v>
      </c>
      <c r="F303" s="334" t="s">
        <v>385</v>
      </c>
      <c r="G303" s="334" t="s">
        <v>3453</v>
      </c>
      <c r="H303" s="334">
        <v>2</v>
      </c>
      <c r="I303" s="335">
        <v>2.0198</v>
      </c>
    </row>
    <row r="304" spans="1:9" x14ac:dyDescent="0.35">
      <c r="A304" s="334" t="str">
        <f>Inek2019A1a2a[[#This Row],[PEPP]]&amp;"#"&amp;Inek2019A1a2a[[#This Row],[Klasse]]</f>
        <v>PK01B#3</v>
      </c>
      <c r="B304" s="334">
        <f>Inek2019A1a2a[[#This Row],[Klasse2]]</f>
        <v>3</v>
      </c>
      <c r="C304" s="335">
        <f>Inek2019A1a2a[[#This Row],[BewJeTag2]]</f>
        <v>1.9674</v>
      </c>
      <c r="D304" s="334" t="s">
        <v>340</v>
      </c>
      <c r="E304" s="334" t="s">
        <v>383</v>
      </c>
      <c r="F304" s="334" t="s">
        <v>385</v>
      </c>
      <c r="G304" s="334" t="s">
        <v>3453</v>
      </c>
      <c r="H304" s="334">
        <v>3</v>
      </c>
      <c r="I304" s="335">
        <v>1.9674</v>
      </c>
    </row>
    <row r="305" spans="1:9" x14ac:dyDescent="0.35">
      <c r="A305" s="334" t="str">
        <f>Inek2019A1a2a[[#This Row],[PEPP]]&amp;"#"&amp;Inek2019A1a2a[[#This Row],[Klasse]]</f>
        <v>PK01B#4</v>
      </c>
      <c r="B305" s="334">
        <f>Inek2019A1a2a[[#This Row],[Klasse2]]</f>
        <v>4</v>
      </c>
      <c r="C305" s="335">
        <f>Inek2019A1a2a[[#This Row],[BewJeTag2]]</f>
        <v>1.9171</v>
      </c>
      <c r="D305" s="334" t="s">
        <v>340</v>
      </c>
      <c r="E305" s="334" t="s">
        <v>383</v>
      </c>
      <c r="F305" s="334" t="s">
        <v>385</v>
      </c>
      <c r="G305" s="334" t="s">
        <v>3453</v>
      </c>
      <c r="H305" s="334">
        <v>4</v>
      </c>
      <c r="I305" s="335">
        <v>1.9171</v>
      </c>
    </row>
    <row r="306" spans="1:9" x14ac:dyDescent="0.35">
      <c r="A306" s="334" t="str">
        <f>Inek2019A1a2a[[#This Row],[PEPP]]&amp;"#"&amp;Inek2019A1a2a[[#This Row],[Klasse]]</f>
        <v>PK01B#5</v>
      </c>
      <c r="B306" s="334">
        <f>Inek2019A1a2a[[#This Row],[Klasse2]]</f>
        <v>5</v>
      </c>
      <c r="C306" s="335">
        <f>Inek2019A1a2a[[#This Row],[BewJeTag2]]</f>
        <v>1.8667</v>
      </c>
      <c r="D306" s="334" t="s">
        <v>340</v>
      </c>
      <c r="E306" s="334" t="s">
        <v>383</v>
      </c>
      <c r="F306" s="334" t="s">
        <v>385</v>
      </c>
      <c r="G306" s="334" t="s">
        <v>3453</v>
      </c>
      <c r="H306" s="334">
        <v>5</v>
      </c>
      <c r="I306" s="335">
        <v>1.8667</v>
      </c>
    </row>
    <row r="307" spans="1:9" x14ac:dyDescent="0.35">
      <c r="A307" s="334" t="str">
        <f>Inek2019A1a2a[[#This Row],[PEPP]]&amp;"#"&amp;Inek2019A1a2a[[#This Row],[Klasse]]</f>
        <v>PK01B#6</v>
      </c>
      <c r="B307" s="334">
        <f>Inek2019A1a2a[[#This Row],[Klasse2]]</f>
        <v>6</v>
      </c>
      <c r="C307" s="335">
        <f>Inek2019A1a2a[[#This Row],[BewJeTag2]]</f>
        <v>1.8164</v>
      </c>
      <c r="D307" s="334" t="s">
        <v>340</v>
      </c>
      <c r="E307" s="334" t="s">
        <v>383</v>
      </c>
      <c r="F307" s="334" t="s">
        <v>385</v>
      </c>
      <c r="G307" s="334" t="s">
        <v>3453</v>
      </c>
      <c r="H307" s="334">
        <v>6</v>
      </c>
      <c r="I307" s="335">
        <v>1.8164</v>
      </c>
    </row>
    <row r="308" spans="1:9" x14ac:dyDescent="0.35">
      <c r="A308" s="334" t="str">
        <f>Inek2019A1a2a[[#This Row],[PEPP]]&amp;"#"&amp;Inek2019A1a2a[[#This Row],[Klasse]]</f>
        <v>PK01B#7</v>
      </c>
      <c r="B308" s="334">
        <f>Inek2019A1a2a[[#This Row],[Klasse2]]</f>
        <v>7</v>
      </c>
      <c r="C308" s="335">
        <f>Inek2019A1a2a[[#This Row],[BewJeTag2]]</f>
        <v>1.7661</v>
      </c>
      <c r="D308" s="334" t="s">
        <v>340</v>
      </c>
      <c r="E308" s="334" t="s">
        <v>383</v>
      </c>
      <c r="F308" s="334" t="s">
        <v>385</v>
      </c>
      <c r="G308" s="334" t="s">
        <v>3453</v>
      </c>
      <c r="H308" s="334">
        <v>7</v>
      </c>
      <c r="I308" s="335">
        <v>1.7661</v>
      </c>
    </row>
    <row r="309" spans="1:9" x14ac:dyDescent="0.35">
      <c r="A309" s="334" t="str">
        <f>Inek2019A1a2a[[#This Row],[PEPP]]&amp;"#"&amp;Inek2019A1a2a[[#This Row],[Klasse]]</f>
        <v>PK01B#8</v>
      </c>
      <c r="B309" s="334">
        <f>Inek2019A1a2a[[#This Row],[Klasse2]]</f>
        <v>8</v>
      </c>
      <c r="C309" s="335">
        <f>Inek2019A1a2a[[#This Row],[BewJeTag2]]</f>
        <v>1.7158</v>
      </c>
      <c r="D309" s="334" t="s">
        <v>340</v>
      </c>
      <c r="E309" s="334" t="s">
        <v>383</v>
      </c>
      <c r="F309" s="334" t="s">
        <v>385</v>
      </c>
      <c r="G309" s="334" t="s">
        <v>3453</v>
      </c>
      <c r="H309" s="334">
        <v>8</v>
      </c>
      <c r="I309" s="335">
        <v>1.7158</v>
      </c>
    </row>
    <row r="310" spans="1:9" x14ac:dyDescent="0.35">
      <c r="A310" s="334" t="str">
        <f>Inek2019A1a2a[[#This Row],[PEPP]]&amp;"#"&amp;Inek2019A1a2a[[#This Row],[Klasse]]</f>
        <v>PK01B#9</v>
      </c>
      <c r="B310" s="334">
        <f>Inek2019A1a2a[[#This Row],[Klasse2]]</f>
        <v>9</v>
      </c>
      <c r="C310" s="335">
        <f>Inek2019A1a2a[[#This Row],[BewJeTag2]]</f>
        <v>1.6654</v>
      </c>
      <c r="D310" s="334" t="s">
        <v>340</v>
      </c>
      <c r="E310" s="334" t="s">
        <v>383</v>
      </c>
      <c r="F310" s="334" t="s">
        <v>385</v>
      </c>
      <c r="G310" s="334" t="s">
        <v>3453</v>
      </c>
      <c r="H310" s="334">
        <v>9</v>
      </c>
      <c r="I310" s="335">
        <v>1.6654</v>
      </c>
    </row>
    <row r="311" spans="1:9" x14ac:dyDescent="0.35">
      <c r="A311" s="334" t="str">
        <f>Inek2019A1a2a[[#This Row],[PEPP]]&amp;"#"&amp;Inek2019A1a2a[[#This Row],[Klasse]]</f>
        <v>PK01B#10</v>
      </c>
      <c r="B311" s="334">
        <f>Inek2019A1a2a[[#This Row],[Klasse2]]</f>
        <v>10</v>
      </c>
      <c r="C311" s="335">
        <f>Inek2019A1a2a[[#This Row],[BewJeTag2]]</f>
        <v>1.6151</v>
      </c>
      <c r="D311" s="334" t="s">
        <v>340</v>
      </c>
      <c r="E311" s="334" t="s">
        <v>383</v>
      </c>
      <c r="F311" s="334" t="s">
        <v>385</v>
      </c>
      <c r="G311" s="334" t="s">
        <v>3453</v>
      </c>
      <c r="H311" s="334">
        <v>10</v>
      </c>
      <c r="I311" s="335">
        <v>1.6151</v>
      </c>
    </row>
    <row r="312" spans="1:9" x14ac:dyDescent="0.35">
      <c r="A312" s="334" t="str">
        <f>Inek2019A1a2a[[#This Row],[PEPP]]&amp;"#"&amp;Inek2019A1a2a[[#This Row],[Klasse]]</f>
        <v>PK01B#11</v>
      </c>
      <c r="B312" s="334">
        <f>Inek2019A1a2a[[#This Row],[Klasse2]]</f>
        <v>11</v>
      </c>
      <c r="C312" s="335">
        <f>Inek2019A1a2a[[#This Row],[BewJeTag2]]</f>
        <v>1.5648</v>
      </c>
      <c r="D312" s="334" t="s">
        <v>340</v>
      </c>
      <c r="E312" s="334" t="s">
        <v>383</v>
      </c>
      <c r="F312" s="334" t="s">
        <v>385</v>
      </c>
      <c r="G312" s="334" t="s">
        <v>3453</v>
      </c>
      <c r="H312" s="334">
        <v>11</v>
      </c>
      <c r="I312" s="335">
        <v>1.5648</v>
      </c>
    </row>
    <row r="313" spans="1:9" x14ac:dyDescent="0.35">
      <c r="A313" s="334" t="str">
        <f>Inek2019A1a2a[[#This Row],[PEPP]]&amp;"#"&amp;Inek2019A1a2a[[#This Row],[Klasse]]</f>
        <v>PK02A#1</v>
      </c>
      <c r="B313" s="334">
        <f>Inek2019A1a2a[[#This Row],[Klasse2]]</f>
        <v>1</v>
      </c>
      <c r="C313" s="335">
        <f>Inek2019A1a2a[[#This Row],[BewJeTag2]]</f>
        <v>2.3378000000000001</v>
      </c>
      <c r="D313" s="334" t="s">
        <v>340</v>
      </c>
      <c r="E313" s="334" t="s">
        <v>383</v>
      </c>
      <c r="F313" s="334" t="s">
        <v>386</v>
      </c>
      <c r="G313" s="334" t="s">
        <v>3462</v>
      </c>
      <c r="H313" s="334">
        <v>1</v>
      </c>
      <c r="I313" s="335">
        <v>2.3378000000000001</v>
      </c>
    </row>
    <row r="314" spans="1:9" x14ac:dyDescent="0.35">
      <c r="A314" s="334" t="str">
        <f>Inek2019A1a2a[[#This Row],[PEPP]]&amp;"#"&amp;Inek2019A1a2a[[#This Row],[Klasse]]</f>
        <v>PK02A#2</v>
      </c>
      <c r="B314" s="334">
        <f>Inek2019A1a2a[[#This Row],[Klasse2]]</f>
        <v>2</v>
      </c>
      <c r="C314" s="335">
        <f>Inek2019A1a2a[[#This Row],[BewJeTag2]]</f>
        <v>2.2787999999999999</v>
      </c>
      <c r="D314" s="334" t="s">
        <v>340</v>
      </c>
      <c r="E314" s="334" t="s">
        <v>383</v>
      </c>
      <c r="F314" s="334" t="s">
        <v>386</v>
      </c>
      <c r="G314" s="334" t="s">
        <v>3462</v>
      </c>
      <c r="H314" s="334">
        <v>2</v>
      </c>
      <c r="I314" s="335">
        <v>2.2787999999999999</v>
      </c>
    </row>
    <row r="315" spans="1:9" x14ac:dyDescent="0.35">
      <c r="A315" s="334" t="str">
        <f>Inek2019A1a2a[[#This Row],[PEPP]]&amp;"#"&amp;Inek2019A1a2a[[#This Row],[Klasse]]</f>
        <v>PK02A#3</v>
      </c>
      <c r="B315" s="334">
        <f>Inek2019A1a2a[[#This Row],[Klasse2]]</f>
        <v>3</v>
      </c>
      <c r="C315" s="335">
        <f>Inek2019A1a2a[[#This Row],[BewJeTag2]]</f>
        <v>2.2210000000000001</v>
      </c>
      <c r="D315" s="334" t="s">
        <v>340</v>
      </c>
      <c r="E315" s="334" t="s">
        <v>383</v>
      </c>
      <c r="F315" s="334" t="s">
        <v>386</v>
      </c>
      <c r="G315" s="334" t="s">
        <v>3462</v>
      </c>
      <c r="H315" s="334">
        <v>3</v>
      </c>
      <c r="I315" s="335">
        <v>2.2210000000000001</v>
      </c>
    </row>
    <row r="316" spans="1:9" x14ac:dyDescent="0.35">
      <c r="A316" s="334" t="str">
        <f>Inek2019A1a2a[[#This Row],[PEPP]]&amp;"#"&amp;Inek2019A1a2a[[#This Row],[Klasse]]</f>
        <v>PK02A#4</v>
      </c>
      <c r="B316" s="334">
        <f>Inek2019A1a2a[[#This Row],[Klasse2]]</f>
        <v>4</v>
      </c>
      <c r="C316" s="335">
        <f>Inek2019A1a2a[[#This Row],[BewJeTag2]]</f>
        <v>2.1633</v>
      </c>
      <c r="D316" s="334" t="s">
        <v>340</v>
      </c>
      <c r="E316" s="334" t="s">
        <v>383</v>
      </c>
      <c r="F316" s="334" t="s">
        <v>386</v>
      </c>
      <c r="G316" s="334" t="s">
        <v>3462</v>
      </c>
      <c r="H316" s="334">
        <v>4</v>
      </c>
      <c r="I316" s="335">
        <v>2.1633</v>
      </c>
    </row>
    <row r="317" spans="1:9" x14ac:dyDescent="0.35">
      <c r="A317" s="334" t="str">
        <f>Inek2019A1a2a[[#This Row],[PEPP]]&amp;"#"&amp;Inek2019A1a2a[[#This Row],[Klasse]]</f>
        <v>PK02A#5</v>
      </c>
      <c r="B317" s="334">
        <f>Inek2019A1a2a[[#This Row],[Klasse2]]</f>
        <v>5</v>
      </c>
      <c r="C317" s="335">
        <f>Inek2019A1a2a[[#This Row],[BewJeTag2]]</f>
        <v>2.1055000000000001</v>
      </c>
      <c r="D317" s="334" t="s">
        <v>340</v>
      </c>
      <c r="E317" s="334" t="s">
        <v>383</v>
      </c>
      <c r="F317" s="334" t="s">
        <v>386</v>
      </c>
      <c r="G317" s="334" t="s">
        <v>3462</v>
      </c>
      <c r="H317" s="334">
        <v>5</v>
      </c>
      <c r="I317" s="335">
        <v>2.1055000000000001</v>
      </c>
    </row>
    <row r="318" spans="1:9" x14ac:dyDescent="0.35">
      <c r="A318" s="334" t="str">
        <f>Inek2019A1a2a[[#This Row],[PEPP]]&amp;"#"&amp;Inek2019A1a2a[[#This Row],[Klasse]]</f>
        <v>PK02A#6</v>
      </c>
      <c r="B318" s="334">
        <f>Inek2019A1a2a[[#This Row],[Klasse2]]</f>
        <v>6</v>
      </c>
      <c r="C318" s="335">
        <f>Inek2019A1a2a[[#This Row],[BewJeTag2]]</f>
        <v>2.0478000000000001</v>
      </c>
      <c r="D318" s="334" t="s">
        <v>340</v>
      </c>
      <c r="E318" s="334" t="s">
        <v>383</v>
      </c>
      <c r="F318" s="334" t="s">
        <v>386</v>
      </c>
      <c r="G318" s="334" t="s">
        <v>3462</v>
      </c>
      <c r="H318" s="334">
        <v>6</v>
      </c>
      <c r="I318" s="335">
        <v>2.0478000000000001</v>
      </c>
    </row>
    <row r="319" spans="1:9" x14ac:dyDescent="0.35">
      <c r="A319" s="334" t="str">
        <f>Inek2019A1a2a[[#This Row],[PEPP]]&amp;"#"&amp;Inek2019A1a2a[[#This Row],[Klasse]]</f>
        <v>PK02A#7</v>
      </c>
      <c r="B319" s="334">
        <f>Inek2019A1a2a[[#This Row],[Klasse2]]</f>
        <v>7</v>
      </c>
      <c r="C319" s="335">
        <f>Inek2019A1a2a[[#This Row],[BewJeTag2]]</f>
        <v>1.99</v>
      </c>
      <c r="D319" s="334" t="s">
        <v>340</v>
      </c>
      <c r="E319" s="334" t="s">
        <v>383</v>
      </c>
      <c r="F319" s="334" t="s">
        <v>386</v>
      </c>
      <c r="G319" s="334" t="s">
        <v>3462</v>
      </c>
      <c r="H319" s="334">
        <v>7</v>
      </c>
      <c r="I319" s="335">
        <v>1.99</v>
      </c>
    </row>
    <row r="320" spans="1:9" x14ac:dyDescent="0.35">
      <c r="A320" s="334" t="str">
        <f>Inek2019A1a2a[[#This Row],[PEPP]]&amp;"#"&amp;Inek2019A1a2a[[#This Row],[Klasse]]</f>
        <v>PK02A#8</v>
      </c>
      <c r="B320" s="334">
        <f>Inek2019A1a2a[[#This Row],[Klasse2]]</f>
        <v>8</v>
      </c>
      <c r="C320" s="335">
        <f>Inek2019A1a2a[[#This Row],[BewJeTag2]]</f>
        <v>1.9322999999999999</v>
      </c>
      <c r="D320" s="334" t="s">
        <v>340</v>
      </c>
      <c r="E320" s="334" t="s">
        <v>383</v>
      </c>
      <c r="F320" s="334" t="s">
        <v>386</v>
      </c>
      <c r="G320" s="334" t="s">
        <v>3462</v>
      </c>
      <c r="H320" s="334">
        <v>8</v>
      </c>
      <c r="I320" s="335">
        <v>1.9322999999999999</v>
      </c>
    </row>
    <row r="321" spans="1:9" x14ac:dyDescent="0.35">
      <c r="A321" s="334" t="str">
        <f>Inek2019A1a2a[[#This Row],[PEPP]]&amp;"#"&amp;Inek2019A1a2a[[#This Row],[Klasse]]</f>
        <v>PK02A#9</v>
      </c>
      <c r="B321" s="334">
        <f>Inek2019A1a2a[[#This Row],[Klasse2]]</f>
        <v>9</v>
      </c>
      <c r="C321" s="335">
        <f>Inek2019A1a2a[[#This Row],[BewJeTag2]]</f>
        <v>1.8745000000000001</v>
      </c>
      <c r="D321" s="334" t="s">
        <v>340</v>
      </c>
      <c r="E321" s="334" t="s">
        <v>383</v>
      </c>
      <c r="F321" s="334" t="s">
        <v>386</v>
      </c>
      <c r="G321" s="334" t="s">
        <v>3462</v>
      </c>
      <c r="H321" s="334">
        <v>9</v>
      </c>
      <c r="I321" s="335">
        <v>1.8745000000000001</v>
      </c>
    </row>
    <row r="322" spans="1:9" x14ac:dyDescent="0.35">
      <c r="A322" s="334" t="str">
        <f>Inek2019A1a2a[[#This Row],[PEPP]]&amp;"#"&amp;Inek2019A1a2a[[#This Row],[Klasse]]</f>
        <v>PK02A#10</v>
      </c>
      <c r="B322" s="334">
        <f>Inek2019A1a2a[[#This Row],[Klasse2]]</f>
        <v>10</v>
      </c>
      <c r="C322" s="335">
        <f>Inek2019A1a2a[[#This Row],[BewJeTag2]]</f>
        <v>1.8168</v>
      </c>
      <c r="D322" s="334" t="s">
        <v>340</v>
      </c>
      <c r="E322" s="334" t="s">
        <v>383</v>
      </c>
      <c r="F322" s="334" t="s">
        <v>386</v>
      </c>
      <c r="G322" s="334" t="s">
        <v>3462</v>
      </c>
      <c r="H322" s="334">
        <v>10</v>
      </c>
      <c r="I322" s="335">
        <v>1.8168</v>
      </c>
    </row>
    <row r="323" spans="1:9" x14ac:dyDescent="0.35">
      <c r="A323" s="334" t="str">
        <f>Inek2019A1a2a[[#This Row],[PEPP]]&amp;"#"&amp;Inek2019A1a2a[[#This Row],[Klasse]]</f>
        <v>PK02A#11</v>
      </c>
      <c r="B323" s="334">
        <f>Inek2019A1a2a[[#This Row],[Klasse2]]</f>
        <v>11</v>
      </c>
      <c r="C323" s="335">
        <f>Inek2019A1a2a[[#This Row],[BewJeTag2]]</f>
        <v>1.7589999999999999</v>
      </c>
      <c r="D323" s="334" t="s">
        <v>340</v>
      </c>
      <c r="E323" s="334" t="s">
        <v>383</v>
      </c>
      <c r="F323" s="334" t="s">
        <v>386</v>
      </c>
      <c r="G323" s="334" t="s">
        <v>3462</v>
      </c>
      <c r="H323" s="334">
        <v>11</v>
      </c>
      <c r="I323" s="335">
        <v>1.7589999999999999</v>
      </c>
    </row>
    <row r="324" spans="1:9" x14ac:dyDescent="0.35">
      <c r="A324" s="334" t="str">
        <f>Inek2019A1a2a[[#This Row],[PEPP]]&amp;"#"&amp;Inek2019A1a2a[[#This Row],[Klasse]]</f>
        <v>PK02A#12</v>
      </c>
      <c r="B324" s="334">
        <f>Inek2019A1a2a[[#This Row],[Klasse2]]</f>
        <v>12</v>
      </c>
      <c r="C324" s="335">
        <f>Inek2019A1a2a[[#This Row],[BewJeTag2]]</f>
        <v>1.7013</v>
      </c>
      <c r="D324" s="334" t="s">
        <v>340</v>
      </c>
      <c r="E324" s="334" t="s">
        <v>383</v>
      </c>
      <c r="F324" s="334" t="s">
        <v>386</v>
      </c>
      <c r="G324" s="334" t="s">
        <v>3462</v>
      </c>
      <c r="H324" s="334">
        <v>12</v>
      </c>
      <c r="I324" s="335">
        <v>1.7013</v>
      </c>
    </row>
    <row r="325" spans="1:9" x14ac:dyDescent="0.35">
      <c r="A325" s="334" t="str">
        <f>Inek2019A1a2a[[#This Row],[PEPP]]&amp;"#"&amp;Inek2019A1a2a[[#This Row],[Klasse]]</f>
        <v>PK02B#1</v>
      </c>
      <c r="B325" s="334">
        <f>Inek2019A1a2a[[#This Row],[Klasse2]]</f>
        <v>1</v>
      </c>
      <c r="C325" s="335">
        <f>Inek2019A1a2a[[#This Row],[BewJeTag2]]</f>
        <v>2.2107999999999999</v>
      </c>
      <c r="D325" s="334" t="s">
        <v>340</v>
      </c>
      <c r="E325" s="334" t="s">
        <v>383</v>
      </c>
      <c r="F325" s="334" t="s">
        <v>388</v>
      </c>
      <c r="G325" s="334" t="s">
        <v>3463</v>
      </c>
      <c r="H325" s="334">
        <v>1</v>
      </c>
      <c r="I325" s="335">
        <v>2.2107999999999999</v>
      </c>
    </row>
    <row r="326" spans="1:9" x14ac:dyDescent="0.35">
      <c r="A326" s="334" t="str">
        <f>Inek2019A1a2a[[#This Row],[PEPP]]&amp;"#"&amp;Inek2019A1a2a[[#This Row],[Klasse]]</f>
        <v>PK02B#2</v>
      </c>
      <c r="B326" s="334">
        <f>Inek2019A1a2a[[#This Row],[Klasse2]]</f>
        <v>2</v>
      </c>
      <c r="C326" s="335">
        <f>Inek2019A1a2a[[#This Row],[BewJeTag2]]</f>
        <v>2.1213000000000002</v>
      </c>
      <c r="D326" s="334" t="s">
        <v>340</v>
      </c>
      <c r="E326" s="334" t="s">
        <v>383</v>
      </c>
      <c r="F326" s="334" t="s">
        <v>388</v>
      </c>
      <c r="G326" s="334" t="s">
        <v>3463</v>
      </c>
      <c r="H326" s="334">
        <v>2</v>
      </c>
      <c r="I326" s="335">
        <v>2.1213000000000002</v>
      </c>
    </row>
    <row r="327" spans="1:9" x14ac:dyDescent="0.35">
      <c r="A327" s="334" t="str">
        <f>Inek2019A1a2a[[#This Row],[PEPP]]&amp;"#"&amp;Inek2019A1a2a[[#This Row],[Klasse]]</f>
        <v>PK02B#3</v>
      </c>
      <c r="B327" s="334">
        <f>Inek2019A1a2a[[#This Row],[Klasse2]]</f>
        <v>3</v>
      </c>
      <c r="C327" s="335">
        <f>Inek2019A1a2a[[#This Row],[BewJeTag2]]</f>
        <v>2.0670999999999999</v>
      </c>
      <c r="D327" s="334" t="s">
        <v>340</v>
      </c>
      <c r="E327" s="334" t="s">
        <v>383</v>
      </c>
      <c r="F327" s="334" t="s">
        <v>388</v>
      </c>
      <c r="G327" s="334" t="s">
        <v>3463</v>
      </c>
      <c r="H327" s="334">
        <v>3</v>
      </c>
      <c r="I327" s="335">
        <v>2.0670999999999999</v>
      </c>
    </row>
    <row r="328" spans="1:9" x14ac:dyDescent="0.35">
      <c r="A328" s="334" t="str">
        <f>Inek2019A1a2a[[#This Row],[PEPP]]&amp;"#"&amp;Inek2019A1a2a[[#This Row],[Klasse]]</f>
        <v>PK02B#4</v>
      </c>
      <c r="B328" s="334">
        <f>Inek2019A1a2a[[#This Row],[Klasse2]]</f>
        <v>4</v>
      </c>
      <c r="C328" s="335">
        <f>Inek2019A1a2a[[#This Row],[BewJeTag2]]</f>
        <v>2.0129000000000001</v>
      </c>
      <c r="D328" s="334" t="s">
        <v>340</v>
      </c>
      <c r="E328" s="334" t="s">
        <v>383</v>
      </c>
      <c r="F328" s="334" t="s">
        <v>388</v>
      </c>
      <c r="G328" s="334" t="s">
        <v>3463</v>
      </c>
      <c r="H328" s="334">
        <v>4</v>
      </c>
      <c r="I328" s="335">
        <v>2.0129000000000001</v>
      </c>
    </row>
    <row r="329" spans="1:9" x14ac:dyDescent="0.35">
      <c r="A329" s="334" t="str">
        <f>Inek2019A1a2a[[#This Row],[PEPP]]&amp;"#"&amp;Inek2019A1a2a[[#This Row],[Klasse]]</f>
        <v>PK02B#5</v>
      </c>
      <c r="B329" s="334">
        <f>Inek2019A1a2a[[#This Row],[Klasse2]]</f>
        <v>5</v>
      </c>
      <c r="C329" s="335">
        <f>Inek2019A1a2a[[#This Row],[BewJeTag2]]</f>
        <v>1.9587000000000001</v>
      </c>
      <c r="D329" s="334" t="s">
        <v>340</v>
      </c>
      <c r="E329" s="334" t="s">
        <v>383</v>
      </c>
      <c r="F329" s="334" t="s">
        <v>388</v>
      </c>
      <c r="G329" s="334" t="s">
        <v>3463</v>
      </c>
      <c r="H329" s="334">
        <v>5</v>
      </c>
      <c r="I329" s="335">
        <v>1.9587000000000001</v>
      </c>
    </row>
    <row r="330" spans="1:9" x14ac:dyDescent="0.35">
      <c r="A330" s="334" t="str">
        <f>Inek2019A1a2a[[#This Row],[PEPP]]&amp;"#"&amp;Inek2019A1a2a[[#This Row],[Klasse]]</f>
        <v>PK02B#6</v>
      </c>
      <c r="B330" s="334">
        <f>Inek2019A1a2a[[#This Row],[Klasse2]]</f>
        <v>6</v>
      </c>
      <c r="C330" s="335">
        <f>Inek2019A1a2a[[#This Row],[BewJeTag2]]</f>
        <v>1.9045000000000001</v>
      </c>
      <c r="D330" s="334" t="s">
        <v>340</v>
      </c>
      <c r="E330" s="334" t="s">
        <v>383</v>
      </c>
      <c r="F330" s="334" t="s">
        <v>388</v>
      </c>
      <c r="G330" s="334" t="s">
        <v>3463</v>
      </c>
      <c r="H330" s="334">
        <v>6</v>
      </c>
      <c r="I330" s="335">
        <v>1.9045000000000001</v>
      </c>
    </row>
    <row r="331" spans="1:9" x14ac:dyDescent="0.35">
      <c r="A331" s="334" t="str">
        <f>Inek2019A1a2a[[#This Row],[PEPP]]&amp;"#"&amp;Inek2019A1a2a[[#This Row],[Klasse]]</f>
        <v>PK02B#7</v>
      </c>
      <c r="B331" s="334">
        <f>Inek2019A1a2a[[#This Row],[Klasse2]]</f>
        <v>7</v>
      </c>
      <c r="C331" s="335">
        <f>Inek2019A1a2a[[#This Row],[BewJeTag2]]</f>
        <v>1.8503000000000001</v>
      </c>
      <c r="D331" s="334" t="s">
        <v>340</v>
      </c>
      <c r="E331" s="334" t="s">
        <v>383</v>
      </c>
      <c r="F331" s="334" t="s">
        <v>388</v>
      </c>
      <c r="G331" s="334" t="s">
        <v>3463</v>
      </c>
      <c r="H331" s="334">
        <v>7</v>
      </c>
      <c r="I331" s="335">
        <v>1.8503000000000001</v>
      </c>
    </row>
    <row r="332" spans="1:9" x14ac:dyDescent="0.35">
      <c r="A332" s="334" t="str">
        <f>Inek2019A1a2a[[#This Row],[PEPP]]&amp;"#"&amp;Inek2019A1a2a[[#This Row],[Klasse]]</f>
        <v>PK02B#8</v>
      </c>
      <c r="B332" s="334">
        <f>Inek2019A1a2a[[#This Row],[Klasse2]]</f>
        <v>8</v>
      </c>
      <c r="C332" s="335">
        <f>Inek2019A1a2a[[#This Row],[BewJeTag2]]</f>
        <v>1.7961</v>
      </c>
      <c r="D332" s="334" t="s">
        <v>340</v>
      </c>
      <c r="E332" s="334" t="s">
        <v>383</v>
      </c>
      <c r="F332" s="334" t="s">
        <v>388</v>
      </c>
      <c r="G332" s="334" t="s">
        <v>3463</v>
      </c>
      <c r="H332" s="334">
        <v>8</v>
      </c>
      <c r="I332" s="335">
        <v>1.7961</v>
      </c>
    </row>
    <row r="333" spans="1:9" x14ac:dyDescent="0.35">
      <c r="A333" s="334" t="str">
        <f>Inek2019A1a2a[[#This Row],[PEPP]]&amp;"#"&amp;Inek2019A1a2a[[#This Row],[Klasse]]</f>
        <v>PK02B#9</v>
      </c>
      <c r="B333" s="334">
        <f>Inek2019A1a2a[[#This Row],[Klasse2]]</f>
        <v>9</v>
      </c>
      <c r="C333" s="335">
        <f>Inek2019A1a2a[[#This Row],[BewJeTag2]]</f>
        <v>1.7419</v>
      </c>
      <c r="D333" s="334" t="s">
        <v>340</v>
      </c>
      <c r="E333" s="334" t="s">
        <v>383</v>
      </c>
      <c r="F333" s="334" t="s">
        <v>388</v>
      </c>
      <c r="G333" s="334" t="s">
        <v>3463</v>
      </c>
      <c r="H333" s="334">
        <v>9</v>
      </c>
      <c r="I333" s="335">
        <v>1.7419</v>
      </c>
    </row>
    <row r="334" spans="1:9" x14ac:dyDescent="0.35">
      <c r="A334" s="334" t="str">
        <f>Inek2019A1a2a[[#This Row],[PEPP]]&amp;"#"&amp;Inek2019A1a2a[[#This Row],[Klasse]]</f>
        <v>PK02B#10</v>
      </c>
      <c r="B334" s="334">
        <f>Inek2019A1a2a[[#This Row],[Klasse2]]</f>
        <v>10</v>
      </c>
      <c r="C334" s="335">
        <f>Inek2019A1a2a[[#This Row],[BewJeTag2]]</f>
        <v>1.6877</v>
      </c>
      <c r="D334" s="334" t="s">
        <v>340</v>
      </c>
      <c r="E334" s="334" t="s">
        <v>383</v>
      </c>
      <c r="F334" s="334" t="s">
        <v>388</v>
      </c>
      <c r="G334" s="334" t="s">
        <v>3463</v>
      </c>
      <c r="H334" s="334">
        <v>10</v>
      </c>
      <c r="I334" s="335">
        <v>1.6877</v>
      </c>
    </row>
    <row r="335" spans="1:9" x14ac:dyDescent="0.35">
      <c r="A335" s="334" t="str">
        <f>Inek2019A1a2a[[#This Row],[PEPP]]&amp;"#"&amp;Inek2019A1a2a[[#This Row],[Klasse]]</f>
        <v>PK02B#11</v>
      </c>
      <c r="B335" s="334">
        <f>Inek2019A1a2a[[#This Row],[Klasse2]]</f>
        <v>11</v>
      </c>
      <c r="C335" s="335">
        <f>Inek2019A1a2a[[#This Row],[BewJeTag2]]</f>
        <v>1.6335</v>
      </c>
      <c r="D335" s="334" t="s">
        <v>340</v>
      </c>
      <c r="E335" s="334" t="s">
        <v>383</v>
      </c>
      <c r="F335" s="334" t="s">
        <v>388</v>
      </c>
      <c r="G335" s="334" t="s">
        <v>3463</v>
      </c>
      <c r="H335" s="334">
        <v>11</v>
      </c>
      <c r="I335" s="335">
        <v>1.6335</v>
      </c>
    </row>
    <row r="336" spans="1:9" x14ac:dyDescent="0.35">
      <c r="A336" s="334" t="str">
        <f>Inek2019A1a2a[[#This Row],[PEPP]]&amp;"#"&amp;Inek2019A1a2a[[#This Row],[Klasse]]</f>
        <v>PK02B#12</v>
      </c>
      <c r="B336" s="334">
        <f>Inek2019A1a2a[[#This Row],[Klasse2]]</f>
        <v>12</v>
      </c>
      <c r="C336" s="335">
        <f>Inek2019A1a2a[[#This Row],[BewJeTag2]]</f>
        <v>1.5792999999999999</v>
      </c>
      <c r="D336" s="334" t="s">
        <v>340</v>
      </c>
      <c r="E336" s="334" t="s">
        <v>383</v>
      </c>
      <c r="F336" s="334" t="s">
        <v>388</v>
      </c>
      <c r="G336" s="334" t="s">
        <v>3463</v>
      </c>
      <c r="H336" s="334">
        <v>12</v>
      </c>
      <c r="I336" s="335">
        <v>1.5792999999999999</v>
      </c>
    </row>
    <row r="337" spans="1:9" x14ac:dyDescent="0.35">
      <c r="A337" s="334" t="str">
        <f>Inek2019A1a2a[[#This Row],[PEPP]]&amp;"#"&amp;Inek2019A1a2a[[#This Row],[Klasse]]</f>
        <v>PK02B#13</v>
      </c>
      <c r="B337" s="334">
        <f>Inek2019A1a2a[[#This Row],[Klasse2]]</f>
        <v>13</v>
      </c>
      <c r="C337" s="335">
        <f>Inek2019A1a2a[[#This Row],[BewJeTag2]]</f>
        <v>1.5250999999999999</v>
      </c>
      <c r="D337" s="334" t="s">
        <v>340</v>
      </c>
      <c r="E337" s="334" t="s">
        <v>383</v>
      </c>
      <c r="F337" s="334" t="s">
        <v>388</v>
      </c>
      <c r="G337" s="334" t="s">
        <v>3463</v>
      </c>
      <c r="H337" s="334">
        <v>13</v>
      </c>
      <c r="I337" s="335">
        <v>1.5250999999999999</v>
      </c>
    </row>
    <row r="338" spans="1:9" x14ac:dyDescent="0.35">
      <c r="A338" s="334" t="str">
        <f>Inek2019A1a2a[[#This Row],[PEPP]]&amp;"#"&amp;Inek2019A1a2a[[#This Row],[Klasse]]</f>
        <v>PK02B#14</v>
      </c>
      <c r="B338" s="334">
        <f>Inek2019A1a2a[[#This Row],[Klasse2]]</f>
        <v>14</v>
      </c>
      <c r="C338" s="335">
        <f>Inek2019A1a2a[[#This Row],[BewJeTag2]]</f>
        <v>1.4708000000000001</v>
      </c>
      <c r="D338" s="334" t="s">
        <v>340</v>
      </c>
      <c r="E338" s="334" t="s">
        <v>383</v>
      </c>
      <c r="F338" s="334" t="s">
        <v>388</v>
      </c>
      <c r="G338" s="334" t="s">
        <v>3463</v>
      </c>
      <c r="H338" s="334">
        <v>14</v>
      </c>
      <c r="I338" s="335">
        <v>1.4708000000000001</v>
      </c>
    </row>
    <row r="339" spans="1:9" x14ac:dyDescent="0.35">
      <c r="A339" s="334" t="str">
        <f>Inek2019A1a2a[[#This Row],[PEPP]]&amp;"#"&amp;Inek2019A1a2a[[#This Row],[Klasse]]</f>
        <v>PK02B#15</v>
      </c>
      <c r="B339" s="334">
        <f>Inek2019A1a2a[[#This Row],[Klasse2]]</f>
        <v>15</v>
      </c>
      <c r="C339" s="335">
        <f>Inek2019A1a2a[[#This Row],[BewJeTag2]]</f>
        <v>1.4166000000000001</v>
      </c>
      <c r="D339" s="334" t="s">
        <v>340</v>
      </c>
      <c r="E339" s="334" t="s">
        <v>383</v>
      </c>
      <c r="F339" s="334" t="s">
        <v>388</v>
      </c>
      <c r="G339" s="334" t="s">
        <v>3463</v>
      </c>
      <c r="H339" s="334">
        <v>15</v>
      </c>
      <c r="I339" s="335">
        <v>1.4166000000000001</v>
      </c>
    </row>
    <row r="340" spans="1:9" x14ac:dyDescent="0.35">
      <c r="A340" s="334" t="str">
        <f>Inek2019A1a2a[[#This Row],[PEPP]]&amp;"#"&amp;Inek2019A1a2a[[#This Row],[Klasse]]</f>
        <v>PK03Z#1</v>
      </c>
      <c r="B340" s="334">
        <f>Inek2019A1a2a[[#This Row],[Klasse2]]</f>
        <v>1</v>
      </c>
      <c r="C340" s="335">
        <f>Inek2019A1a2a[[#This Row],[BewJeTag2]]</f>
        <v>2.1354000000000002</v>
      </c>
      <c r="D340" s="334" t="s">
        <v>340</v>
      </c>
      <c r="E340" s="334" t="s">
        <v>383</v>
      </c>
      <c r="F340" s="334" t="s">
        <v>390</v>
      </c>
      <c r="G340" s="334" t="s">
        <v>391</v>
      </c>
      <c r="H340" s="334">
        <v>1</v>
      </c>
      <c r="I340" s="335">
        <v>2.1354000000000002</v>
      </c>
    </row>
    <row r="341" spans="1:9" x14ac:dyDescent="0.35">
      <c r="A341" s="334" t="str">
        <f>Inek2019A1a2a[[#This Row],[PEPP]]&amp;"#"&amp;Inek2019A1a2a[[#This Row],[Klasse]]</f>
        <v>PK03Z#2</v>
      </c>
      <c r="B341" s="334">
        <f>Inek2019A1a2a[[#This Row],[Klasse2]]</f>
        <v>2</v>
      </c>
      <c r="C341" s="335">
        <f>Inek2019A1a2a[[#This Row],[BewJeTag2]]</f>
        <v>2.1215999999999999</v>
      </c>
      <c r="D341" s="334" t="s">
        <v>340</v>
      </c>
      <c r="E341" s="334" t="s">
        <v>383</v>
      </c>
      <c r="F341" s="334" t="s">
        <v>390</v>
      </c>
      <c r="G341" s="334" t="s">
        <v>391</v>
      </c>
      <c r="H341" s="334">
        <v>2</v>
      </c>
      <c r="I341" s="335">
        <v>2.1215999999999999</v>
      </c>
    </row>
    <row r="342" spans="1:9" x14ac:dyDescent="0.35">
      <c r="A342" s="334" t="str">
        <f>Inek2019A1a2a[[#This Row],[PEPP]]&amp;"#"&amp;Inek2019A1a2a[[#This Row],[Klasse]]</f>
        <v>PK03Z#3</v>
      </c>
      <c r="B342" s="334">
        <f>Inek2019A1a2a[[#This Row],[Klasse2]]</f>
        <v>3</v>
      </c>
      <c r="C342" s="335">
        <f>Inek2019A1a2a[[#This Row],[BewJeTag2]]</f>
        <v>2.0945999999999998</v>
      </c>
      <c r="D342" s="334" t="s">
        <v>340</v>
      </c>
      <c r="E342" s="334" t="s">
        <v>383</v>
      </c>
      <c r="F342" s="334" t="s">
        <v>390</v>
      </c>
      <c r="G342" s="334" t="s">
        <v>391</v>
      </c>
      <c r="H342" s="334">
        <v>3</v>
      </c>
      <c r="I342" s="335">
        <v>2.0945999999999998</v>
      </c>
    </row>
    <row r="343" spans="1:9" x14ac:dyDescent="0.35">
      <c r="A343" s="334" t="str">
        <f>Inek2019A1a2a[[#This Row],[PEPP]]&amp;"#"&amp;Inek2019A1a2a[[#This Row],[Klasse]]</f>
        <v>PK03Z#4</v>
      </c>
      <c r="B343" s="334">
        <f>Inek2019A1a2a[[#This Row],[Klasse2]]</f>
        <v>4</v>
      </c>
      <c r="C343" s="335">
        <f>Inek2019A1a2a[[#This Row],[BewJeTag2]]</f>
        <v>2.0674999999999999</v>
      </c>
      <c r="D343" s="334" t="s">
        <v>340</v>
      </c>
      <c r="E343" s="334" t="s">
        <v>383</v>
      </c>
      <c r="F343" s="334" t="s">
        <v>390</v>
      </c>
      <c r="G343" s="334" t="s">
        <v>391</v>
      </c>
      <c r="H343" s="334">
        <v>4</v>
      </c>
      <c r="I343" s="335">
        <v>2.0674999999999999</v>
      </c>
    </row>
    <row r="344" spans="1:9" x14ac:dyDescent="0.35">
      <c r="A344" s="334" t="str">
        <f>Inek2019A1a2a[[#This Row],[PEPP]]&amp;"#"&amp;Inek2019A1a2a[[#This Row],[Klasse]]</f>
        <v>PK03Z#5</v>
      </c>
      <c r="B344" s="334">
        <f>Inek2019A1a2a[[#This Row],[Klasse2]]</f>
        <v>5</v>
      </c>
      <c r="C344" s="335">
        <f>Inek2019A1a2a[[#This Row],[BewJeTag2]]</f>
        <v>2.0405000000000002</v>
      </c>
      <c r="D344" s="334" t="s">
        <v>340</v>
      </c>
      <c r="E344" s="334" t="s">
        <v>383</v>
      </c>
      <c r="F344" s="334" t="s">
        <v>390</v>
      </c>
      <c r="G344" s="334" t="s">
        <v>391</v>
      </c>
      <c r="H344" s="334">
        <v>5</v>
      </c>
      <c r="I344" s="335">
        <v>2.0405000000000002</v>
      </c>
    </row>
    <row r="345" spans="1:9" x14ac:dyDescent="0.35">
      <c r="A345" s="334" t="str">
        <f>Inek2019A1a2a[[#This Row],[PEPP]]&amp;"#"&amp;Inek2019A1a2a[[#This Row],[Klasse]]</f>
        <v>PK03Z#6</v>
      </c>
      <c r="B345" s="334">
        <f>Inek2019A1a2a[[#This Row],[Klasse2]]</f>
        <v>6</v>
      </c>
      <c r="C345" s="335">
        <f>Inek2019A1a2a[[#This Row],[BewJeTag2]]</f>
        <v>2.0133999999999999</v>
      </c>
      <c r="D345" s="334" t="s">
        <v>340</v>
      </c>
      <c r="E345" s="334" t="s">
        <v>383</v>
      </c>
      <c r="F345" s="334" t="s">
        <v>390</v>
      </c>
      <c r="G345" s="334" t="s">
        <v>391</v>
      </c>
      <c r="H345" s="334">
        <v>6</v>
      </c>
      <c r="I345" s="335">
        <v>2.0133999999999999</v>
      </c>
    </row>
    <row r="346" spans="1:9" x14ac:dyDescent="0.35">
      <c r="A346" s="334" t="str">
        <f>Inek2019A1a2a[[#This Row],[PEPP]]&amp;"#"&amp;Inek2019A1a2a[[#This Row],[Klasse]]</f>
        <v>PK03Z#7</v>
      </c>
      <c r="B346" s="334">
        <f>Inek2019A1a2a[[#This Row],[Klasse2]]</f>
        <v>7</v>
      </c>
      <c r="C346" s="335">
        <f>Inek2019A1a2a[[#This Row],[BewJeTag2]]</f>
        <v>1.9863999999999999</v>
      </c>
      <c r="D346" s="334" t="s">
        <v>340</v>
      </c>
      <c r="E346" s="334" t="s">
        <v>383</v>
      </c>
      <c r="F346" s="334" t="s">
        <v>390</v>
      </c>
      <c r="G346" s="334" t="s">
        <v>391</v>
      </c>
      <c r="H346" s="334">
        <v>7</v>
      </c>
      <c r="I346" s="335">
        <v>1.9863999999999999</v>
      </c>
    </row>
    <row r="347" spans="1:9" x14ac:dyDescent="0.35">
      <c r="A347" s="334" t="str">
        <f>Inek2019A1a2a[[#This Row],[PEPP]]&amp;"#"&amp;Inek2019A1a2a[[#This Row],[Klasse]]</f>
        <v>PK03Z#8</v>
      </c>
      <c r="B347" s="334">
        <f>Inek2019A1a2a[[#This Row],[Klasse2]]</f>
        <v>8</v>
      </c>
      <c r="C347" s="335">
        <f>Inek2019A1a2a[[#This Row],[BewJeTag2]]</f>
        <v>1.9593</v>
      </c>
      <c r="D347" s="334" t="s">
        <v>340</v>
      </c>
      <c r="E347" s="334" t="s">
        <v>383</v>
      </c>
      <c r="F347" s="334" t="s">
        <v>390</v>
      </c>
      <c r="G347" s="334" t="s">
        <v>391</v>
      </c>
      <c r="H347" s="334">
        <v>8</v>
      </c>
      <c r="I347" s="335">
        <v>1.9593</v>
      </c>
    </row>
    <row r="348" spans="1:9" x14ac:dyDescent="0.35">
      <c r="A348" s="334" t="str">
        <f>Inek2019A1a2a[[#This Row],[PEPP]]&amp;"#"&amp;Inek2019A1a2a[[#This Row],[Klasse]]</f>
        <v>PK03Z#9</v>
      </c>
      <c r="B348" s="334">
        <f>Inek2019A1a2a[[#This Row],[Klasse2]]</f>
        <v>9</v>
      </c>
      <c r="C348" s="335">
        <f>Inek2019A1a2a[[#This Row],[BewJeTag2]]</f>
        <v>1.9322999999999999</v>
      </c>
      <c r="D348" s="334" t="s">
        <v>340</v>
      </c>
      <c r="E348" s="334" t="s">
        <v>383</v>
      </c>
      <c r="F348" s="334" t="s">
        <v>390</v>
      </c>
      <c r="G348" s="334" t="s">
        <v>391</v>
      </c>
      <c r="H348" s="334">
        <v>9</v>
      </c>
      <c r="I348" s="335">
        <v>1.9322999999999999</v>
      </c>
    </row>
    <row r="349" spans="1:9" x14ac:dyDescent="0.35">
      <c r="A349" s="334" t="str">
        <f>Inek2019A1a2a[[#This Row],[PEPP]]&amp;"#"&amp;Inek2019A1a2a[[#This Row],[Klasse]]</f>
        <v>PK03Z#10</v>
      </c>
      <c r="B349" s="334">
        <f>Inek2019A1a2a[[#This Row],[Klasse2]]</f>
        <v>10</v>
      </c>
      <c r="C349" s="335">
        <f>Inek2019A1a2a[[#This Row],[BewJeTag2]]</f>
        <v>1.9052</v>
      </c>
      <c r="D349" s="334" t="s">
        <v>340</v>
      </c>
      <c r="E349" s="334" t="s">
        <v>383</v>
      </c>
      <c r="F349" s="334" t="s">
        <v>390</v>
      </c>
      <c r="G349" s="334" t="s">
        <v>391</v>
      </c>
      <c r="H349" s="334">
        <v>10</v>
      </c>
      <c r="I349" s="335">
        <v>1.9052</v>
      </c>
    </row>
    <row r="350" spans="1:9" x14ac:dyDescent="0.35">
      <c r="A350" s="334" t="str">
        <f>Inek2019A1a2a[[#This Row],[PEPP]]&amp;"#"&amp;Inek2019A1a2a[[#This Row],[Klasse]]</f>
        <v>PK03Z#11</v>
      </c>
      <c r="B350" s="334">
        <f>Inek2019A1a2a[[#This Row],[Klasse2]]</f>
        <v>11</v>
      </c>
      <c r="C350" s="335">
        <f>Inek2019A1a2a[[#This Row],[BewJeTag2]]</f>
        <v>1.8781000000000001</v>
      </c>
      <c r="D350" s="334" t="s">
        <v>340</v>
      </c>
      <c r="E350" s="334" t="s">
        <v>383</v>
      </c>
      <c r="F350" s="334" t="s">
        <v>390</v>
      </c>
      <c r="G350" s="334" t="s">
        <v>391</v>
      </c>
      <c r="H350" s="334">
        <v>11</v>
      </c>
      <c r="I350" s="335">
        <v>1.8781000000000001</v>
      </c>
    </row>
    <row r="351" spans="1:9" x14ac:dyDescent="0.35">
      <c r="A351" s="334" t="str">
        <f>Inek2019A1a2a[[#This Row],[PEPP]]&amp;"#"&amp;Inek2019A1a2a[[#This Row],[Klasse]]</f>
        <v>PK03Z#12</v>
      </c>
      <c r="B351" s="334">
        <f>Inek2019A1a2a[[#This Row],[Klasse2]]</f>
        <v>12</v>
      </c>
      <c r="C351" s="335">
        <f>Inek2019A1a2a[[#This Row],[BewJeTag2]]</f>
        <v>1.8511</v>
      </c>
      <c r="D351" s="334" t="s">
        <v>340</v>
      </c>
      <c r="E351" s="334" t="s">
        <v>383</v>
      </c>
      <c r="F351" s="334" t="s">
        <v>390</v>
      </c>
      <c r="G351" s="334" t="s">
        <v>391</v>
      </c>
      <c r="H351" s="334">
        <v>12</v>
      </c>
      <c r="I351" s="335">
        <v>1.8511</v>
      </c>
    </row>
    <row r="352" spans="1:9" x14ac:dyDescent="0.35">
      <c r="A352" s="334" t="str">
        <f>Inek2019A1a2a[[#This Row],[PEPP]]&amp;"#"&amp;Inek2019A1a2a[[#This Row],[Klasse]]</f>
        <v>PK03Z#13</v>
      </c>
      <c r="B352" s="334">
        <f>Inek2019A1a2a[[#This Row],[Klasse2]]</f>
        <v>13</v>
      </c>
      <c r="C352" s="335">
        <f>Inek2019A1a2a[[#This Row],[BewJeTag2]]</f>
        <v>1.8240000000000001</v>
      </c>
      <c r="D352" s="334" t="s">
        <v>340</v>
      </c>
      <c r="E352" s="334" t="s">
        <v>383</v>
      </c>
      <c r="F352" s="334" t="s">
        <v>390</v>
      </c>
      <c r="G352" s="334" t="s">
        <v>391</v>
      </c>
      <c r="H352" s="334">
        <v>13</v>
      </c>
      <c r="I352" s="335">
        <v>1.8240000000000001</v>
      </c>
    </row>
    <row r="353" spans="1:9" x14ac:dyDescent="0.35">
      <c r="A353" s="334" t="str">
        <f>Inek2019A1a2a[[#This Row],[PEPP]]&amp;"#"&amp;Inek2019A1a2a[[#This Row],[Klasse]]</f>
        <v>PK03Z#14</v>
      </c>
      <c r="B353" s="334">
        <f>Inek2019A1a2a[[#This Row],[Klasse2]]</f>
        <v>14</v>
      </c>
      <c r="C353" s="335">
        <f>Inek2019A1a2a[[#This Row],[BewJeTag2]]</f>
        <v>1.7969999999999999</v>
      </c>
      <c r="D353" s="334" t="s">
        <v>340</v>
      </c>
      <c r="E353" s="334" t="s">
        <v>383</v>
      </c>
      <c r="F353" s="334" t="s">
        <v>390</v>
      </c>
      <c r="G353" s="334" t="s">
        <v>391</v>
      </c>
      <c r="H353" s="334">
        <v>14</v>
      </c>
      <c r="I353" s="335">
        <v>1.7969999999999999</v>
      </c>
    </row>
    <row r="354" spans="1:9" x14ac:dyDescent="0.35">
      <c r="A354" s="334" t="str">
        <f>Inek2019A1a2a[[#This Row],[PEPP]]&amp;"#"&amp;Inek2019A1a2a[[#This Row],[Klasse]]</f>
        <v>PK03Z#15</v>
      </c>
      <c r="B354" s="334">
        <f>Inek2019A1a2a[[#This Row],[Klasse2]]</f>
        <v>15</v>
      </c>
      <c r="C354" s="335">
        <f>Inek2019A1a2a[[#This Row],[BewJeTag2]]</f>
        <v>1.7699</v>
      </c>
      <c r="D354" s="334" t="s">
        <v>340</v>
      </c>
      <c r="E354" s="334" t="s">
        <v>383</v>
      </c>
      <c r="F354" s="334" t="s">
        <v>390</v>
      </c>
      <c r="G354" s="334" t="s">
        <v>391</v>
      </c>
      <c r="H354" s="334">
        <v>15</v>
      </c>
      <c r="I354" s="335">
        <v>1.7699</v>
      </c>
    </row>
    <row r="355" spans="1:9" x14ac:dyDescent="0.35">
      <c r="A355" s="334" t="str">
        <f>Inek2019A1a2a[[#This Row],[PEPP]]&amp;"#"&amp;Inek2019A1a2a[[#This Row],[Klasse]]</f>
        <v>PK03Z#16</v>
      </c>
      <c r="B355" s="334">
        <f>Inek2019A1a2a[[#This Row],[Klasse2]]</f>
        <v>16</v>
      </c>
      <c r="C355" s="335">
        <f>Inek2019A1a2a[[#This Row],[BewJeTag2]]</f>
        <v>1.7428999999999999</v>
      </c>
      <c r="D355" s="334" t="s">
        <v>340</v>
      </c>
      <c r="E355" s="334" t="s">
        <v>383</v>
      </c>
      <c r="F355" s="334" t="s">
        <v>390</v>
      </c>
      <c r="G355" s="334" t="s">
        <v>391</v>
      </c>
      <c r="H355" s="334">
        <v>16</v>
      </c>
      <c r="I355" s="335">
        <v>1.7428999999999999</v>
      </c>
    </row>
    <row r="356" spans="1:9" x14ac:dyDescent="0.35">
      <c r="A356" s="334" t="str">
        <f>Inek2019A1a2a[[#This Row],[PEPP]]&amp;"#"&amp;Inek2019A1a2a[[#This Row],[Klasse]]</f>
        <v>PK03Z#17</v>
      </c>
      <c r="B356" s="334">
        <f>Inek2019A1a2a[[#This Row],[Klasse2]]</f>
        <v>17</v>
      </c>
      <c r="C356" s="335">
        <f>Inek2019A1a2a[[#This Row],[BewJeTag2]]</f>
        <v>1.7158</v>
      </c>
      <c r="D356" s="334" t="s">
        <v>340</v>
      </c>
      <c r="E356" s="334" t="s">
        <v>383</v>
      </c>
      <c r="F356" s="334" t="s">
        <v>390</v>
      </c>
      <c r="G356" s="334" t="s">
        <v>391</v>
      </c>
      <c r="H356" s="334">
        <v>17</v>
      </c>
      <c r="I356" s="335">
        <v>1.7158</v>
      </c>
    </row>
    <row r="357" spans="1:9" x14ac:dyDescent="0.35">
      <c r="A357" s="334" t="str">
        <f>Inek2019A1a2a[[#This Row],[PEPP]]&amp;"#"&amp;Inek2019A1a2a[[#This Row],[Klasse]]</f>
        <v>PK04A#1</v>
      </c>
      <c r="B357" s="334">
        <f>Inek2019A1a2a[[#This Row],[Klasse2]]</f>
        <v>1</v>
      </c>
      <c r="C357" s="335">
        <f>Inek2019A1a2a[[#This Row],[BewJeTag2]]</f>
        <v>2.2336</v>
      </c>
      <c r="D357" s="334" t="s">
        <v>340</v>
      </c>
      <c r="E357" s="334" t="s">
        <v>383</v>
      </c>
      <c r="F357" s="334" t="s">
        <v>392</v>
      </c>
      <c r="G357" s="334" t="s">
        <v>3464</v>
      </c>
      <c r="H357" s="334">
        <v>1</v>
      </c>
      <c r="I357" s="335">
        <v>2.2336</v>
      </c>
    </row>
    <row r="358" spans="1:9" x14ac:dyDescent="0.35">
      <c r="A358" s="334" t="str">
        <f>Inek2019A1a2a[[#This Row],[PEPP]]&amp;"#"&amp;Inek2019A1a2a[[#This Row],[Klasse]]</f>
        <v>PK04A#2</v>
      </c>
      <c r="B358" s="334">
        <f>Inek2019A1a2a[[#This Row],[Klasse2]]</f>
        <v>2</v>
      </c>
      <c r="C358" s="335">
        <f>Inek2019A1a2a[[#This Row],[BewJeTag2]]</f>
        <v>1.9966999999999999</v>
      </c>
      <c r="D358" s="334" t="s">
        <v>340</v>
      </c>
      <c r="E358" s="334" t="s">
        <v>383</v>
      </c>
      <c r="F358" s="334" t="s">
        <v>392</v>
      </c>
      <c r="G358" s="334" t="s">
        <v>3464</v>
      </c>
      <c r="H358" s="334">
        <v>2</v>
      </c>
      <c r="I358" s="335">
        <v>1.9966999999999999</v>
      </c>
    </row>
    <row r="359" spans="1:9" x14ac:dyDescent="0.35">
      <c r="A359" s="334" t="str">
        <f>Inek2019A1a2a[[#This Row],[PEPP]]&amp;"#"&amp;Inek2019A1a2a[[#This Row],[Klasse]]</f>
        <v>PK04A#3</v>
      </c>
      <c r="B359" s="334">
        <f>Inek2019A1a2a[[#This Row],[Klasse2]]</f>
        <v>3</v>
      </c>
      <c r="C359" s="335">
        <f>Inek2019A1a2a[[#This Row],[BewJeTag2]]</f>
        <v>1.9751000000000001</v>
      </c>
      <c r="D359" s="334" t="s">
        <v>340</v>
      </c>
      <c r="E359" s="334" t="s">
        <v>383</v>
      </c>
      <c r="F359" s="334" t="s">
        <v>392</v>
      </c>
      <c r="G359" s="334" t="s">
        <v>3464</v>
      </c>
      <c r="H359" s="334">
        <v>3</v>
      </c>
      <c r="I359" s="335">
        <v>1.9751000000000001</v>
      </c>
    </row>
    <row r="360" spans="1:9" x14ac:dyDescent="0.35">
      <c r="A360" s="334" t="str">
        <f>Inek2019A1a2a[[#This Row],[PEPP]]&amp;"#"&amp;Inek2019A1a2a[[#This Row],[Klasse]]</f>
        <v>PK04A#4</v>
      </c>
      <c r="B360" s="334">
        <f>Inek2019A1a2a[[#This Row],[Klasse2]]</f>
        <v>4</v>
      </c>
      <c r="C360" s="335">
        <f>Inek2019A1a2a[[#This Row],[BewJeTag2]]</f>
        <v>1.9509000000000001</v>
      </c>
      <c r="D360" s="334" t="s">
        <v>340</v>
      </c>
      <c r="E360" s="334" t="s">
        <v>383</v>
      </c>
      <c r="F360" s="334" t="s">
        <v>392</v>
      </c>
      <c r="G360" s="334" t="s">
        <v>3464</v>
      </c>
      <c r="H360" s="334">
        <v>4</v>
      </c>
      <c r="I360" s="335">
        <v>1.9509000000000001</v>
      </c>
    </row>
    <row r="361" spans="1:9" x14ac:dyDescent="0.35">
      <c r="A361" s="334" t="str">
        <f>Inek2019A1a2a[[#This Row],[PEPP]]&amp;"#"&amp;Inek2019A1a2a[[#This Row],[Klasse]]</f>
        <v>PK04A#5</v>
      </c>
      <c r="B361" s="334">
        <f>Inek2019A1a2a[[#This Row],[Klasse2]]</f>
        <v>5</v>
      </c>
      <c r="C361" s="335">
        <f>Inek2019A1a2a[[#This Row],[BewJeTag2]]</f>
        <v>1.9268000000000001</v>
      </c>
      <c r="D361" s="334" t="s">
        <v>340</v>
      </c>
      <c r="E361" s="334" t="s">
        <v>383</v>
      </c>
      <c r="F361" s="334" t="s">
        <v>392</v>
      </c>
      <c r="G361" s="334" t="s">
        <v>3464</v>
      </c>
      <c r="H361" s="334">
        <v>5</v>
      </c>
      <c r="I361" s="335">
        <v>1.9268000000000001</v>
      </c>
    </row>
    <row r="362" spans="1:9" x14ac:dyDescent="0.35">
      <c r="A362" s="334" t="str">
        <f>Inek2019A1a2a[[#This Row],[PEPP]]&amp;"#"&amp;Inek2019A1a2a[[#This Row],[Klasse]]</f>
        <v>PK04A#6</v>
      </c>
      <c r="B362" s="334">
        <f>Inek2019A1a2a[[#This Row],[Klasse2]]</f>
        <v>6</v>
      </c>
      <c r="C362" s="335">
        <f>Inek2019A1a2a[[#This Row],[BewJeTag2]]</f>
        <v>1.9026000000000001</v>
      </c>
      <c r="D362" s="334" t="s">
        <v>340</v>
      </c>
      <c r="E362" s="334" t="s">
        <v>383</v>
      </c>
      <c r="F362" s="334" t="s">
        <v>392</v>
      </c>
      <c r="G362" s="334" t="s">
        <v>3464</v>
      </c>
      <c r="H362" s="334">
        <v>6</v>
      </c>
      <c r="I362" s="335">
        <v>1.9026000000000001</v>
      </c>
    </row>
    <row r="363" spans="1:9" x14ac:dyDescent="0.35">
      <c r="A363" s="334" t="str">
        <f>Inek2019A1a2a[[#This Row],[PEPP]]&amp;"#"&amp;Inek2019A1a2a[[#This Row],[Klasse]]</f>
        <v>PK04A#7</v>
      </c>
      <c r="B363" s="334">
        <f>Inek2019A1a2a[[#This Row],[Klasse2]]</f>
        <v>7</v>
      </c>
      <c r="C363" s="335">
        <f>Inek2019A1a2a[[#This Row],[BewJeTag2]]</f>
        <v>1.8784000000000001</v>
      </c>
      <c r="D363" s="334" t="s">
        <v>340</v>
      </c>
      <c r="E363" s="334" t="s">
        <v>383</v>
      </c>
      <c r="F363" s="334" t="s">
        <v>392</v>
      </c>
      <c r="G363" s="334" t="s">
        <v>3464</v>
      </c>
      <c r="H363" s="334">
        <v>7</v>
      </c>
      <c r="I363" s="335">
        <v>1.8784000000000001</v>
      </c>
    </row>
    <row r="364" spans="1:9" x14ac:dyDescent="0.35">
      <c r="A364" s="334" t="str">
        <f>Inek2019A1a2a[[#This Row],[PEPP]]&amp;"#"&amp;Inek2019A1a2a[[#This Row],[Klasse]]</f>
        <v>PK04A#8</v>
      </c>
      <c r="B364" s="334">
        <f>Inek2019A1a2a[[#This Row],[Klasse2]]</f>
        <v>8</v>
      </c>
      <c r="C364" s="335">
        <f>Inek2019A1a2a[[#This Row],[BewJeTag2]]</f>
        <v>1.8542000000000001</v>
      </c>
      <c r="D364" s="334" t="s">
        <v>340</v>
      </c>
      <c r="E364" s="334" t="s">
        <v>383</v>
      </c>
      <c r="F364" s="334" t="s">
        <v>392</v>
      </c>
      <c r="G364" s="334" t="s">
        <v>3464</v>
      </c>
      <c r="H364" s="334">
        <v>8</v>
      </c>
      <c r="I364" s="335">
        <v>1.8542000000000001</v>
      </c>
    </row>
    <row r="365" spans="1:9" x14ac:dyDescent="0.35">
      <c r="A365" s="334" t="str">
        <f>Inek2019A1a2a[[#This Row],[PEPP]]&amp;"#"&amp;Inek2019A1a2a[[#This Row],[Klasse]]</f>
        <v>PK04A#9</v>
      </c>
      <c r="B365" s="334">
        <f>Inek2019A1a2a[[#This Row],[Klasse2]]</f>
        <v>9</v>
      </c>
      <c r="C365" s="335">
        <f>Inek2019A1a2a[[#This Row],[BewJeTag2]]</f>
        <v>1.83</v>
      </c>
      <c r="D365" s="334" t="s">
        <v>340</v>
      </c>
      <c r="E365" s="334" t="s">
        <v>383</v>
      </c>
      <c r="F365" s="334" t="s">
        <v>392</v>
      </c>
      <c r="G365" s="334" t="s">
        <v>3464</v>
      </c>
      <c r="H365" s="334">
        <v>9</v>
      </c>
      <c r="I365" s="335">
        <v>1.83</v>
      </c>
    </row>
    <row r="366" spans="1:9" x14ac:dyDescent="0.35">
      <c r="A366" s="334" t="str">
        <f>Inek2019A1a2a[[#This Row],[PEPP]]&amp;"#"&amp;Inek2019A1a2a[[#This Row],[Klasse]]</f>
        <v>PK04A#10</v>
      </c>
      <c r="B366" s="334">
        <f>Inek2019A1a2a[[#This Row],[Klasse2]]</f>
        <v>10</v>
      </c>
      <c r="C366" s="335">
        <f>Inek2019A1a2a[[#This Row],[BewJeTag2]]</f>
        <v>1.8058000000000001</v>
      </c>
      <c r="D366" s="334" t="s">
        <v>340</v>
      </c>
      <c r="E366" s="334" t="s">
        <v>383</v>
      </c>
      <c r="F366" s="334" t="s">
        <v>392</v>
      </c>
      <c r="G366" s="334" t="s">
        <v>3464</v>
      </c>
      <c r="H366" s="334">
        <v>10</v>
      </c>
      <c r="I366" s="335">
        <v>1.8058000000000001</v>
      </c>
    </row>
    <row r="367" spans="1:9" x14ac:dyDescent="0.35">
      <c r="A367" s="334" t="str">
        <f>Inek2019A1a2a[[#This Row],[PEPP]]&amp;"#"&amp;Inek2019A1a2a[[#This Row],[Klasse]]</f>
        <v>PK04A#11</v>
      </c>
      <c r="B367" s="334">
        <f>Inek2019A1a2a[[#This Row],[Klasse2]]</f>
        <v>11</v>
      </c>
      <c r="C367" s="335">
        <f>Inek2019A1a2a[[#This Row],[BewJeTag2]]</f>
        <v>1.7816000000000001</v>
      </c>
      <c r="D367" s="334" t="s">
        <v>340</v>
      </c>
      <c r="E367" s="334" t="s">
        <v>383</v>
      </c>
      <c r="F367" s="334" t="s">
        <v>392</v>
      </c>
      <c r="G367" s="334" t="s">
        <v>3464</v>
      </c>
      <c r="H367" s="334">
        <v>11</v>
      </c>
      <c r="I367" s="335">
        <v>1.7816000000000001</v>
      </c>
    </row>
    <row r="368" spans="1:9" x14ac:dyDescent="0.35">
      <c r="A368" s="334" t="str">
        <f>Inek2019A1a2a[[#This Row],[PEPP]]&amp;"#"&amp;Inek2019A1a2a[[#This Row],[Klasse]]</f>
        <v>PK04A#12</v>
      </c>
      <c r="B368" s="334">
        <f>Inek2019A1a2a[[#This Row],[Klasse2]]</f>
        <v>12</v>
      </c>
      <c r="C368" s="335">
        <f>Inek2019A1a2a[[#This Row],[BewJeTag2]]</f>
        <v>1.7574000000000001</v>
      </c>
      <c r="D368" s="334" t="s">
        <v>340</v>
      </c>
      <c r="E368" s="334" t="s">
        <v>383</v>
      </c>
      <c r="F368" s="334" t="s">
        <v>392</v>
      </c>
      <c r="G368" s="334" t="s">
        <v>3464</v>
      </c>
      <c r="H368" s="334">
        <v>12</v>
      </c>
      <c r="I368" s="335">
        <v>1.7574000000000001</v>
      </c>
    </row>
    <row r="369" spans="1:9" x14ac:dyDescent="0.35">
      <c r="A369" s="334" t="str">
        <f>Inek2019A1a2a[[#This Row],[PEPP]]&amp;"#"&amp;Inek2019A1a2a[[#This Row],[Klasse]]</f>
        <v>PK04A#13</v>
      </c>
      <c r="B369" s="334">
        <f>Inek2019A1a2a[[#This Row],[Klasse2]]</f>
        <v>13</v>
      </c>
      <c r="C369" s="335">
        <f>Inek2019A1a2a[[#This Row],[BewJeTag2]]</f>
        <v>1.7332000000000001</v>
      </c>
      <c r="D369" s="334" t="s">
        <v>340</v>
      </c>
      <c r="E369" s="334" t="s">
        <v>383</v>
      </c>
      <c r="F369" s="334" t="s">
        <v>392</v>
      </c>
      <c r="G369" s="334" t="s">
        <v>3464</v>
      </c>
      <c r="H369" s="334">
        <v>13</v>
      </c>
      <c r="I369" s="335">
        <v>1.7332000000000001</v>
      </c>
    </row>
    <row r="370" spans="1:9" x14ac:dyDescent="0.35">
      <c r="A370" s="334" t="str">
        <f>Inek2019A1a2a[[#This Row],[PEPP]]&amp;"#"&amp;Inek2019A1a2a[[#This Row],[Klasse]]</f>
        <v>PK04A#14</v>
      </c>
      <c r="B370" s="334">
        <f>Inek2019A1a2a[[#This Row],[Klasse2]]</f>
        <v>14</v>
      </c>
      <c r="C370" s="335">
        <f>Inek2019A1a2a[[#This Row],[BewJeTag2]]</f>
        <v>1.7090000000000001</v>
      </c>
      <c r="D370" s="334" t="s">
        <v>340</v>
      </c>
      <c r="E370" s="334" t="s">
        <v>383</v>
      </c>
      <c r="F370" s="334" t="s">
        <v>392</v>
      </c>
      <c r="G370" s="334" t="s">
        <v>3464</v>
      </c>
      <c r="H370" s="334">
        <v>14</v>
      </c>
      <c r="I370" s="335">
        <v>1.7090000000000001</v>
      </c>
    </row>
    <row r="371" spans="1:9" x14ac:dyDescent="0.35">
      <c r="A371" s="334" t="str">
        <f>Inek2019A1a2a[[#This Row],[PEPP]]&amp;"#"&amp;Inek2019A1a2a[[#This Row],[Klasse]]</f>
        <v>PK04A#15</v>
      </c>
      <c r="B371" s="334">
        <f>Inek2019A1a2a[[#This Row],[Klasse2]]</f>
        <v>15</v>
      </c>
      <c r="C371" s="335">
        <f>Inek2019A1a2a[[#This Row],[BewJeTag2]]</f>
        <v>1.6848000000000001</v>
      </c>
      <c r="D371" s="334" t="s">
        <v>340</v>
      </c>
      <c r="E371" s="334" t="s">
        <v>383</v>
      </c>
      <c r="F371" s="334" t="s">
        <v>392</v>
      </c>
      <c r="G371" s="334" t="s">
        <v>3464</v>
      </c>
      <c r="H371" s="334">
        <v>15</v>
      </c>
      <c r="I371" s="335">
        <v>1.6848000000000001</v>
      </c>
    </row>
    <row r="372" spans="1:9" x14ac:dyDescent="0.35">
      <c r="A372" s="334" t="str">
        <f>Inek2019A1a2a[[#This Row],[PEPP]]&amp;"#"&amp;Inek2019A1a2a[[#This Row],[Klasse]]</f>
        <v>PK04A#16</v>
      </c>
      <c r="B372" s="334">
        <f>Inek2019A1a2a[[#This Row],[Klasse2]]</f>
        <v>16</v>
      </c>
      <c r="C372" s="335">
        <f>Inek2019A1a2a[[#This Row],[BewJeTag2]]</f>
        <v>1.6606000000000001</v>
      </c>
      <c r="D372" s="334" t="s">
        <v>340</v>
      </c>
      <c r="E372" s="334" t="s">
        <v>383</v>
      </c>
      <c r="F372" s="334" t="s">
        <v>392</v>
      </c>
      <c r="G372" s="334" t="s">
        <v>3464</v>
      </c>
      <c r="H372" s="334">
        <v>16</v>
      </c>
      <c r="I372" s="335">
        <v>1.6606000000000001</v>
      </c>
    </row>
    <row r="373" spans="1:9" x14ac:dyDescent="0.35">
      <c r="A373" s="334" t="str">
        <f>Inek2019A1a2a[[#This Row],[PEPP]]&amp;"#"&amp;Inek2019A1a2a[[#This Row],[Klasse]]</f>
        <v>PK04A#17</v>
      </c>
      <c r="B373" s="334">
        <f>Inek2019A1a2a[[#This Row],[Klasse2]]</f>
        <v>17</v>
      </c>
      <c r="C373" s="335">
        <f>Inek2019A1a2a[[#This Row],[BewJeTag2]]</f>
        <v>1.6364000000000001</v>
      </c>
      <c r="D373" s="334" t="s">
        <v>340</v>
      </c>
      <c r="E373" s="334" t="s">
        <v>383</v>
      </c>
      <c r="F373" s="334" t="s">
        <v>392</v>
      </c>
      <c r="G373" s="334" t="s">
        <v>3464</v>
      </c>
      <c r="H373" s="334">
        <v>17</v>
      </c>
      <c r="I373" s="335">
        <v>1.6364000000000001</v>
      </c>
    </row>
    <row r="374" spans="1:9" x14ac:dyDescent="0.35">
      <c r="A374" s="334" t="str">
        <f>Inek2019A1a2a[[#This Row],[PEPP]]&amp;"#"&amp;Inek2019A1a2a[[#This Row],[Klasse]]</f>
        <v>PK04B#1</v>
      </c>
      <c r="B374" s="334">
        <f>Inek2019A1a2a[[#This Row],[Klasse2]]</f>
        <v>1</v>
      </c>
      <c r="C374" s="335">
        <f>Inek2019A1a2a[[#This Row],[BewJeTag2]]</f>
        <v>2.1067999999999998</v>
      </c>
      <c r="D374" s="334" t="s">
        <v>340</v>
      </c>
      <c r="E374" s="334" t="s">
        <v>383</v>
      </c>
      <c r="F374" s="334" t="s">
        <v>394</v>
      </c>
      <c r="G374" s="334" t="s">
        <v>3465</v>
      </c>
      <c r="H374" s="334">
        <v>1</v>
      </c>
      <c r="I374" s="335">
        <v>2.1067999999999998</v>
      </c>
    </row>
    <row r="375" spans="1:9" x14ac:dyDescent="0.35">
      <c r="A375" s="334" t="str">
        <f>Inek2019A1a2a[[#This Row],[PEPP]]&amp;"#"&amp;Inek2019A1a2a[[#This Row],[Klasse]]</f>
        <v>PK04B#2</v>
      </c>
      <c r="B375" s="334">
        <f>Inek2019A1a2a[[#This Row],[Klasse2]]</f>
        <v>2</v>
      </c>
      <c r="C375" s="335">
        <f>Inek2019A1a2a[[#This Row],[BewJeTag2]]</f>
        <v>1.9225000000000001</v>
      </c>
      <c r="D375" s="334" t="s">
        <v>340</v>
      </c>
      <c r="E375" s="334" t="s">
        <v>383</v>
      </c>
      <c r="F375" s="334" t="s">
        <v>394</v>
      </c>
      <c r="G375" s="334" t="s">
        <v>3465</v>
      </c>
      <c r="H375" s="334">
        <v>2</v>
      </c>
      <c r="I375" s="335">
        <v>1.9225000000000001</v>
      </c>
    </row>
    <row r="376" spans="1:9" x14ac:dyDescent="0.35">
      <c r="A376" s="334" t="str">
        <f>Inek2019A1a2a[[#This Row],[PEPP]]&amp;"#"&amp;Inek2019A1a2a[[#This Row],[Klasse]]</f>
        <v>PK04B#3</v>
      </c>
      <c r="B376" s="334">
        <f>Inek2019A1a2a[[#This Row],[Klasse2]]</f>
        <v>3</v>
      </c>
      <c r="C376" s="335">
        <f>Inek2019A1a2a[[#This Row],[BewJeTag2]]</f>
        <v>1.8924000000000001</v>
      </c>
      <c r="D376" s="334" t="s">
        <v>340</v>
      </c>
      <c r="E376" s="334" t="s">
        <v>383</v>
      </c>
      <c r="F376" s="334" t="s">
        <v>394</v>
      </c>
      <c r="G376" s="334" t="s">
        <v>3465</v>
      </c>
      <c r="H376" s="334">
        <v>3</v>
      </c>
      <c r="I376" s="335">
        <v>1.8924000000000001</v>
      </c>
    </row>
    <row r="377" spans="1:9" x14ac:dyDescent="0.35">
      <c r="A377" s="334" t="str">
        <f>Inek2019A1a2a[[#This Row],[PEPP]]&amp;"#"&amp;Inek2019A1a2a[[#This Row],[Klasse]]</f>
        <v>PK04B#4</v>
      </c>
      <c r="B377" s="334">
        <f>Inek2019A1a2a[[#This Row],[Klasse2]]</f>
        <v>4</v>
      </c>
      <c r="C377" s="335">
        <f>Inek2019A1a2a[[#This Row],[BewJeTag2]]</f>
        <v>1.865</v>
      </c>
      <c r="D377" s="334" t="s">
        <v>340</v>
      </c>
      <c r="E377" s="334" t="s">
        <v>383</v>
      </c>
      <c r="F377" s="334" t="s">
        <v>394</v>
      </c>
      <c r="G377" s="334" t="s">
        <v>3465</v>
      </c>
      <c r="H377" s="334">
        <v>4</v>
      </c>
      <c r="I377" s="335">
        <v>1.865</v>
      </c>
    </row>
    <row r="378" spans="1:9" x14ac:dyDescent="0.35">
      <c r="A378" s="334" t="str">
        <f>Inek2019A1a2a[[#This Row],[PEPP]]&amp;"#"&amp;Inek2019A1a2a[[#This Row],[Klasse]]</f>
        <v>PK04B#5</v>
      </c>
      <c r="B378" s="334">
        <f>Inek2019A1a2a[[#This Row],[Klasse2]]</f>
        <v>5</v>
      </c>
      <c r="C378" s="335">
        <f>Inek2019A1a2a[[#This Row],[BewJeTag2]]</f>
        <v>1.8376999999999999</v>
      </c>
      <c r="D378" s="334" t="s">
        <v>340</v>
      </c>
      <c r="E378" s="334" t="s">
        <v>383</v>
      </c>
      <c r="F378" s="334" t="s">
        <v>394</v>
      </c>
      <c r="G378" s="334" t="s">
        <v>3465</v>
      </c>
      <c r="H378" s="334">
        <v>5</v>
      </c>
      <c r="I378" s="335">
        <v>1.8376999999999999</v>
      </c>
    </row>
    <row r="379" spans="1:9" x14ac:dyDescent="0.35">
      <c r="A379" s="334" t="str">
        <f>Inek2019A1a2a[[#This Row],[PEPP]]&amp;"#"&amp;Inek2019A1a2a[[#This Row],[Klasse]]</f>
        <v>PK04B#6</v>
      </c>
      <c r="B379" s="334">
        <f>Inek2019A1a2a[[#This Row],[Klasse2]]</f>
        <v>6</v>
      </c>
      <c r="C379" s="335">
        <f>Inek2019A1a2a[[#This Row],[BewJeTag2]]</f>
        <v>1.8103</v>
      </c>
      <c r="D379" s="334" t="s">
        <v>340</v>
      </c>
      <c r="E379" s="334" t="s">
        <v>383</v>
      </c>
      <c r="F379" s="334" t="s">
        <v>394</v>
      </c>
      <c r="G379" s="334" t="s">
        <v>3465</v>
      </c>
      <c r="H379" s="334">
        <v>6</v>
      </c>
      <c r="I379" s="335">
        <v>1.8103</v>
      </c>
    </row>
    <row r="380" spans="1:9" x14ac:dyDescent="0.35">
      <c r="A380" s="334" t="str">
        <f>Inek2019A1a2a[[#This Row],[PEPP]]&amp;"#"&amp;Inek2019A1a2a[[#This Row],[Klasse]]</f>
        <v>PK04B#7</v>
      </c>
      <c r="B380" s="334">
        <f>Inek2019A1a2a[[#This Row],[Klasse2]]</f>
        <v>7</v>
      </c>
      <c r="C380" s="335">
        <f>Inek2019A1a2a[[#This Row],[BewJeTag2]]</f>
        <v>1.7829999999999999</v>
      </c>
      <c r="D380" s="334" t="s">
        <v>340</v>
      </c>
      <c r="E380" s="334" t="s">
        <v>383</v>
      </c>
      <c r="F380" s="334" t="s">
        <v>394</v>
      </c>
      <c r="G380" s="334" t="s">
        <v>3465</v>
      </c>
      <c r="H380" s="334">
        <v>7</v>
      </c>
      <c r="I380" s="335">
        <v>1.7829999999999999</v>
      </c>
    </row>
    <row r="381" spans="1:9" x14ac:dyDescent="0.35">
      <c r="A381" s="334" t="str">
        <f>Inek2019A1a2a[[#This Row],[PEPP]]&amp;"#"&amp;Inek2019A1a2a[[#This Row],[Klasse]]</f>
        <v>PK04B#8</v>
      </c>
      <c r="B381" s="334">
        <f>Inek2019A1a2a[[#This Row],[Klasse2]]</f>
        <v>8</v>
      </c>
      <c r="C381" s="335">
        <f>Inek2019A1a2a[[#This Row],[BewJeTag2]]</f>
        <v>1.7556</v>
      </c>
      <c r="D381" s="334" t="s">
        <v>340</v>
      </c>
      <c r="E381" s="334" t="s">
        <v>383</v>
      </c>
      <c r="F381" s="334" t="s">
        <v>394</v>
      </c>
      <c r="G381" s="334" t="s">
        <v>3465</v>
      </c>
      <c r="H381" s="334">
        <v>8</v>
      </c>
      <c r="I381" s="335">
        <v>1.7556</v>
      </c>
    </row>
    <row r="382" spans="1:9" x14ac:dyDescent="0.35">
      <c r="A382" s="334" t="str">
        <f>Inek2019A1a2a[[#This Row],[PEPP]]&amp;"#"&amp;Inek2019A1a2a[[#This Row],[Klasse]]</f>
        <v>PK04B#9</v>
      </c>
      <c r="B382" s="334">
        <f>Inek2019A1a2a[[#This Row],[Klasse2]]</f>
        <v>9</v>
      </c>
      <c r="C382" s="335">
        <f>Inek2019A1a2a[[#This Row],[BewJeTag2]]</f>
        <v>1.7282999999999999</v>
      </c>
      <c r="D382" s="334" t="s">
        <v>340</v>
      </c>
      <c r="E382" s="334" t="s">
        <v>383</v>
      </c>
      <c r="F382" s="334" t="s">
        <v>394</v>
      </c>
      <c r="G382" s="334" t="s">
        <v>3465</v>
      </c>
      <c r="H382" s="334">
        <v>9</v>
      </c>
      <c r="I382" s="335">
        <v>1.7282999999999999</v>
      </c>
    </row>
    <row r="383" spans="1:9" x14ac:dyDescent="0.35">
      <c r="A383" s="334" t="str">
        <f>Inek2019A1a2a[[#This Row],[PEPP]]&amp;"#"&amp;Inek2019A1a2a[[#This Row],[Klasse]]</f>
        <v>PK04B#10</v>
      </c>
      <c r="B383" s="334">
        <f>Inek2019A1a2a[[#This Row],[Klasse2]]</f>
        <v>10</v>
      </c>
      <c r="C383" s="335">
        <f>Inek2019A1a2a[[#This Row],[BewJeTag2]]</f>
        <v>1.7010000000000001</v>
      </c>
      <c r="D383" s="334" t="s">
        <v>340</v>
      </c>
      <c r="E383" s="334" t="s">
        <v>383</v>
      </c>
      <c r="F383" s="334" t="s">
        <v>394</v>
      </c>
      <c r="G383" s="334" t="s">
        <v>3465</v>
      </c>
      <c r="H383" s="334">
        <v>10</v>
      </c>
      <c r="I383" s="335">
        <v>1.7010000000000001</v>
      </c>
    </row>
    <row r="384" spans="1:9" x14ac:dyDescent="0.35">
      <c r="A384" s="334" t="str">
        <f>Inek2019A1a2a[[#This Row],[PEPP]]&amp;"#"&amp;Inek2019A1a2a[[#This Row],[Klasse]]</f>
        <v>PK04B#11</v>
      </c>
      <c r="B384" s="334">
        <f>Inek2019A1a2a[[#This Row],[Klasse2]]</f>
        <v>11</v>
      </c>
      <c r="C384" s="335">
        <f>Inek2019A1a2a[[#This Row],[BewJeTag2]]</f>
        <v>1.6736</v>
      </c>
      <c r="D384" s="334" t="s">
        <v>340</v>
      </c>
      <c r="E384" s="334" t="s">
        <v>383</v>
      </c>
      <c r="F384" s="334" t="s">
        <v>394</v>
      </c>
      <c r="G384" s="334" t="s">
        <v>3465</v>
      </c>
      <c r="H384" s="334">
        <v>11</v>
      </c>
      <c r="I384" s="335">
        <v>1.6736</v>
      </c>
    </row>
    <row r="385" spans="1:9" x14ac:dyDescent="0.35">
      <c r="A385" s="334" t="str">
        <f>Inek2019A1a2a[[#This Row],[PEPP]]&amp;"#"&amp;Inek2019A1a2a[[#This Row],[Klasse]]</f>
        <v>PK04B#12</v>
      </c>
      <c r="B385" s="334">
        <f>Inek2019A1a2a[[#This Row],[Klasse2]]</f>
        <v>12</v>
      </c>
      <c r="C385" s="335">
        <f>Inek2019A1a2a[[#This Row],[BewJeTag2]]</f>
        <v>1.6463000000000001</v>
      </c>
      <c r="D385" s="334" t="s">
        <v>340</v>
      </c>
      <c r="E385" s="334" t="s">
        <v>383</v>
      </c>
      <c r="F385" s="334" t="s">
        <v>394</v>
      </c>
      <c r="G385" s="334" t="s">
        <v>3465</v>
      </c>
      <c r="H385" s="334">
        <v>12</v>
      </c>
      <c r="I385" s="335">
        <v>1.6463000000000001</v>
      </c>
    </row>
    <row r="386" spans="1:9" x14ac:dyDescent="0.35">
      <c r="A386" s="334" t="str">
        <f>Inek2019A1a2a[[#This Row],[PEPP]]&amp;"#"&amp;Inek2019A1a2a[[#This Row],[Klasse]]</f>
        <v>PK04B#13</v>
      </c>
      <c r="B386" s="334">
        <f>Inek2019A1a2a[[#This Row],[Klasse2]]</f>
        <v>13</v>
      </c>
      <c r="C386" s="335">
        <f>Inek2019A1a2a[[#This Row],[BewJeTag2]]</f>
        <v>1.6189</v>
      </c>
      <c r="D386" s="334" t="s">
        <v>340</v>
      </c>
      <c r="E386" s="334" t="s">
        <v>383</v>
      </c>
      <c r="F386" s="334" t="s">
        <v>394</v>
      </c>
      <c r="G386" s="334" t="s">
        <v>3465</v>
      </c>
      <c r="H386" s="334">
        <v>13</v>
      </c>
      <c r="I386" s="335">
        <v>1.6189</v>
      </c>
    </row>
    <row r="387" spans="1:9" x14ac:dyDescent="0.35">
      <c r="A387" s="334" t="str">
        <f>Inek2019A1a2a[[#This Row],[PEPP]]&amp;"#"&amp;Inek2019A1a2a[[#This Row],[Klasse]]</f>
        <v>PK04B#14</v>
      </c>
      <c r="B387" s="334">
        <f>Inek2019A1a2a[[#This Row],[Klasse2]]</f>
        <v>14</v>
      </c>
      <c r="C387" s="335">
        <f>Inek2019A1a2a[[#This Row],[BewJeTag2]]</f>
        <v>1.5915999999999999</v>
      </c>
      <c r="D387" s="334" t="s">
        <v>340</v>
      </c>
      <c r="E387" s="334" t="s">
        <v>383</v>
      </c>
      <c r="F387" s="334" t="s">
        <v>394</v>
      </c>
      <c r="G387" s="334" t="s">
        <v>3465</v>
      </c>
      <c r="H387" s="334">
        <v>14</v>
      </c>
      <c r="I387" s="335">
        <v>1.5915999999999999</v>
      </c>
    </row>
    <row r="388" spans="1:9" x14ac:dyDescent="0.35">
      <c r="A388" s="334" t="str">
        <f>Inek2019A1a2a[[#This Row],[PEPP]]&amp;"#"&amp;Inek2019A1a2a[[#This Row],[Klasse]]</f>
        <v>PK04B#15</v>
      </c>
      <c r="B388" s="334">
        <f>Inek2019A1a2a[[#This Row],[Klasse2]]</f>
        <v>15</v>
      </c>
      <c r="C388" s="335">
        <f>Inek2019A1a2a[[#This Row],[BewJeTag2]]</f>
        <v>1.5643</v>
      </c>
      <c r="D388" s="334" t="s">
        <v>340</v>
      </c>
      <c r="E388" s="334" t="s">
        <v>383</v>
      </c>
      <c r="F388" s="334" t="s">
        <v>394</v>
      </c>
      <c r="G388" s="334" t="s">
        <v>3465</v>
      </c>
      <c r="H388" s="334">
        <v>15</v>
      </c>
      <c r="I388" s="335">
        <v>1.5643</v>
      </c>
    </row>
    <row r="389" spans="1:9" x14ac:dyDescent="0.35">
      <c r="A389" s="334" t="str">
        <f>Inek2019A1a2a[[#This Row],[PEPP]]&amp;"#"&amp;Inek2019A1a2a[[#This Row],[Klasse]]</f>
        <v>PK04B#16</v>
      </c>
      <c r="B389" s="334">
        <f>Inek2019A1a2a[[#This Row],[Klasse2]]</f>
        <v>16</v>
      </c>
      <c r="C389" s="335">
        <f>Inek2019A1a2a[[#This Row],[BewJeTag2]]</f>
        <v>1.5368999999999999</v>
      </c>
      <c r="D389" s="334" t="s">
        <v>340</v>
      </c>
      <c r="E389" s="334" t="s">
        <v>383</v>
      </c>
      <c r="F389" s="334" t="s">
        <v>394</v>
      </c>
      <c r="G389" s="334" t="s">
        <v>3465</v>
      </c>
      <c r="H389" s="334">
        <v>16</v>
      </c>
      <c r="I389" s="335">
        <v>1.5368999999999999</v>
      </c>
    </row>
    <row r="390" spans="1:9" x14ac:dyDescent="0.35">
      <c r="A390" s="334" t="str">
        <f>Inek2019A1a2a[[#This Row],[PEPP]]&amp;"#"&amp;Inek2019A1a2a[[#This Row],[Klasse]]</f>
        <v>PK04B#17</v>
      </c>
      <c r="B390" s="334">
        <f>Inek2019A1a2a[[#This Row],[Klasse2]]</f>
        <v>17</v>
      </c>
      <c r="C390" s="335">
        <f>Inek2019A1a2a[[#This Row],[BewJeTag2]]</f>
        <v>1.5096000000000001</v>
      </c>
      <c r="D390" s="334" t="s">
        <v>340</v>
      </c>
      <c r="E390" s="334" t="s">
        <v>383</v>
      </c>
      <c r="F390" s="334" t="s">
        <v>394</v>
      </c>
      <c r="G390" s="334" t="s">
        <v>3465</v>
      </c>
      <c r="H390" s="334">
        <v>17</v>
      </c>
      <c r="I390" s="335">
        <v>1.5096000000000001</v>
      </c>
    </row>
    <row r="391" spans="1:9" x14ac:dyDescent="0.35">
      <c r="A391" s="334" t="str">
        <f>Inek2019A1a2a[[#This Row],[PEPP]]&amp;"#"&amp;Inek2019A1a2a[[#This Row],[Klasse]]</f>
        <v>PK04B#18</v>
      </c>
      <c r="B391" s="334">
        <f>Inek2019A1a2a[[#This Row],[Klasse2]]</f>
        <v>18</v>
      </c>
      <c r="C391" s="335">
        <f>Inek2019A1a2a[[#This Row],[BewJeTag2]]</f>
        <v>1.4822</v>
      </c>
      <c r="D391" s="334" t="s">
        <v>340</v>
      </c>
      <c r="E391" s="334" t="s">
        <v>383</v>
      </c>
      <c r="F391" s="334" t="s">
        <v>394</v>
      </c>
      <c r="G391" s="334" t="s">
        <v>3465</v>
      </c>
      <c r="H391" s="334">
        <v>18</v>
      </c>
      <c r="I391" s="335">
        <v>1.4822</v>
      </c>
    </row>
    <row r="392" spans="1:9" x14ac:dyDescent="0.35">
      <c r="A392" s="334" t="str">
        <f>Inek2019A1a2a[[#This Row],[PEPP]]&amp;"#"&amp;Inek2019A1a2a[[#This Row],[Klasse]]</f>
        <v>PK04B#19</v>
      </c>
      <c r="B392" s="334">
        <f>Inek2019A1a2a[[#This Row],[Klasse2]]</f>
        <v>19</v>
      </c>
      <c r="C392" s="335">
        <f>Inek2019A1a2a[[#This Row],[BewJeTag2]]</f>
        <v>1.4549000000000001</v>
      </c>
      <c r="D392" s="334" t="s">
        <v>340</v>
      </c>
      <c r="E392" s="334" t="s">
        <v>383</v>
      </c>
      <c r="F392" s="334" t="s">
        <v>394</v>
      </c>
      <c r="G392" s="334" t="s">
        <v>3465</v>
      </c>
      <c r="H392" s="334">
        <v>19</v>
      </c>
      <c r="I392" s="335">
        <v>1.4549000000000001</v>
      </c>
    </row>
    <row r="393" spans="1:9" x14ac:dyDescent="0.35">
      <c r="A393" s="334" t="str">
        <f>Inek2019A1a2a[[#This Row],[PEPP]]&amp;"#"&amp;Inek2019A1a2a[[#This Row],[Klasse]]</f>
        <v>PK04B#20</v>
      </c>
      <c r="B393" s="334">
        <f>Inek2019A1a2a[[#This Row],[Klasse2]]</f>
        <v>20</v>
      </c>
      <c r="C393" s="335">
        <f>Inek2019A1a2a[[#This Row],[BewJeTag2]]</f>
        <v>1.4275</v>
      </c>
      <c r="D393" s="334" t="s">
        <v>340</v>
      </c>
      <c r="E393" s="334" t="s">
        <v>383</v>
      </c>
      <c r="F393" s="334" t="s">
        <v>394</v>
      </c>
      <c r="G393" s="334" t="s">
        <v>3465</v>
      </c>
      <c r="H393" s="334">
        <v>20</v>
      </c>
      <c r="I393" s="335">
        <v>1.4275</v>
      </c>
    </row>
    <row r="394" spans="1:9" x14ac:dyDescent="0.35">
      <c r="A394" s="334" t="str">
        <f>Inek2019A1a2a[[#This Row],[PEPP]]&amp;"#"&amp;Inek2019A1a2a[[#This Row],[Klasse]]</f>
        <v>PK10Z#1</v>
      </c>
      <c r="B394" s="334">
        <f>Inek2019A1a2a[[#This Row],[Klasse2]]</f>
        <v>1</v>
      </c>
      <c r="C394" s="335">
        <f>Inek2019A1a2a[[#This Row],[BewJeTag2]]</f>
        <v>1.6740999999999999</v>
      </c>
      <c r="D394" s="334" t="s">
        <v>340</v>
      </c>
      <c r="E394" s="334" t="s">
        <v>383</v>
      </c>
      <c r="F394" s="334" t="s">
        <v>396</v>
      </c>
      <c r="G394" s="334" t="s">
        <v>397</v>
      </c>
      <c r="H394" s="334">
        <v>1</v>
      </c>
      <c r="I394" s="335">
        <v>1.6740999999999999</v>
      </c>
    </row>
    <row r="395" spans="1:9" x14ac:dyDescent="0.35">
      <c r="A395" s="334" t="str">
        <f>Inek2019A1a2a[[#This Row],[PEPP]]&amp;"#"&amp;Inek2019A1a2a[[#This Row],[Klasse]]</f>
        <v>PK14A#1</v>
      </c>
      <c r="B395" s="334">
        <f>Inek2019A1a2a[[#This Row],[Klasse2]]</f>
        <v>1</v>
      </c>
      <c r="C395" s="335">
        <f>Inek2019A1a2a[[#This Row],[BewJeTag2]]</f>
        <v>2.0301</v>
      </c>
      <c r="D395" s="334" t="s">
        <v>340</v>
      </c>
      <c r="E395" s="334" t="s">
        <v>383</v>
      </c>
      <c r="F395" s="334" t="s">
        <v>398</v>
      </c>
      <c r="G395" s="337" t="s">
        <v>3466</v>
      </c>
      <c r="H395" s="334">
        <v>1</v>
      </c>
      <c r="I395" s="335">
        <v>2.0301</v>
      </c>
    </row>
    <row r="396" spans="1:9" x14ac:dyDescent="0.35">
      <c r="A396" s="334" t="str">
        <f>Inek2019A1a2a[[#This Row],[PEPP]]&amp;"#"&amp;Inek2019A1a2a[[#This Row],[Klasse]]</f>
        <v>PK14A#2</v>
      </c>
      <c r="B396" s="334">
        <f>Inek2019A1a2a[[#This Row],[Klasse2]]</f>
        <v>2</v>
      </c>
      <c r="C396" s="335">
        <f>Inek2019A1a2a[[#This Row],[BewJeTag2]]</f>
        <v>2.0167000000000002</v>
      </c>
      <c r="D396" s="334" t="s">
        <v>340</v>
      </c>
      <c r="E396" s="334" t="s">
        <v>383</v>
      </c>
      <c r="F396" s="334" t="s">
        <v>398</v>
      </c>
      <c r="G396" s="337" t="s">
        <v>3466</v>
      </c>
      <c r="H396" s="334">
        <v>2</v>
      </c>
      <c r="I396" s="335">
        <v>2.0167000000000002</v>
      </c>
    </row>
    <row r="397" spans="1:9" x14ac:dyDescent="0.35">
      <c r="A397" s="334" t="str">
        <f>Inek2019A1a2a[[#This Row],[PEPP]]&amp;"#"&amp;Inek2019A1a2a[[#This Row],[Klasse]]</f>
        <v>PK14A#3</v>
      </c>
      <c r="B397" s="334">
        <f>Inek2019A1a2a[[#This Row],[Klasse2]]</f>
        <v>3</v>
      </c>
      <c r="C397" s="335">
        <f>Inek2019A1a2a[[#This Row],[BewJeTag2]]</f>
        <v>1.9963</v>
      </c>
      <c r="D397" s="334" t="s">
        <v>340</v>
      </c>
      <c r="E397" s="334" t="s">
        <v>383</v>
      </c>
      <c r="F397" s="334" t="s">
        <v>398</v>
      </c>
      <c r="G397" s="337" t="s">
        <v>3466</v>
      </c>
      <c r="H397" s="334">
        <v>3</v>
      </c>
      <c r="I397" s="335">
        <v>1.9963</v>
      </c>
    </row>
    <row r="398" spans="1:9" x14ac:dyDescent="0.35">
      <c r="A398" s="334" t="str">
        <f>Inek2019A1a2a[[#This Row],[PEPP]]&amp;"#"&amp;Inek2019A1a2a[[#This Row],[Klasse]]</f>
        <v>PK14A#4</v>
      </c>
      <c r="B398" s="334">
        <f>Inek2019A1a2a[[#This Row],[Klasse2]]</f>
        <v>4</v>
      </c>
      <c r="C398" s="335">
        <f>Inek2019A1a2a[[#This Row],[BewJeTag2]]</f>
        <v>1.9759</v>
      </c>
      <c r="D398" s="334" t="s">
        <v>340</v>
      </c>
      <c r="E398" s="334" t="s">
        <v>383</v>
      </c>
      <c r="F398" s="334" t="s">
        <v>398</v>
      </c>
      <c r="G398" s="337" t="s">
        <v>3466</v>
      </c>
      <c r="H398" s="334">
        <v>4</v>
      </c>
      <c r="I398" s="335">
        <v>1.9759</v>
      </c>
    </row>
    <row r="399" spans="1:9" x14ac:dyDescent="0.35">
      <c r="A399" s="334" t="str">
        <f>Inek2019A1a2a[[#This Row],[PEPP]]&amp;"#"&amp;Inek2019A1a2a[[#This Row],[Klasse]]</f>
        <v>PK14A#5</v>
      </c>
      <c r="B399" s="334">
        <f>Inek2019A1a2a[[#This Row],[Klasse2]]</f>
        <v>5</v>
      </c>
      <c r="C399" s="335">
        <f>Inek2019A1a2a[[#This Row],[BewJeTag2]]</f>
        <v>1.9554</v>
      </c>
      <c r="D399" s="334" t="s">
        <v>340</v>
      </c>
      <c r="E399" s="334" t="s">
        <v>383</v>
      </c>
      <c r="F399" s="334" t="s">
        <v>398</v>
      </c>
      <c r="G399" s="337" t="s">
        <v>3466</v>
      </c>
      <c r="H399" s="334">
        <v>5</v>
      </c>
      <c r="I399" s="335">
        <v>1.9554</v>
      </c>
    </row>
    <row r="400" spans="1:9" x14ac:dyDescent="0.35">
      <c r="A400" s="334" t="str">
        <f>Inek2019A1a2a[[#This Row],[PEPP]]&amp;"#"&amp;Inek2019A1a2a[[#This Row],[Klasse]]</f>
        <v>PK14A#6</v>
      </c>
      <c r="B400" s="334">
        <f>Inek2019A1a2a[[#This Row],[Klasse2]]</f>
        <v>6</v>
      </c>
      <c r="C400" s="335">
        <f>Inek2019A1a2a[[#This Row],[BewJeTag2]]</f>
        <v>1.9350000000000001</v>
      </c>
      <c r="D400" s="334" t="s">
        <v>340</v>
      </c>
      <c r="E400" s="334" t="s">
        <v>383</v>
      </c>
      <c r="F400" s="334" t="s">
        <v>398</v>
      </c>
      <c r="G400" s="337" t="s">
        <v>3466</v>
      </c>
      <c r="H400" s="334">
        <v>6</v>
      </c>
      <c r="I400" s="335">
        <v>1.9350000000000001</v>
      </c>
    </row>
    <row r="401" spans="1:9" x14ac:dyDescent="0.35">
      <c r="A401" s="334" t="str">
        <f>Inek2019A1a2a[[#This Row],[PEPP]]&amp;"#"&amp;Inek2019A1a2a[[#This Row],[Klasse]]</f>
        <v>PK14A#7</v>
      </c>
      <c r="B401" s="334">
        <f>Inek2019A1a2a[[#This Row],[Klasse2]]</f>
        <v>7</v>
      </c>
      <c r="C401" s="335">
        <f>Inek2019A1a2a[[#This Row],[BewJeTag2]]</f>
        <v>1.9146000000000001</v>
      </c>
      <c r="D401" s="334" t="s">
        <v>340</v>
      </c>
      <c r="E401" s="334" t="s">
        <v>383</v>
      </c>
      <c r="F401" s="334" t="s">
        <v>398</v>
      </c>
      <c r="G401" s="337" t="s">
        <v>3466</v>
      </c>
      <c r="H401" s="334">
        <v>7</v>
      </c>
      <c r="I401" s="335">
        <v>1.9146000000000001</v>
      </c>
    </row>
    <row r="402" spans="1:9" x14ac:dyDescent="0.35">
      <c r="A402" s="334" t="str">
        <f>Inek2019A1a2a[[#This Row],[PEPP]]&amp;"#"&amp;Inek2019A1a2a[[#This Row],[Klasse]]</f>
        <v>PK14A#8</v>
      </c>
      <c r="B402" s="334">
        <f>Inek2019A1a2a[[#This Row],[Klasse2]]</f>
        <v>8</v>
      </c>
      <c r="C402" s="335">
        <f>Inek2019A1a2a[[#This Row],[BewJeTag2]]</f>
        <v>1.8942000000000001</v>
      </c>
      <c r="D402" s="334" t="s">
        <v>340</v>
      </c>
      <c r="E402" s="334" t="s">
        <v>383</v>
      </c>
      <c r="F402" s="334" t="s">
        <v>398</v>
      </c>
      <c r="G402" s="337" t="s">
        <v>3466</v>
      </c>
      <c r="H402" s="334">
        <v>8</v>
      </c>
      <c r="I402" s="335">
        <v>1.8942000000000001</v>
      </c>
    </row>
    <row r="403" spans="1:9" x14ac:dyDescent="0.35">
      <c r="A403" s="334" t="str">
        <f>Inek2019A1a2a[[#This Row],[PEPP]]&amp;"#"&amp;Inek2019A1a2a[[#This Row],[Klasse]]</f>
        <v>PK14A#9</v>
      </c>
      <c r="B403" s="334">
        <f>Inek2019A1a2a[[#This Row],[Klasse2]]</f>
        <v>9</v>
      </c>
      <c r="C403" s="335">
        <f>Inek2019A1a2a[[#This Row],[BewJeTag2]]</f>
        <v>1.8737999999999999</v>
      </c>
      <c r="D403" s="334" t="s">
        <v>340</v>
      </c>
      <c r="E403" s="334" t="s">
        <v>383</v>
      </c>
      <c r="F403" s="334" t="s">
        <v>398</v>
      </c>
      <c r="G403" s="337" t="s">
        <v>3466</v>
      </c>
      <c r="H403" s="334">
        <v>9</v>
      </c>
      <c r="I403" s="335">
        <v>1.8737999999999999</v>
      </c>
    </row>
    <row r="404" spans="1:9" x14ac:dyDescent="0.35">
      <c r="A404" s="334" t="str">
        <f>Inek2019A1a2a[[#This Row],[PEPP]]&amp;"#"&amp;Inek2019A1a2a[[#This Row],[Klasse]]</f>
        <v>PK14A#10</v>
      </c>
      <c r="B404" s="334">
        <f>Inek2019A1a2a[[#This Row],[Klasse2]]</f>
        <v>10</v>
      </c>
      <c r="C404" s="335">
        <f>Inek2019A1a2a[[#This Row],[BewJeTag2]]</f>
        <v>1.8533999999999999</v>
      </c>
      <c r="D404" s="334" t="s">
        <v>340</v>
      </c>
      <c r="E404" s="334" t="s">
        <v>383</v>
      </c>
      <c r="F404" s="334" t="s">
        <v>398</v>
      </c>
      <c r="G404" s="337" t="s">
        <v>3466</v>
      </c>
      <c r="H404" s="334">
        <v>10</v>
      </c>
      <c r="I404" s="335">
        <v>1.8533999999999999</v>
      </c>
    </row>
    <row r="405" spans="1:9" x14ac:dyDescent="0.35">
      <c r="A405" s="334" t="str">
        <f>Inek2019A1a2a[[#This Row],[PEPP]]&amp;"#"&amp;Inek2019A1a2a[[#This Row],[Klasse]]</f>
        <v>PK14A#11</v>
      </c>
      <c r="B405" s="334">
        <f>Inek2019A1a2a[[#This Row],[Klasse2]]</f>
        <v>11</v>
      </c>
      <c r="C405" s="335">
        <f>Inek2019A1a2a[[#This Row],[BewJeTag2]]</f>
        <v>1.833</v>
      </c>
      <c r="D405" s="334" t="s">
        <v>340</v>
      </c>
      <c r="E405" s="334" t="s">
        <v>383</v>
      </c>
      <c r="F405" s="334" t="s">
        <v>398</v>
      </c>
      <c r="G405" s="337" t="s">
        <v>3466</v>
      </c>
      <c r="H405" s="334">
        <v>11</v>
      </c>
      <c r="I405" s="335">
        <v>1.833</v>
      </c>
    </row>
    <row r="406" spans="1:9" x14ac:dyDescent="0.35">
      <c r="A406" s="334" t="str">
        <f>Inek2019A1a2a[[#This Row],[PEPP]]&amp;"#"&amp;Inek2019A1a2a[[#This Row],[Klasse]]</f>
        <v>PK14A#12</v>
      </c>
      <c r="B406" s="334">
        <f>Inek2019A1a2a[[#This Row],[Klasse2]]</f>
        <v>12</v>
      </c>
      <c r="C406" s="335">
        <f>Inek2019A1a2a[[#This Row],[BewJeTag2]]</f>
        <v>1.8125</v>
      </c>
      <c r="D406" s="334" t="s">
        <v>340</v>
      </c>
      <c r="E406" s="334" t="s">
        <v>383</v>
      </c>
      <c r="F406" s="334" t="s">
        <v>398</v>
      </c>
      <c r="G406" s="337" t="s">
        <v>3466</v>
      </c>
      <c r="H406" s="334">
        <v>12</v>
      </c>
      <c r="I406" s="335">
        <v>1.8125</v>
      </c>
    </row>
    <row r="407" spans="1:9" x14ac:dyDescent="0.35">
      <c r="A407" s="334" t="str">
        <f>Inek2019A1a2a[[#This Row],[PEPP]]&amp;"#"&amp;Inek2019A1a2a[[#This Row],[Klasse]]</f>
        <v>PK14A#13</v>
      </c>
      <c r="B407" s="334">
        <f>Inek2019A1a2a[[#This Row],[Klasse2]]</f>
        <v>13</v>
      </c>
      <c r="C407" s="335">
        <f>Inek2019A1a2a[[#This Row],[BewJeTag2]]</f>
        <v>1.7921</v>
      </c>
      <c r="D407" s="334" t="s">
        <v>340</v>
      </c>
      <c r="E407" s="334" t="s">
        <v>383</v>
      </c>
      <c r="F407" s="334" t="s">
        <v>398</v>
      </c>
      <c r="G407" s="337" t="s">
        <v>3466</v>
      </c>
      <c r="H407" s="334">
        <v>13</v>
      </c>
      <c r="I407" s="335">
        <v>1.7921</v>
      </c>
    </row>
    <row r="408" spans="1:9" x14ac:dyDescent="0.35">
      <c r="A408" s="334" t="str">
        <f>Inek2019A1a2a[[#This Row],[PEPP]]&amp;"#"&amp;Inek2019A1a2a[[#This Row],[Klasse]]</f>
        <v>PK14A#14</v>
      </c>
      <c r="B408" s="334">
        <f>Inek2019A1a2a[[#This Row],[Klasse2]]</f>
        <v>14</v>
      </c>
      <c r="C408" s="335">
        <f>Inek2019A1a2a[[#This Row],[BewJeTag2]]</f>
        <v>1.7717000000000001</v>
      </c>
      <c r="D408" s="334" t="s">
        <v>340</v>
      </c>
      <c r="E408" s="334" t="s">
        <v>383</v>
      </c>
      <c r="F408" s="334" t="s">
        <v>398</v>
      </c>
      <c r="G408" s="337" t="s">
        <v>3466</v>
      </c>
      <c r="H408" s="334">
        <v>14</v>
      </c>
      <c r="I408" s="335">
        <v>1.7717000000000001</v>
      </c>
    </row>
    <row r="409" spans="1:9" x14ac:dyDescent="0.35">
      <c r="A409" s="334" t="str">
        <f>Inek2019A1a2a[[#This Row],[PEPP]]&amp;"#"&amp;Inek2019A1a2a[[#This Row],[Klasse]]</f>
        <v>PK14A#15</v>
      </c>
      <c r="B409" s="334">
        <f>Inek2019A1a2a[[#This Row],[Klasse2]]</f>
        <v>15</v>
      </c>
      <c r="C409" s="335">
        <f>Inek2019A1a2a[[#This Row],[BewJeTag2]]</f>
        <v>1.7513000000000001</v>
      </c>
      <c r="D409" s="334" t="s">
        <v>340</v>
      </c>
      <c r="E409" s="334" t="s">
        <v>383</v>
      </c>
      <c r="F409" s="334" t="s">
        <v>398</v>
      </c>
      <c r="G409" s="337" t="s">
        <v>3466</v>
      </c>
      <c r="H409" s="334">
        <v>15</v>
      </c>
      <c r="I409" s="335">
        <v>1.7513000000000001</v>
      </c>
    </row>
    <row r="410" spans="1:9" x14ac:dyDescent="0.35">
      <c r="A410" s="334" t="str">
        <f>Inek2019A1a2a[[#This Row],[PEPP]]&amp;"#"&amp;Inek2019A1a2a[[#This Row],[Klasse]]</f>
        <v>PK14A#16</v>
      </c>
      <c r="B410" s="334">
        <f>Inek2019A1a2a[[#This Row],[Klasse2]]</f>
        <v>16</v>
      </c>
      <c r="C410" s="335">
        <f>Inek2019A1a2a[[#This Row],[BewJeTag2]]</f>
        <v>1.7309000000000001</v>
      </c>
      <c r="D410" s="334" t="s">
        <v>340</v>
      </c>
      <c r="E410" s="334" t="s">
        <v>383</v>
      </c>
      <c r="F410" s="334" t="s">
        <v>398</v>
      </c>
      <c r="G410" s="337" t="s">
        <v>3466</v>
      </c>
      <c r="H410" s="334">
        <v>16</v>
      </c>
      <c r="I410" s="335">
        <v>1.7309000000000001</v>
      </c>
    </row>
    <row r="411" spans="1:9" x14ac:dyDescent="0.35">
      <c r="A411" s="334" t="str">
        <f>Inek2019A1a2a[[#This Row],[PEPP]]&amp;"#"&amp;Inek2019A1a2a[[#This Row],[Klasse]]</f>
        <v>PK14B#1</v>
      </c>
      <c r="B411" s="334">
        <f>Inek2019A1a2a[[#This Row],[Klasse2]]</f>
        <v>1</v>
      </c>
      <c r="C411" s="335">
        <f>Inek2019A1a2a[[#This Row],[BewJeTag2]]</f>
        <v>1.9975000000000001</v>
      </c>
      <c r="D411" s="334" t="s">
        <v>340</v>
      </c>
      <c r="E411" s="334" t="s">
        <v>383</v>
      </c>
      <c r="F411" s="334" t="s">
        <v>400</v>
      </c>
      <c r="G411" s="337" t="s">
        <v>3467</v>
      </c>
      <c r="H411" s="334">
        <v>1</v>
      </c>
      <c r="I411" s="335">
        <v>1.9975000000000001</v>
      </c>
    </row>
    <row r="412" spans="1:9" x14ac:dyDescent="0.35">
      <c r="A412" s="334" t="str">
        <f>Inek2019A1a2a[[#This Row],[PEPP]]&amp;"#"&amp;Inek2019A1a2a[[#This Row],[Klasse]]</f>
        <v>PK14B#2</v>
      </c>
      <c r="B412" s="334">
        <f>Inek2019A1a2a[[#This Row],[Klasse2]]</f>
        <v>2</v>
      </c>
      <c r="C412" s="335">
        <f>Inek2019A1a2a[[#This Row],[BewJeTag2]]</f>
        <v>1.9704999999999999</v>
      </c>
      <c r="D412" s="334" t="s">
        <v>340</v>
      </c>
      <c r="E412" s="334" t="s">
        <v>383</v>
      </c>
      <c r="F412" s="334" t="s">
        <v>400</v>
      </c>
      <c r="G412" s="337" t="s">
        <v>3467</v>
      </c>
      <c r="H412" s="334">
        <v>2</v>
      </c>
      <c r="I412" s="335">
        <v>1.9704999999999999</v>
      </c>
    </row>
    <row r="413" spans="1:9" x14ac:dyDescent="0.35">
      <c r="A413" s="334" t="str">
        <f>Inek2019A1a2a[[#This Row],[PEPP]]&amp;"#"&amp;Inek2019A1a2a[[#This Row],[Klasse]]</f>
        <v>PK14B#3</v>
      </c>
      <c r="B413" s="334">
        <f>Inek2019A1a2a[[#This Row],[Klasse2]]</f>
        <v>3</v>
      </c>
      <c r="C413" s="335">
        <f>Inek2019A1a2a[[#This Row],[BewJeTag2]]</f>
        <v>1.9458</v>
      </c>
      <c r="D413" s="334" t="s">
        <v>340</v>
      </c>
      <c r="E413" s="334" t="s">
        <v>383</v>
      </c>
      <c r="F413" s="334" t="s">
        <v>400</v>
      </c>
      <c r="G413" s="337" t="s">
        <v>3467</v>
      </c>
      <c r="H413" s="334">
        <v>3</v>
      </c>
      <c r="I413" s="335">
        <v>1.9458</v>
      </c>
    </row>
    <row r="414" spans="1:9" x14ac:dyDescent="0.35">
      <c r="A414" s="334" t="str">
        <f>Inek2019A1a2a[[#This Row],[PEPP]]&amp;"#"&amp;Inek2019A1a2a[[#This Row],[Klasse]]</f>
        <v>PK14B#4</v>
      </c>
      <c r="B414" s="334">
        <f>Inek2019A1a2a[[#This Row],[Klasse2]]</f>
        <v>4</v>
      </c>
      <c r="C414" s="335">
        <f>Inek2019A1a2a[[#This Row],[BewJeTag2]]</f>
        <v>1.9238</v>
      </c>
      <c r="D414" s="334" t="s">
        <v>340</v>
      </c>
      <c r="E414" s="334" t="s">
        <v>383</v>
      </c>
      <c r="F414" s="334" t="s">
        <v>400</v>
      </c>
      <c r="G414" s="337" t="s">
        <v>3467</v>
      </c>
      <c r="H414" s="334">
        <v>4</v>
      </c>
      <c r="I414" s="335">
        <v>1.9238</v>
      </c>
    </row>
    <row r="415" spans="1:9" x14ac:dyDescent="0.35">
      <c r="A415" s="334" t="str">
        <f>Inek2019A1a2a[[#This Row],[PEPP]]&amp;"#"&amp;Inek2019A1a2a[[#This Row],[Klasse]]</f>
        <v>PK14B#5</v>
      </c>
      <c r="B415" s="334">
        <f>Inek2019A1a2a[[#This Row],[Klasse2]]</f>
        <v>5</v>
      </c>
      <c r="C415" s="335">
        <f>Inek2019A1a2a[[#This Row],[BewJeTag2]]</f>
        <v>1.9018999999999999</v>
      </c>
      <c r="D415" s="334" t="s">
        <v>340</v>
      </c>
      <c r="E415" s="334" t="s">
        <v>383</v>
      </c>
      <c r="F415" s="334" t="s">
        <v>400</v>
      </c>
      <c r="G415" s="337" t="s">
        <v>3467</v>
      </c>
      <c r="H415" s="334">
        <v>5</v>
      </c>
      <c r="I415" s="335">
        <v>1.9018999999999999</v>
      </c>
    </row>
    <row r="416" spans="1:9" x14ac:dyDescent="0.35">
      <c r="A416" s="334" t="str">
        <f>Inek2019A1a2a[[#This Row],[PEPP]]&amp;"#"&amp;Inek2019A1a2a[[#This Row],[Klasse]]</f>
        <v>PK14B#6</v>
      </c>
      <c r="B416" s="334">
        <f>Inek2019A1a2a[[#This Row],[Klasse2]]</f>
        <v>6</v>
      </c>
      <c r="C416" s="335">
        <f>Inek2019A1a2a[[#This Row],[BewJeTag2]]</f>
        <v>1.88</v>
      </c>
      <c r="D416" s="334" t="s">
        <v>340</v>
      </c>
      <c r="E416" s="334" t="s">
        <v>383</v>
      </c>
      <c r="F416" s="334" t="s">
        <v>400</v>
      </c>
      <c r="G416" s="337" t="s">
        <v>3467</v>
      </c>
      <c r="H416" s="334">
        <v>6</v>
      </c>
      <c r="I416" s="335">
        <v>1.88</v>
      </c>
    </row>
    <row r="417" spans="1:9" x14ac:dyDescent="0.35">
      <c r="A417" s="334" t="str">
        <f>Inek2019A1a2a[[#This Row],[PEPP]]&amp;"#"&amp;Inek2019A1a2a[[#This Row],[Klasse]]</f>
        <v>PK14B#7</v>
      </c>
      <c r="B417" s="334">
        <f>Inek2019A1a2a[[#This Row],[Klasse2]]</f>
        <v>7</v>
      </c>
      <c r="C417" s="335">
        <f>Inek2019A1a2a[[#This Row],[BewJeTag2]]</f>
        <v>1.8580000000000001</v>
      </c>
      <c r="D417" s="334" t="s">
        <v>340</v>
      </c>
      <c r="E417" s="334" t="s">
        <v>383</v>
      </c>
      <c r="F417" s="334" t="s">
        <v>400</v>
      </c>
      <c r="G417" s="337" t="s">
        <v>3467</v>
      </c>
      <c r="H417" s="334">
        <v>7</v>
      </c>
      <c r="I417" s="335">
        <v>1.8580000000000001</v>
      </c>
    </row>
    <row r="418" spans="1:9" x14ac:dyDescent="0.35">
      <c r="A418" s="334" t="str">
        <f>Inek2019A1a2a[[#This Row],[PEPP]]&amp;"#"&amp;Inek2019A1a2a[[#This Row],[Klasse]]</f>
        <v>PK14B#8</v>
      </c>
      <c r="B418" s="334">
        <f>Inek2019A1a2a[[#This Row],[Klasse2]]</f>
        <v>8</v>
      </c>
      <c r="C418" s="335">
        <f>Inek2019A1a2a[[#This Row],[BewJeTag2]]</f>
        <v>1.8361000000000001</v>
      </c>
      <c r="D418" s="334" t="s">
        <v>340</v>
      </c>
      <c r="E418" s="334" t="s">
        <v>383</v>
      </c>
      <c r="F418" s="334" t="s">
        <v>400</v>
      </c>
      <c r="G418" s="337" t="s">
        <v>3467</v>
      </c>
      <c r="H418" s="334">
        <v>8</v>
      </c>
      <c r="I418" s="335">
        <v>1.8361000000000001</v>
      </c>
    </row>
    <row r="419" spans="1:9" x14ac:dyDescent="0.35">
      <c r="A419" s="334" t="str">
        <f>Inek2019A1a2a[[#This Row],[PEPP]]&amp;"#"&amp;Inek2019A1a2a[[#This Row],[Klasse]]</f>
        <v>PK14B#9</v>
      </c>
      <c r="B419" s="334">
        <f>Inek2019A1a2a[[#This Row],[Klasse2]]</f>
        <v>9</v>
      </c>
      <c r="C419" s="335">
        <f>Inek2019A1a2a[[#This Row],[BewJeTag2]]</f>
        <v>1.8142</v>
      </c>
      <c r="D419" s="334" t="s">
        <v>340</v>
      </c>
      <c r="E419" s="334" t="s">
        <v>383</v>
      </c>
      <c r="F419" s="334" t="s">
        <v>400</v>
      </c>
      <c r="G419" s="337" t="s">
        <v>3467</v>
      </c>
      <c r="H419" s="334">
        <v>9</v>
      </c>
      <c r="I419" s="335">
        <v>1.8142</v>
      </c>
    </row>
    <row r="420" spans="1:9" x14ac:dyDescent="0.35">
      <c r="A420" s="334" t="str">
        <f>Inek2019A1a2a[[#This Row],[PEPP]]&amp;"#"&amp;Inek2019A1a2a[[#This Row],[Klasse]]</f>
        <v>PK14B#10</v>
      </c>
      <c r="B420" s="334">
        <f>Inek2019A1a2a[[#This Row],[Klasse2]]</f>
        <v>10</v>
      </c>
      <c r="C420" s="335">
        <f>Inek2019A1a2a[[#This Row],[BewJeTag2]]</f>
        <v>1.7922</v>
      </c>
      <c r="D420" s="334" t="s">
        <v>340</v>
      </c>
      <c r="E420" s="334" t="s">
        <v>383</v>
      </c>
      <c r="F420" s="334" t="s">
        <v>400</v>
      </c>
      <c r="G420" s="337" t="s">
        <v>3467</v>
      </c>
      <c r="H420" s="334">
        <v>10</v>
      </c>
      <c r="I420" s="335">
        <v>1.7922</v>
      </c>
    </row>
    <row r="421" spans="1:9" x14ac:dyDescent="0.35">
      <c r="A421" s="334" t="str">
        <f>Inek2019A1a2a[[#This Row],[PEPP]]&amp;"#"&amp;Inek2019A1a2a[[#This Row],[Klasse]]</f>
        <v>PK14B#11</v>
      </c>
      <c r="B421" s="334">
        <f>Inek2019A1a2a[[#This Row],[Klasse2]]</f>
        <v>11</v>
      </c>
      <c r="C421" s="335">
        <f>Inek2019A1a2a[[#This Row],[BewJeTag2]]</f>
        <v>1.7703</v>
      </c>
      <c r="D421" s="334" t="s">
        <v>340</v>
      </c>
      <c r="E421" s="334" t="s">
        <v>383</v>
      </c>
      <c r="F421" s="334" t="s">
        <v>400</v>
      </c>
      <c r="G421" s="337" t="s">
        <v>3467</v>
      </c>
      <c r="H421" s="334">
        <v>11</v>
      </c>
      <c r="I421" s="335">
        <v>1.7703</v>
      </c>
    </row>
    <row r="422" spans="1:9" x14ac:dyDescent="0.35">
      <c r="A422" s="334" t="str">
        <f>Inek2019A1a2a[[#This Row],[PEPP]]&amp;"#"&amp;Inek2019A1a2a[[#This Row],[Klasse]]</f>
        <v>PK14B#12</v>
      </c>
      <c r="B422" s="334">
        <f>Inek2019A1a2a[[#This Row],[Klasse2]]</f>
        <v>12</v>
      </c>
      <c r="C422" s="335">
        <f>Inek2019A1a2a[[#This Row],[BewJeTag2]]</f>
        <v>1.7484</v>
      </c>
      <c r="D422" s="334" t="s">
        <v>340</v>
      </c>
      <c r="E422" s="334" t="s">
        <v>383</v>
      </c>
      <c r="F422" s="334" t="s">
        <v>400</v>
      </c>
      <c r="G422" s="337" t="s">
        <v>3467</v>
      </c>
      <c r="H422" s="334">
        <v>12</v>
      </c>
      <c r="I422" s="335">
        <v>1.7484</v>
      </c>
    </row>
    <row r="423" spans="1:9" x14ac:dyDescent="0.35">
      <c r="A423" s="334" t="str">
        <f>Inek2019A1a2a[[#This Row],[PEPP]]&amp;"#"&amp;Inek2019A1a2a[[#This Row],[Klasse]]</f>
        <v>PK14B#13</v>
      </c>
      <c r="B423" s="334">
        <f>Inek2019A1a2a[[#This Row],[Klasse2]]</f>
        <v>13</v>
      </c>
      <c r="C423" s="335">
        <f>Inek2019A1a2a[[#This Row],[BewJeTag2]]</f>
        <v>1.7263999999999999</v>
      </c>
      <c r="D423" s="334" t="s">
        <v>340</v>
      </c>
      <c r="E423" s="334" t="s">
        <v>383</v>
      </c>
      <c r="F423" s="334" t="s">
        <v>400</v>
      </c>
      <c r="G423" s="337" t="s">
        <v>3467</v>
      </c>
      <c r="H423" s="334">
        <v>13</v>
      </c>
      <c r="I423" s="335">
        <v>1.7263999999999999</v>
      </c>
    </row>
    <row r="424" spans="1:9" x14ac:dyDescent="0.35">
      <c r="A424" s="334" t="str">
        <f>Inek2019A1a2a[[#This Row],[PEPP]]&amp;"#"&amp;Inek2019A1a2a[[#This Row],[Klasse]]</f>
        <v>PK14B#14</v>
      </c>
      <c r="B424" s="334">
        <f>Inek2019A1a2a[[#This Row],[Klasse2]]</f>
        <v>14</v>
      </c>
      <c r="C424" s="335">
        <f>Inek2019A1a2a[[#This Row],[BewJeTag2]]</f>
        <v>1.7044999999999999</v>
      </c>
      <c r="D424" s="334" t="s">
        <v>340</v>
      </c>
      <c r="E424" s="334" t="s">
        <v>383</v>
      </c>
      <c r="F424" s="334" t="s">
        <v>400</v>
      </c>
      <c r="G424" s="337" t="s">
        <v>3467</v>
      </c>
      <c r="H424" s="334">
        <v>14</v>
      </c>
      <c r="I424" s="335">
        <v>1.7044999999999999</v>
      </c>
    </row>
    <row r="425" spans="1:9" x14ac:dyDescent="0.35">
      <c r="A425" s="334" t="str">
        <f>Inek2019A1a2a[[#This Row],[PEPP]]&amp;"#"&amp;Inek2019A1a2a[[#This Row],[Klasse]]</f>
        <v>PK14B#15</v>
      </c>
      <c r="B425" s="334">
        <f>Inek2019A1a2a[[#This Row],[Klasse2]]</f>
        <v>15</v>
      </c>
      <c r="C425" s="335">
        <f>Inek2019A1a2a[[#This Row],[BewJeTag2]]</f>
        <v>1.6826000000000001</v>
      </c>
      <c r="D425" s="334" t="s">
        <v>340</v>
      </c>
      <c r="E425" s="334" t="s">
        <v>383</v>
      </c>
      <c r="F425" s="334" t="s">
        <v>400</v>
      </c>
      <c r="G425" s="337" t="s">
        <v>3467</v>
      </c>
      <c r="H425" s="334">
        <v>15</v>
      </c>
      <c r="I425" s="335">
        <v>1.6826000000000001</v>
      </c>
    </row>
    <row r="426" spans="1:9" x14ac:dyDescent="0.35">
      <c r="A426" s="334" t="str">
        <f>Inek2019A1a2a[[#This Row],[PEPP]]&amp;"#"&amp;Inek2019A1a2a[[#This Row],[Klasse]]</f>
        <v>PK14B#16</v>
      </c>
      <c r="B426" s="334">
        <f>Inek2019A1a2a[[#This Row],[Klasse2]]</f>
        <v>16</v>
      </c>
      <c r="C426" s="335">
        <f>Inek2019A1a2a[[#This Row],[BewJeTag2]]</f>
        <v>1.6606000000000001</v>
      </c>
      <c r="D426" s="334" t="s">
        <v>340</v>
      </c>
      <c r="E426" s="334" t="s">
        <v>383</v>
      </c>
      <c r="F426" s="334" t="s">
        <v>400</v>
      </c>
      <c r="G426" s="337" t="s">
        <v>3467</v>
      </c>
      <c r="H426" s="334">
        <v>16</v>
      </c>
      <c r="I426" s="335">
        <v>1.6606000000000001</v>
      </c>
    </row>
    <row r="427" spans="1:9" x14ac:dyDescent="0.35">
      <c r="A427" s="334" t="str">
        <f>Inek2019A1a2a[[#This Row],[PEPP]]&amp;"#"&amp;Inek2019A1a2a[[#This Row],[Klasse]]</f>
        <v>PK14B#17</v>
      </c>
      <c r="B427" s="334">
        <f>Inek2019A1a2a[[#This Row],[Klasse2]]</f>
        <v>17</v>
      </c>
      <c r="C427" s="335">
        <f>Inek2019A1a2a[[#This Row],[BewJeTag2]]</f>
        <v>1.6387</v>
      </c>
      <c r="D427" s="334" t="s">
        <v>340</v>
      </c>
      <c r="E427" s="334" t="s">
        <v>383</v>
      </c>
      <c r="F427" s="334" t="s">
        <v>400</v>
      </c>
      <c r="G427" s="337" t="s">
        <v>3467</v>
      </c>
      <c r="H427" s="334">
        <v>17</v>
      </c>
      <c r="I427" s="335">
        <v>1.6387</v>
      </c>
    </row>
    <row r="428" spans="1:9" x14ac:dyDescent="0.35">
      <c r="A428" s="334" t="str">
        <f>Inek2019A1a2a[[#This Row],[PEPP]]&amp;"#"&amp;Inek2019A1a2a[[#This Row],[Klasse]]</f>
        <v>PK14B#18</v>
      </c>
      <c r="B428" s="334">
        <f>Inek2019A1a2a[[#This Row],[Klasse2]]</f>
        <v>18</v>
      </c>
      <c r="C428" s="335">
        <f>Inek2019A1a2a[[#This Row],[BewJeTag2]]</f>
        <v>1.6168</v>
      </c>
      <c r="D428" s="334" t="s">
        <v>340</v>
      </c>
      <c r="E428" s="334" t="s">
        <v>383</v>
      </c>
      <c r="F428" s="334" t="s">
        <v>400</v>
      </c>
      <c r="G428" s="337" t="s">
        <v>3467</v>
      </c>
      <c r="H428" s="334">
        <v>18</v>
      </c>
      <c r="I428" s="335">
        <v>1.6168</v>
      </c>
    </row>
    <row r="429" spans="1:9" x14ac:dyDescent="0.35">
      <c r="A429" s="334" t="str">
        <f>Inek2019A1a2a[[#This Row],[PEPP]]&amp;"#"&amp;Inek2019A1a2a[[#This Row],[Klasse]]</f>
        <v>PK14B#19</v>
      </c>
      <c r="B429" s="334">
        <f>Inek2019A1a2a[[#This Row],[Klasse2]]</f>
        <v>19</v>
      </c>
      <c r="C429" s="335">
        <f>Inek2019A1a2a[[#This Row],[BewJeTag2]]</f>
        <v>1.5948</v>
      </c>
      <c r="D429" s="334" t="s">
        <v>340</v>
      </c>
      <c r="E429" s="334" t="s">
        <v>383</v>
      </c>
      <c r="F429" s="334" t="s">
        <v>400</v>
      </c>
      <c r="G429" s="337" t="s">
        <v>3467</v>
      </c>
      <c r="H429" s="334">
        <v>19</v>
      </c>
      <c r="I429" s="335">
        <v>1.5948</v>
      </c>
    </row>
    <row r="430" spans="1:9" x14ac:dyDescent="0.35">
      <c r="A430" s="334" t="str">
        <f>Inek2019A1a2a[[#This Row],[PEPP]]&amp;"#"&amp;Inek2019A1a2a[[#This Row],[Klasse]]</f>
        <v>PK14B#20</v>
      </c>
      <c r="B430" s="334">
        <f>Inek2019A1a2a[[#This Row],[Klasse2]]</f>
        <v>20</v>
      </c>
      <c r="C430" s="335">
        <f>Inek2019A1a2a[[#This Row],[BewJeTag2]]</f>
        <v>1.5729</v>
      </c>
      <c r="D430" s="334" t="s">
        <v>340</v>
      </c>
      <c r="E430" s="334" t="s">
        <v>383</v>
      </c>
      <c r="F430" s="334" t="s">
        <v>400</v>
      </c>
      <c r="G430" s="337" t="s">
        <v>3467</v>
      </c>
      <c r="H430" s="334">
        <v>20</v>
      </c>
      <c r="I430" s="335">
        <v>1.5729</v>
      </c>
    </row>
    <row r="431" spans="1:9" x14ac:dyDescent="0.35">
      <c r="A431" s="334" t="str">
        <f>Inek2019A1a2a[[#This Row],[PEPP]]&amp;"#"&amp;Inek2019A1a2a[[#This Row],[Klasse]]</f>
        <v>PK14C#1</v>
      </c>
      <c r="B431" s="334">
        <f>Inek2019A1a2a[[#This Row],[Klasse2]]</f>
        <v>1</v>
      </c>
      <c r="C431" s="335">
        <f>Inek2019A1a2a[[#This Row],[BewJeTag2]]</f>
        <v>1.952</v>
      </c>
      <c r="D431" s="334" t="s">
        <v>340</v>
      </c>
      <c r="E431" s="334" t="s">
        <v>383</v>
      </c>
      <c r="F431" s="334" t="s">
        <v>402</v>
      </c>
      <c r="G431" s="337" t="s">
        <v>3468</v>
      </c>
      <c r="H431" s="334">
        <v>1</v>
      </c>
      <c r="I431" s="335">
        <v>1.952</v>
      </c>
    </row>
    <row r="432" spans="1:9" x14ac:dyDescent="0.35">
      <c r="A432" s="334" t="str">
        <f>Inek2019A1a2a[[#This Row],[PEPP]]&amp;"#"&amp;Inek2019A1a2a[[#This Row],[Klasse]]</f>
        <v>PK14C#2</v>
      </c>
      <c r="B432" s="334">
        <f>Inek2019A1a2a[[#This Row],[Klasse2]]</f>
        <v>2</v>
      </c>
      <c r="C432" s="335">
        <f>Inek2019A1a2a[[#This Row],[BewJeTag2]]</f>
        <v>1.9305000000000001</v>
      </c>
      <c r="D432" s="334" t="s">
        <v>340</v>
      </c>
      <c r="E432" s="334" t="s">
        <v>383</v>
      </c>
      <c r="F432" s="334" t="s">
        <v>402</v>
      </c>
      <c r="G432" s="337" t="s">
        <v>3468</v>
      </c>
      <c r="H432" s="334">
        <v>2</v>
      </c>
      <c r="I432" s="335">
        <v>1.9305000000000001</v>
      </c>
    </row>
    <row r="433" spans="1:9" x14ac:dyDescent="0.35">
      <c r="A433" s="334" t="str">
        <f>Inek2019A1a2a[[#This Row],[PEPP]]&amp;"#"&amp;Inek2019A1a2a[[#This Row],[Klasse]]</f>
        <v>PK14C#3</v>
      </c>
      <c r="B433" s="334">
        <f>Inek2019A1a2a[[#This Row],[Klasse2]]</f>
        <v>3</v>
      </c>
      <c r="C433" s="335">
        <f>Inek2019A1a2a[[#This Row],[BewJeTag2]]</f>
        <v>1.9045000000000001</v>
      </c>
      <c r="D433" s="334" t="s">
        <v>340</v>
      </c>
      <c r="E433" s="334" t="s">
        <v>383</v>
      </c>
      <c r="F433" s="334" t="s">
        <v>402</v>
      </c>
      <c r="G433" s="337" t="s">
        <v>3468</v>
      </c>
      <c r="H433" s="334">
        <v>3</v>
      </c>
      <c r="I433" s="335">
        <v>1.9045000000000001</v>
      </c>
    </row>
    <row r="434" spans="1:9" x14ac:dyDescent="0.35">
      <c r="A434" s="334" t="str">
        <f>Inek2019A1a2a[[#This Row],[PEPP]]&amp;"#"&amp;Inek2019A1a2a[[#This Row],[Klasse]]</f>
        <v>PK14C#4</v>
      </c>
      <c r="B434" s="334">
        <f>Inek2019A1a2a[[#This Row],[Klasse2]]</f>
        <v>4</v>
      </c>
      <c r="C434" s="335">
        <f>Inek2019A1a2a[[#This Row],[BewJeTag2]]</f>
        <v>1.8785000000000001</v>
      </c>
      <c r="D434" s="334" t="s">
        <v>340</v>
      </c>
      <c r="E434" s="334" t="s">
        <v>383</v>
      </c>
      <c r="F434" s="334" t="s">
        <v>402</v>
      </c>
      <c r="G434" s="337" t="s">
        <v>3468</v>
      </c>
      <c r="H434" s="334">
        <v>4</v>
      </c>
      <c r="I434" s="335">
        <v>1.8785000000000001</v>
      </c>
    </row>
    <row r="435" spans="1:9" x14ac:dyDescent="0.35">
      <c r="A435" s="334" t="str">
        <f>Inek2019A1a2a[[#This Row],[PEPP]]&amp;"#"&amp;Inek2019A1a2a[[#This Row],[Klasse]]</f>
        <v>PK14C#5</v>
      </c>
      <c r="B435" s="334">
        <f>Inek2019A1a2a[[#This Row],[Klasse2]]</f>
        <v>5</v>
      </c>
      <c r="C435" s="335">
        <f>Inek2019A1a2a[[#This Row],[BewJeTag2]]</f>
        <v>1.8525</v>
      </c>
      <c r="D435" s="334" t="s">
        <v>340</v>
      </c>
      <c r="E435" s="334" t="s">
        <v>383</v>
      </c>
      <c r="F435" s="334" t="s">
        <v>402</v>
      </c>
      <c r="G435" s="337" t="s">
        <v>3468</v>
      </c>
      <c r="H435" s="334">
        <v>5</v>
      </c>
      <c r="I435" s="335">
        <v>1.8525</v>
      </c>
    </row>
    <row r="436" spans="1:9" x14ac:dyDescent="0.35">
      <c r="A436" s="334" t="str">
        <f>Inek2019A1a2a[[#This Row],[PEPP]]&amp;"#"&amp;Inek2019A1a2a[[#This Row],[Klasse]]</f>
        <v>PK14C#6</v>
      </c>
      <c r="B436" s="334">
        <f>Inek2019A1a2a[[#This Row],[Klasse2]]</f>
        <v>6</v>
      </c>
      <c r="C436" s="335">
        <f>Inek2019A1a2a[[#This Row],[BewJeTag2]]</f>
        <v>1.8264</v>
      </c>
      <c r="D436" s="334" t="s">
        <v>340</v>
      </c>
      <c r="E436" s="334" t="s">
        <v>383</v>
      </c>
      <c r="F436" s="334" t="s">
        <v>402</v>
      </c>
      <c r="G436" s="337" t="s">
        <v>3468</v>
      </c>
      <c r="H436" s="334">
        <v>6</v>
      </c>
      <c r="I436" s="335">
        <v>1.8264</v>
      </c>
    </row>
    <row r="437" spans="1:9" x14ac:dyDescent="0.35">
      <c r="A437" s="334" t="str">
        <f>Inek2019A1a2a[[#This Row],[PEPP]]&amp;"#"&amp;Inek2019A1a2a[[#This Row],[Klasse]]</f>
        <v>PK14C#7</v>
      </c>
      <c r="B437" s="334">
        <f>Inek2019A1a2a[[#This Row],[Klasse2]]</f>
        <v>7</v>
      </c>
      <c r="C437" s="335">
        <f>Inek2019A1a2a[[#This Row],[BewJeTag2]]</f>
        <v>1.8004</v>
      </c>
      <c r="D437" s="334" t="s">
        <v>340</v>
      </c>
      <c r="E437" s="334" t="s">
        <v>383</v>
      </c>
      <c r="F437" s="334" t="s">
        <v>402</v>
      </c>
      <c r="G437" s="337" t="s">
        <v>3468</v>
      </c>
      <c r="H437" s="334">
        <v>7</v>
      </c>
      <c r="I437" s="335">
        <v>1.8004</v>
      </c>
    </row>
    <row r="438" spans="1:9" x14ac:dyDescent="0.35">
      <c r="A438" s="334" t="str">
        <f>Inek2019A1a2a[[#This Row],[PEPP]]&amp;"#"&amp;Inek2019A1a2a[[#This Row],[Klasse]]</f>
        <v>PK14C#8</v>
      </c>
      <c r="B438" s="334">
        <f>Inek2019A1a2a[[#This Row],[Klasse2]]</f>
        <v>8</v>
      </c>
      <c r="C438" s="335">
        <f>Inek2019A1a2a[[#This Row],[BewJeTag2]]</f>
        <v>1.7744</v>
      </c>
      <c r="D438" s="334" t="s">
        <v>340</v>
      </c>
      <c r="E438" s="334" t="s">
        <v>383</v>
      </c>
      <c r="F438" s="334" t="s">
        <v>402</v>
      </c>
      <c r="G438" s="337" t="s">
        <v>3468</v>
      </c>
      <c r="H438" s="334">
        <v>8</v>
      </c>
      <c r="I438" s="335">
        <v>1.7744</v>
      </c>
    </row>
    <row r="439" spans="1:9" x14ac:dyDescent="0.35">
      <c r="A439" s="334" t="str">
        <f>Inek2019A1a2a[[#This Row],[PEPP]]&amp;"#"&amp;Inek2019A1a2a[[#This Row],[Klasse]]</f>
        <v>PK14C#9</v>
      </c>
      <c r="B439" s="334">
        <f>Inek2019A1a2a[[#This Row],[Klasse2]]</f>
        <v>9</v>
      </c>
      <c r="C439" s="335">
        <f>Inek2019A1a2a[[#This Row],[BewJeTag2]]</f>
        <v>1.7484</v>
      </c>
      <c r="D439" s="334" t="s">
        <v>340</v>
      </c>
      <c r="E439" s="334" t="s">
        <v>383</v>
      </c>
      <c r="F439" s="334" t="s">
        <v>402</v>
      </c>
      <c r="G439" s="337" t="s">
        <v>3468</v>
      </c>
      <c r="H439" s="334">
        <v>9</v>
      </c>
      <c r="I439" s="335">
        <v>1.7484</v>
      </c>
    </row>
    <row r="440" spans="1:9" x14ac:dyDescent="0.35">
      <c r="A440" s="334" t="str">
        <f>Inek2019A1a2a[[#This Row],[PEPP]]&amp;"#"&amp;Inek2019A1a2a[[#This Row],[Klasse]]</f>
        <v>PK14C#10</v>
      </c>
      <c r="B440" s="334">
        <f>Inek2019A1a2a[[#This Row],[Klasse2]]</f>
        <v>10</v>
      </c>
      <c r="C440" s="335">
        <f>Inek2019A1a2a[[#This Row],[BewJeTag2]]</f>
        <v>1.7222999999999999</v>
      </c>
      <c r="D440" s="334" t="s">
        <v>340</v>
      </c>
      <c r="E440" s="334" t="s">
        <v>383</v>
      </c>
      <c r="F440" s="334" t="s">
        <v>402</v>
      </c>
      <c r="G440" s="337" t="s">
        <v>3468</v>
      </c>
      <c r="H440" s="334">
        <v>10</v>
      </c>
      <c r="I440" s="335">
        <v>1.7222999999999999</v>
      </c>
    </row>
    <row r="441" spans="1:9" x14ac:dyDescent="0.35">
      <c r="A441" s="334" t="str">
        <f>Inek2019A1a2a[[#This Row],[PEPP]]&amp;"#"&amp;Inek2019A1a2a[[#This Row],[Klasse]]</f>
        <v>PK14C#11</v>
      </c>
      <c r="B441" s="334">
        <f>Inek2019A1a2a[[#This Row],[Klasse2]]</f>
        <v>11</v>
      </c>
      <c r="C441" s="335">
        <f>Inek2019A1a2a[[#This Row],[BewJeTag2]]</f>
        <v>1.6962999999999999</v>
      </c>
      <c r="D441" s="334" t="s">
        <v>340</v>
      </c>
      <c r="E441" s="334" t="s">
        <v>383</v>
      </c>
      <c r="F441" s="334" t="s">
        <v>402</v>
      </c>
      <c r="G441" s="337" t="s">
        <v>3468</v>
      </c>
      <c r="H441" s="334">
        <v>11</v>
      </c>
      <c r="I441" s="335">
        <v>1.6962999999999999</v>
      </c>
    </row>
    <row r="442" spans="1:9" x14ac:dyDescent="0.35">
      <c r="A442" s="334" t="str">
        <f>Inek2019A1a2a[[#This Row],[PEPP]]&amp;"#"&amp;Inek2019A1a2a[[#This Row],[Klasse]]</f>
        <v>PK14C#12</v>
      </c>
      <c r="B442" s="334">
        <f>Inek2019A1a2a[[#This Row],[Klasse2]]</f>
        <v>12</v>
      </c>
      <c r="C442" s="335">
        <f>Inek2019A1a2a[[#This Row],[BewJeTag2]]</f>
        <v>1.6702999999999999</v>
      </c>
      <c r="D442" s="334" t="s">
        <v>340</v>
      </c>
      <c r="E442" s="334" t="s">
        <v>383</v>
      </c>
      <c r="F442" s="334" t="s">
        <v>402</v>
      </c>
      <c r="G442" s="337" t="s">
        <v>3468</v>
      </c>
      <c r="H442" s="334">
        <v>12</v>
      </c>
      <c r="I442" s="335">
        <v>1.6702999999999999</v>
      </c>
    </row>
    <row r="443" spans="1:9" x14ac:dyDescent="0.35">
      <c r="A443" s="334" t="str">
        <f>Inek2019A1a2a[[#This Row],[PEPP]]&amp;"#"&amp;Inek2019A1a2a[[#This Row],[Klasse]]</f>
        <v>PK14C#13</v>
      </c>
      <c r="B443" s="334">
        <f>Inek2019A1a2a[[#This Row],[Klasse2]]</f>
        <v>13</v>
      </c>
      <c r="C443" s="335">
        <f>Inek2019A1a2a[[#This Row],[BewJeTag2]]</f>
        <v>1.6443000000000001</v>
      </c>
      <c r="D443" s="334" t="s">
        <v>340</v>
      </c>
      <c r="E443" s="334" t="s">
        <v>383</v>
      </c>
      <c r="F443" s="334" t="s">
        <v>402</v>
      </c>
      <c r="G443" s="337" t="s">
        <v>3468</v>
      </c>
      <c r="H443" s="334">
        <v>13</v>
      </c>
      <c r="I443" s="335">
        <v>1.6443000000000001</v>
      </c>
    </row>
    <row r="444" spans="1:9" x14ac:dyDescent="0.35">
      <c r="A444" s="334" t="str">
        <f>Inek2019A1a2a[[#This Row],[PEPP]]&amp;"#"&amp;Inek2019A1a2a[[#This Row],[Klasse]]</f>
        <v>PK14C#14</v>
      </c>
      <c r="B444" s="334">
        <f>Inek2019A1a2a[[#This Row],[Klasse2]]</f>
        <v>14</v>
      </c>
      <c r="C444" s="335">
        <f>Inek2019A1a2a[[#This Row],[BewJeTag2]]</f>
        <v>1.6182000000000001</v>
      </c>
      <c r="D444" s="334" t="s">
        <v>340</v>
      </c>
      <c r="E444" s="334" t="s">
        <v>383</v>
      </c>
      <c r="F444" s="334" t="s">
        <v>402</v>
      </c>
      <c r="G444" s="337" t="s">
        <v>3468</v>
      </c>
      <c r="H444" s="334">
        <v>14</v>
      </c>
      <c r="I444" s="335">
        <v>1.6182000000000001</v>
      </c>
    </row>
    <row r="445" spans="1:9" x14ac:dyDescent="0.35">
      <c r="A445" s="334" t="str">
        <f>Inek2019A1a2a[[#This Row],[PEPP]]&amp;"#"&amp;Inek2019A1a2a[[#This Row],[Klasse]]</f>
        <v>PK14C#15</v>
      </c>
      <c r="B445" s="334">
        <f>Inek2019A1a2a[[#This Row],[Klasse2]]</f>
        <v>15</v>
      </c>
      <c r="C445" s="335">
        <f>Inek2019A1a2a[[#This Row],[BewJeTag2]]</f>
        <v>1.5922000000000001</v>
      </c>
      <c r="D445" s="334" t="s">
        <v>340</v>
      </c>
      <c r="E445" s="334" t="s">
        <v>383</v>
      </c>
      <c r="F445" s="334" t="s">
        <v>402</v>
      </c>
      <c r="G445" s="337" t="s">
        <v>3468</v>
      </c>
      <c r="H445" s="334">
        <v>15</v>
      </c>
      <c r="I445" s="335">
        <v>1.5922000000000001</v>
      </c>
    </row>
    <row r="446" spans="1:9" x14ac:dyDescent="0.35">
      <c r="A446" s="334" t="str">
        <f>Inek2019A1a2a[[#This Row],[PEPP]]&amp;"#"&amp;Inek2019A1a2a[[#This Row],[Klasse]]</f>
        <v>PK14C#16</v>
      </c>
      <c r="B446" s="334">
        <f>Inek2019A1a2a[[#This Row],[Klasse2]]</f>
        <v>16</v>
      </c>
      <c r="C446" s="335">
        <f>Inek2019A1a2a[[#This Row],[BewJeTag2]]</f>
        <v>1.5662</v>
      </c>
      <c r="D446" s="334" t="s">
        <v>340</v>
      </c>
      <c r="E446" s="334" t="s">
        <v>383</v>
      </c>
      <c r="F446" s="334" t="s">
        <v>402</v>
      </c>
      <c r="G446" s="337" t="s">
        <v>3468</v>
      </c>
      <c r="H446" s="334">
        <v>16</v>
      </c>
      <c r="I446" s="335">
        <v>1.5662</v>
      </c>
    </row>
    <row r="447" spans="1:9" x14ac:dyDescent="0.35">
      <c r="A447" s="334" t="str">
        <f>Inek2019A1a2a[[#This Row],[PEPP]]&amp;"#"&amp;Inek2019A1a2a[[#This Row],[Klasse]]</f>
        <v>PK14C#17</v>
      </c>
      <c r="B447" s="334">
        <f>Inek2019A1a2a[[#This Row],[Klasse2]]</f>
        <v>17</v>
      </c>
      <c r="C447" s="335">
        <f>Inek2019A1a2a[[#This Row],[BewJeTag2]]</f>
        <v>1.5402</v>
      </c>
      <c r="D447" s="334" t="s">
        <v>340</v>
      </c>
      <c r="E447" s="334" t="s">
        <v>383</v>
      </c>
      <c r="F447" s="334" t="s">
        <v>402</v>
      </c>
      <c r="G447" s="337" t="s">
        <v>3468</v>
      </c>
      <c r="H447" s="334">
        <v>17</v>
      </c>
      <c r="I447" s="335">
        <v>1.5402</v>
      </c>
    </row>
    <row r="448" spans="1:9" x14ac:dyDescent="0.35">
      <c r="A448" s="334" t="str">
        <f>Inek2019A1a2a[[#This Row],[PEPP]]&amp;"#"&amp;Inek2019A1a2a[[#This Row],[Klasse]]</f>
        <v>PK14C#18</v>
      </c>
      <c r="B448" s="334">
        <f>Inek2019A1a2a[[#This Row],[Klasse2]]</f>
        <v>18</v>
      </c>
      <c r="C448" s="335">
        <f>Inek2019A1a2a[[#This Row],[BewJeTag2]]</f>
        <v>1.5141</v>
      </c>
      <c r="D448" s="334" t="s">
        <v>340</v>
      </c>
      <c r="E448" s="334" t="s">
        <v>383</v>
      </c>
      <c r="F448" s="334" t="s">
        <v>402</v>
      </c>
      <c r="G448" s="337" t="s">
        <v>3468</v>
      </c>
      <c r="H448" s="334">
        <v>18</v>
      </c>
      <c r="I448" s="335">
        <v>1.5141</v>
      </c>
    </row>
    <row r="449" spans="1:9" x14ac:dyDescent="0.35">
      <c r="A449" s="334" t="str">
        <f>Inek2019A1a2a[[#This Row],[PEPP]]&amp;"#"&amp;Inek2019A1a2a[[#This Row],[Klasse]]</f>
        <v>PK14C#19</v>
      </c>
      <c r="B449" s="334">
        <f>Inek2019A1a2a[[#This Row],[Klasse2]]</f>
        <v>19</v>
      </c>
      <c r="C449" s="335">
        <f>Inek2019A1a2a[[#This Row],[BewJeTag2]]</f>
        <v>1.4881</v>
      </c>
      <c r="D449" s="334" t="s">
        <v>340</v>
      </c>
      <c r="E449" s="334" t="s">
        <v>383</v>
      </c>
      <c r="F449" s="334" t="s">
        <v>402</v>
      </c>
      <c r="G449" s="337" t="s">
        <v>3468</v>
      </c>
      <c r="H449" s="334">
        <v>19</v>
      </c>
      <c r="I449" s="335">
        <v>1.4881</v>
      </c>
    </row>
    <row r="450" spans="1:9" x14ac:dyDescent="0.35">
      <c r="A450" s="334" t="str">
        <f>Inek2019A1a2a[[#This Row],[PEPP]]&amp;"#"&amp;Inek2019A1a2a[[#This Row],[Klasse]]</f>
        <v>PK14C#20</v>
      </c>
      <c r="B450" s="334">
        <f>Inek2019A1a2a[[#This Row],[Klasse2]]</f>
        <v>20</v>
      </c>
      <c r="C450" s="335">
        <f>Inek2019A1a2a[[#This Row],[BewJeTag2]]</f>
        <v>1.4621</v>
      </c>
      <c r="D450" s="334" t="s">
        <v>340</v>
      </c>
      <c r="E450" s="334" t="s">
        <v>383</v>
      </c>
      <c r="F450" s="334" t="s">
        <v>402</v>
      </c>
      <c r="G450" s="337" t="s">
        <v>3468</v>
      </c>
      <c r="H450" s="334">
        <v>20</v>
      </c>
      <c r="I450" s="335">
        <v>1.4621</v>
      </c>
    </row>
    <row r="451" spans="1:9" x14ac:dyDescent="0.35">
      <c r="A451" s="334" t="str">
        <f>Inek2019A1a2a[[#This Row],[PEPP]]&amp;"#"&amp;Inek2019A1a2a[[#This Row],[Klasse]]</f>
        <v>PP04A#1</v>
      </c>
      <c r="B451" s="334">
        <f>Inek2019A1a2a[[#This Row],[Klasse2]]</f>
        <v>1</v>
      </c>
      <c r="C451" s="335">
        <f>Inek2019A1a2a[[#This Row],[BewJeTag2]]</f>
        <v>1.123</v>
      </c>
      <c r="D451" s="334" t="s">
        <v>340</v>
      </c>
      <c r="E451" s="334" t="s">
        <v>404</v>
      </c>
      <c r="F451" s="334" t="s">
        <v>405</v>
      </c>
      <c r="G451" s="334" t="s">
        <v>3469</v>
      </c>
      <c r="H451" s="334">
        <v>1</v>
      </c>
      <c r="I451" s="335">
        <v>1.123</v>
      </c>
    </row>
    <row r="452" spans="1:9" x14ac:dyDescent="0.35">
      <c r="A452" s="334" t="str">
        <f>Inek2019A1a2a[[#This Row],[PEPP]]&amp;"#"&amp;Inek2019A1a2a[[#This Row],[Klasse]]</f>
        <v>PP04A#2</v>
      </c>
      <c r="B452" s="334">
        <f>Inek2019A1a2a[[#This Row],[Klasse2]]</f>
        <v>2</v>
      </c>
      <c r="C452" s="335">
        <f>Inek2019A1a2a[[#This Row],[BewJeTag2]]</f>
        <v>1.123</v>
      </c>
      <c r="D452" s="334" t="s">
        <v>340</v>
      </c>
      <c r="E452" s="334" t="s">
        <v>404</v>
      </c>
      <c r="F452" s="334" t="s">
        <v>405</v>
      </c>
      <c r="G452" s="334" t="s">
        <v>3469</v>
      </c>
      <c r="H452" s="334">
        <v>2</v>
      </c>
      <c r="I452" s="335">
        <v>1.123</v>
      </c>
    </row>
    <row r="453" spans="1:9" x14ac:dyDescent="0.35">
      <c r="A453" s="334" t="str">
        <f>Inek2019A1a2a[[#This Row],[PEPP]]&amp;"#"&amp;Inek2019A1a2a[[#This Row],[Klasse]]</f>
        <v>PP04A#3</v>
      </c>
      <c r="B453" s="334">
        <f>Inek2019A1a2a[[#This Row],[Klasse2]]</f>
        <v>3</v>
      </c>
      <c r="C453" s="335">
        <f>Inek2019A1a2a[[#This Row],[BewJeTag2]]</f>
        <v>1.1054999999999999</v>
      </c>
      <c r="D453" s="334" t="s">
        <v>340</v>
      </c>
      <c r="E453" s="334" t="s">
        <v>404</v>
      </c>
      <c r="F453" s="334" t="s">
        <v>405</v>
      </c>
      <c r="G453" s="334" t="s">
        <v>3469</v>
      </c>
      <c r="H453" s="334">
        <v>3</v>
      </c>
      <c r="I453" s="335">
        <v>1.1054999999999999</v>
      </c>
    </row>
    <row r="454" spans="1:9" x14ac:dyDescent="0.35">
      <c r="A454" s="334" t="str">
        <f>Inek2019A1a2a[[#This Row],[PEPP]]&amp;"#"&amp;Inek2019A1a2a[[#This Row],[Klasse]]</f>
        <v>PP04A#4</v>
      </c>
      <c r="B454" s="334">
        <f>Inek2019A1a2a[[#This Row],[Klasse2]]</f>
        <v>4</v>
      </c>
      <c r="C454" s="335">
        <f>Inek2019A1a2a[[#This Row],[BewJeTag2]]</f>
        <v>1.0891999999999999</v>
      </c>
      <c r="D454" s="334" t="s">
        <v>340</v>
      </c>
      <c r="E454" s="334" t="s">
        <v>404</v>
      </c>
      <c r="F454" s="334" t="s">
        <v>405</v>
      </c>
      <c r="G454" s="334" t="s">
        <v>3469</v>
      </c>
      <c r="H454" s="334">
        <v>4</v>
      </c>
      <c r="I454" s="335">
        <v>1.0891999999999999</v>
      </c>
    </row>
    <row r="455" spans="1:9" x14ac:dyDescent="0.35">
      <c r="A455" s="334" t="str">
        <f>Inek2019A1a2a[[#This Row],[PEPP]]&amp;"#"&amp;Inek2019A1a2a[[#This Row],[Klasse]]</f>
        <v>PP04A#5</v>
      </c>
      <c r="B455" s="334">
        <f>Inek2019A1a2a[[#This Row],[Klasse2]]</f>
        <v>5</v>
      </c>
      <c r="C455" s="335">
        <f>Inek2019A1a2a[[#This Row],[BewJeTag2]]</f>
        <v>1.0728</v>
      </c>
      <c r="D455" s="334" t="s">
        <v>340</v>
      </c>
      <c r="E455" s="334" t="s">
        <v>404</v>
      </c>
      <c r="F455" s="334" t="s">
        <v>405</v>
      </c>
      <c r="G455" s="334" t="s">
        <v>3469</v>
      </c>
      <c r="H455" s="334">
        <v>5</v>
      </c>
      <c r="I455" s="335">
        <v>1.0728</v>
      </c>
    </row>
    <row r="456" spans="1:9" x14ac:dyDescent="0.35">
      <c r="A456" s="334" t="str">
        <f>Inek2019A1a2a[[#This Row],[PEPP]]&amp;"#"&amp;Inek2019A1a2a[[#This Row],[Klasse]]</f>
        <v>PP04A#6</v>
      </c>
      <c r="B456" s="334">
        <f>Inek2019A1a2a[[#This Row],[Klasse2]]</f>
        <v>6</v>
      </c>
      <c r="C456" s="335">
        <f>Inek2019A1a2a[[#This Row],[BewJeTag2]]</f>
        <v>1.0564</v>
      </c>
      <c r="D456" s="334" t="s">
        <v>340</v>
      </c>
      <c r="E456" s="334" t="s">
        <v>404</v>
      </c>
      <c r="F456" s="334" t="s">
        <v>405</v>
      </c>
      <c r="G456" s="334" t="s">
        <v>3469</v>
      </c>
      <c r="H456" s="334">
        <v>6</v>
      </c>
      <c r="I456" s="335">
        <v>1.0564</v>
      </c>
    </row>
    <row r="457" spans="1:9" x14ac:dyDescent="0.35">
      <c r="A457" s="334" t="str">
        <f>Inek2019A1a2a[[#This Row],[PEPP]]&amp;"#"&amp;Inek2019A1a2a[[#This Row],[Klasse]]</f>
        <v>PP04A#7</v>
      </c>
      <c r="B457" s="334">
        <f>Inek2019A1a2a[[#This Row],[Klasse2]]</f>
        <v>7</v>
      </c>
      <c r="C457" s="335">
        <f>Inek2019A1a2a[[#This Row],[BewJeTag2]]</f>
        <v>1.04</v>
      </c>
      <c r="D457" s="334" t="s">
        <v>340</v>
      </c>
      <c r="E457" s="334" t="s">
        <v>404</v>
      </c>
      <c r="F457" s="334" t="s">
        <v>405</v>
      </c>
      <c r="G457" s="334" t="s">
        <v>3469</v>
      </c>
      <c r="H457" s="334">
        <v>7</v>
      </c>
      <c r="I457" s="335">
        <v>1.04</v>
      </c>
    </row>
    <row r="458" spans="1:9" x14ac:dyDescent="0.35">
      <c r="A458" s="334" t="str">
        <f>Inek2019A1a2a[[#This Row],[PEPP]]&amp;"#"&amp;Inek2019A1a2a[[#This Row],[Klasse]]</f>
        <v>PP04A#8</v>
      </c>
      <c r="B458" s="334">
        <f>Inek2019A1a2a[[#This Row],[Klasse2]]</f>
        <v>8</v>
      </c>
      <c r="C458" s="335">
        <f>Inek2019A1a2a[[#This Row],[BewJeTag2]]</f>
        <v>1.0237000000000001</v>
      </c>
      <c r="D458" s="334" t="s">
        <v>340</v>
      </c>
      <c r="E458" s="334" t="s">
        <v>404</v>
      </c>
      <c r="F458" s="334" t="s">
        <v>405</v>
      </c>
      <c r="G458" s="334" t="s">
        <v>3469</v>
      </c>
      <c r="H458" s="334">
        <v>8</v>
      </c>
      <c r="I458" s="335">
        <v>1.0237000000000001</v>
      </c>
    </row>
    <row r="459" spans="1:9" x14ac:dyDescent="0.35">
      <c r="A459" s="334" t="str">
        <f>Inek2019A1a2a[[#This Row],[PEPP]]&amp;"#"&amp;Inek2019A1a2a[[#This Row],[Klasse]]</f>
        <v>PP04A#9</v>
      </c>
      <c r="B459" s="334">
        <f>Inek2019A1a2a[[#This Row],[Klasse2]]</f>
        <v>9</v>
      </c>
      <c r="C459" s="335">
        <f>Inek2019A1a2a[[#This Row],[BewJeTag2]]</f>
        <v>1.0073000000000001</v>
      </c>
      <c r="D459" s="334" t="s">
        <v>340</v>
      </c>
      <c r="E459" s="334" t="s">
        <v>404</v>
      </c>
      <c r="F459" s="334" t="s">
        <v>405</v>
      </c>
      <c r="G459" s="334" t="s">
        <v>3469</v>
      </c>
      <c r="H459" s="334">
        <v>9</v>
      </c>
      <c r="I459" s="335">
        <v>1.0073000000000001</v>
      </c>
    </row>
    <row r="460" spans="1:9" x14ac:dyDescent="0.35">
      <c r="A460" s="334" t="str">
        <f>Inek2019A1a2a[[#This Row],[PEPP]]&amp;"#"&amp;Inek2019A1a2a[[#This Row],[Klasse]]</f>
        <v>PP04A#10</v>
      </c>
      <c r="B460" s="334">
        <f>Inek2019A1a2a[[#This Row],[Klasse2]]</f>
        <v>10</v>
      </c>
      <c r="C460" s="335">
        <f>Inek2019A1a2a[[#This Row],[BewJeTag2]]</f>
        <v>0.9909</v>
      </c>
      <c r="D460" s="334" t="s">
        <v>340</v>
      </c>
      <c r="E460" s="334" t="s">
        <v>404</v>
      </c>
      <c r="F460" s="334" t="s">
        <v>405</v>
      </c>
      <c r="G460" s="334" t="s">
        <v>3469</v>
      </c>
      <c r="H460" s="334">
        <v>10</v>
      </c>
      <c r="I460" s="335">
        <v>0.9909</v>
      </c>
    </row>
    <row r="461" spans="1:9" x14ac:dyDescent="0.35">
      <c r="A461" s="334" t="str">
        <f>Inek2019A1a2a[[#This Row],[PEPP]]&amp;"#"&amp;Inek2019A1a2a[[#This Row],[Klasse]]</f>
        <v>PP04A#11</v>
      </c>
      <c r="B461" s="334">
        <f>Inek2019A1a2a[[#This Row],[Klasse2]]</f>
        <v>11</v>
      </c>
      <c r="C461" s="335">
        <f>Inek2019A1a2a[[#This Row],[BewJeTag2]]</f>
        <v>0.97450000000000003</v>
      </c>
      <c r="D461" s="334" t="s">
        <v>340</v>
      </c>
      <c r="E461" s="334" t="s">
        <v>404</v>
      </c>
      <c r="F461" s="334" t="s">
        <v>405</v>
      </c>
      <c r="G461" s="334" t="s">
        <v>3469</v>
      </c>
      <c r="H461" s="334">
        <v>11</v>
      </c>
      <c r="I461" s="335">
        <v>0.97450000000000003</v>
      </c>
    </row>
    <row r="462" spans="1:9" x14ac:dyDescent="0.35">
      <c r="A462" s="334" t="str">
        <f>Inek2019A1a2a[[#This Row],[PEPP]]&amp;"#"&amp;Inek2019A1a2a[[#This Row],[Klasse]]</f>
        <v>PP04A#12</v>
      </c>
      <c r="B462" s="334">
        <f>Inek2019A1a2a[[#This Row],[Klasse2]]</f>
        <v>12</v>
      </c>
      <c r="C462" s="335">
        <f>Inek2019A1a2a[[#This Row],[BewJeTag2]]</f>
        <v>0.95820000000000005</v>
      </c>
      <c r="D462" s="334" t="s">
        <v>340</v>
      </c>
      <c r="E462" s="334" t="s">
        <v>404</v>
      </c>
      <c r="F462" s="334" t="s">
        <v>405</v>
      </c>
      <c r="G462" s="334" t="s">
        <v>3469</v>
      </c>
      <c r="H462" s="334">
        <v>12</v>
      </c>
      <c r="I462" s="335">
        <v>0.95820000000000005</v>
      </c>
    </row>
    <row r="463" spans="1:9" x14ac:dyDescent="0.35">
      <c r="A463" s="334" t="str">
        <f>Inek2019A1a2a[[#This Row],[PEPP]]&amp;"#"&amp;Inek2019A1a2a[[#This Row],[Klasse]]</f>
        <v>PP04A#13</v>
      </c>
      <c r="B463" s="334">
        <f>Inek2019A1a2a[[#This Row],[Klasse2]]</f>
        <v>13</v>
      </c>
      <c r="C463" s="335">
        <f>Inek2019A1a2a[[#This Row],[BewJeTag2]]</f>
        <v>0.94179999999999997</v>
      </c>
      <c r="D463" s="334" t="s">
        <v>340</v>
      </c>
      <c r="E463" s="334" t="s">
        <v>404</v>
      </c>
      <c r="F463" s="334" t="s">
        <v>405</v>
      </c>
      <c r="G463" s="334" t="s">
        <v>3469</v>
      </c>
      <c r="H463" s="334">
        <v>13</v>
      </c>
      <c r="I463" s="335">
        <v>0.94179999999999997</v>
      </c>
    </row>
    <row r="464" spans="1:9" x14ac:dyDescent="0.35">
      <c r="A464" s="334" t="str">
        <f>Inek2019A1a2a[[#This Row],[PEPP]]&amp;"#"&amp;Inek2019A1a2a[[#This Row],[Klasse]]</f>
        <v>PP04A#14</v>
      </c>
      <c r="B464" s="334">
        <f>Inek2019A1a2a[[#This Row],[Klasse2]]</f>
        <v>14</v>
      </c>
      <c r="C464" s="335">
        <f>Inek2019A1a2a[[#This Row],[BewJeTag2]]</f>
        <v>0.9254</v>
      </c>
      <c r="D464" s="334" t="s">
        <v>340</v>
      </c>
      <c r="E464" s="334" t="s">
        <v>404</v>
      </c>
      <c r="F464" s="334" t="s">
        <v>405</v>
      </c>
      <c r="G464" s="334" t="s">
        <v>3469</v>
      </c>
      <c r="H464" s="334">
        <v>14</v>
      </c>
      <c r="I464" s="335">
        <v>0.9254</v>
      </c>
    </row>
    <row r="465" spans="1:9" x14ac:dyDescent="0.35">
      <c r="A465" s="334" t="str">
        <f>Inek2019A1a2a[[#This Row],[PEPP]]&amp;"#"&amp;Inek2019A1a2a[[#This Row],[Klasse]]</f>
        <v>PP04A#15</v>
      </c>
      <c r="B465" s="334">
        <f>Inek2019A1a2a[[#This Row],[Klasse2]]</f>
        <v>15</v>
      </c>
      <c r="C465" s="335">
        <f>Inek2019A1a2a[[#This Row],[BewJeTag2]]</f>
        <v>0.90900000000000003</v>
      </c>
      <c r="D465" s="334" t="s">
        <v>340</v>
      </c>
      <c r="E465" s="334" t="s">
        <v>404</v>
      </c>
      <c r="F465" s="334" t="s">
        <v>405</v>
      </c>
      <c r="G465" s="334" t="s">
        <v>3469</v>
      </c>
      <c r="H465" s="334">
        <v>15</v>
      </c>
      <c r="I465" s="335">
        <v>0.90900000000000003</v>
      </c>
    </row>
    <row r="466" spans="1:9" x14ac:dyDescent="0.35">
      <c r="A466" s="334" t="str">
        <f>Inek2019A1a2a[[#This Row],[PEPP]]&amp;"#"&amp;Inek2019A1a2a[[#This Row],[Klasse]]</f>
        <v>PP04A#16</v>
      </c>
      <c r="B466" s="334">
        <f>Inek2019A1a2a[[#This Row],[Klasse2]]</f>
        <v>16</v>
      </c>
      <c r="C466" s="335">
        <f>Inek2019A1a2a[[#This Row],[BewJeTag2]]</f>
        <v>0.89270000000000005</v>
      </c>
      <c r="D466" s="334" t="s">
        <v>340</v>
      </c>
      <c r="E466" s="334" t="s">
        <v>404</v>
      </c>
      <c r="F466" s="334" t="s">
        <v>405</v>
      </c>
      <c r="G466" s="334" t="s">
        <v>3469</v>
      </c>
      <c r="H466" s="334">
        <v>16</v>
      </c>
      <c r="I466" s="335">
        <v>0.89270000000000005</v>
      </c>
    </row>
    <row r="467" spans="1:9" x14ac:dyDescent="0.35">
      <c r="A467" s="334" t="str">
        <f>Inek2019A1a2a[[#This Row],[PEPP]]&amp;"#"&amp;Inek2019A1a2a[[#This Row],[Klasse]]</f>
        <v>PP04A#17</v>
      </c>
      <c r="B467" s="334">
        <f>Inek2019A1a2a[[#This Row],[Klasse2]]</f>
        <v>17</v>
      </c>
      <c r="C467" s="335">
        <f>Inek2019A1a2a[[#This Row],[BewJeTag2]]</f>
        <v>0.87629999999999997</v>
      </c>
      <c r="D467" s="334" t="s">
        <v>340</v>
      </c>
      <c r="E467" s="334" t="s">
        <v>404</v>
      </c>
      <c r="F467" s="334" t="s">
        <v>405</v>
      </c>
      <c r="G467" s="334" t="s">
        <v>3469</v>
      </c>
      <c r="H467" s="334">
        <v>17</v>
      </c>
      <c r="I467" s="335">
        <v>0.87629999999999997</v>
      </c>
    </row>
    <row r="468" spans="1:9" x14ac:dyDescent="0.35">
      <c r="A468" s="334" t="str">
        <f>Inek2019A1a2a[[#This Row],[PEPP]]&amp;"#"&amp;Inek2019A1a2a[[#This Row],[Klasse]]</f>
        <v>PP04B#1</v>
      </c>
      <c r="B468" s="334">
        <f>Inek2019A1a2a[[#This Row],[Klasse2]]</f>
        <v>1</v>
      </c>
      <c r="C468" s="335">
        <f>Inek2019A1a2a[[#This Row],[BewJeTag2]]</f>
        <v>1.0644</v>
      </c>
      <c r="D468" s="334" t="s">
        <v>340</v>
      </c>
      <c r="E468" s="334" t="s">
        <v>404</v>
      </c>
      <c r="F468" s="334" t="s">
        <v>407</v>
      </c>
      <c r="G468" s="334" t="s">
        <v>3470</v>
      </c>
      <c r="H468" s="334">
        <v>1</v>
      </c>
      <c r="I468" s="335">
        <v>1.0644</v>
      </c>
    </row>
    <row r="469" spans="1:9" x14ac:dyDescent="0.35">
      <c r="A469" s="334" t="str">
        <f>Inek2019A1a2a[[#This Row],[PEPP]]&amp;"#"&amp;Inek2019A1a2a[[#This Row],[Klasse]]</f>
        <v>PP04B#2</v>
      </c>
      <c r="B469" s="334">
        <f>Inek2019A1a2a[[#This Row],[Klasse2]]</f>
        <v>2</v>
      </c>
      <c r="C469" s="335">
        <f>Inek2019A1a2a[[#This Row],[BewJeTag2]]</f>
        <v>1.0501</v>
      </c>
      <c r="D469" s="334" t="s">
        <v>340</v>
      </c>
      <c r="E469" s="334" t="s">
        <v>404</v>
      </c>
      <c r="F469" s="334" t="s">
        <v>407</v>
      </c>
      <c r="G469" s="334" t="s">
        <v>3470</v>
      </c>
      <c r="H469" s="334">
        <v>2</v>
      </c>
      <c r="I469" s="335">
        <v>1.0501</v>
      </c>
    </row>
    <row r="470" spans="1:9" x14ac:dyDescent="0.35">
      <c r="A470" s="334" t="str">
        <f>Inek2019A1a2a[[#This Row],[PEPP]]&amp;"#"&amp;Inek2019A1a2a[[#This Row],[Klasse]]</f>
        <v>PP04B#3</v>
      </c>
      <c r="B470" s="334">
        <f>Inek2019A1a2a[[#This Row],[Klasse2]]</f>
        <v>3</v>
      </c>
      <c r="C470" s="335">
        <f>Inek2019A1a2a[[#This Row],[BewJeTag2]]</f>
        <v>1.0358000000000001</v>
      </c>
      <c r="D470" s="334" t="s">
        <v>340</v>
      </c>
      <c r="E470" s="334" t="s">
        <v>404</v>
      </c>
      <c r="F470" s="334" t="s">
        <v>407</v>
      </c>
      <c r="G470" s="334" t="s">
        <v>3470</v>
      </c>
      <c r="H470" s="334">
        <v>3</v>
      </c>
      <c r="I470" s="335">
        <v>1.0358000000000001</v>
      </c>
    </row>
    <row r="471" spans="1:9" x14ac:dyDescent="0.35">
      <c r="A471" s="334" t="str">
        <f>Inek2019A1a2a[[#This Row],[PEPP]]&amp;"#"&amp;Inek2019A1a2a[[#This Row],[Klasse]]</f>
        <v>PP04B#4</v>
      </c>
      <c r="B471" s="334">
        <f>Inek2019A1a2a[[#This Row],[Klasse2]]</f>
        <v>4</v>
      </c>
      <c r="C471" s="335">
        <f>Inek2019A1a2a[[#This Row],[BewJeTag2]]</f>
        <v>1.0216000000000001</v>
      </c>
      <c r="D471" s="334" t="s">
        <v>340</v>
      </c>
      <c r="E471" s="334" t="s">
        <v>404</v>
      </c>
      <c r="F471" s="334" t="s">
        <v>407</v>
      </c>
      <c r="G471" s="334" t="s">
        <v>3470</v>
      </c>
      <c r="H471" s="334">
        <v>4</v>
      </c>
      <c r="I471" s="335">
        <v>1.0216000000000001</v>
      </c>
    </row>
    <row r="472" spans="1:9" x14ac:dyDescent="0.35">
      <c r="A472" s="334" t="str">
        <f>Inek2019A1a2a[[#This Row],[PEPP]]&amp;"#"&amp;Inek2019A1a2a[[#This Row],[Klasse]]</f>
        <v>PP04B#5</v>
      </c>
      <c r="B472" s="334">
        <f>Inek2019A1a2a[[#This Row],[Klasse2]]</f>
        <v>5</v>
      </c>
      <c r="C472" s="335">
        <f>Inek2019A1a2a[[#This Row],[BewJeTag2]]</f>
        <v>1.0073000000000001</v>
      </c>
      <c r="D472" s="334" t="s">
        <v>340</v>
      </c>
      <c r="E472" s="334" t="s">
        <v>404</v>
      </c>
      <c r="F472" s="334" t="s">
        <v>407</v>
      </c>
      <c r="G472" s="334" t="s">
        <v>3470</v>
      </c>
      <c r="H472" s="334">
        <v>5</v>
      </c>
      <c r="I472" s="335">
        <v>1.0073000000000001</v>
      </c>
    </row>
    <row r="473" spans="1:9" x14ac:dyDescent="0.35">
      <c r="A473" s="334" t="str">
        <f>Inek2019A1a2a[[#This Row],[PEPP]]&amp;"#"&amp;Inek2019A1a2a[[#This Row],[Klasse]]</f>
        <v>PP04B#6</v>
      </c>
      <c r="B473" s="334">
        <f>Inek2019A1a2a[[#This Row],[Klasse2]]</f>
        <v>6</v>
      </c>
      <c r="C473" s="335">
        <f>Inek2019A1a2a[[#This Row],[BewJeTag2]]</f>
        <v>0.99309999999999998</v>
      </c>
      <c r="D473" s="334" t="s">
        <v>340</v>
      </c>
      <c r="E473" s="334" t="s">
        <v>404</v>
      </c>
      <c r="F473" s="334" t="s">
        <v>407</v>
      </c>
      <c r="G473" s="334" t="s">
        <v>3470</v>
      </c>
      <c r="H473" s="334">
        <v>6</v>
      </c>
      <c r="I473" s="335">
        <v>0.99309999999999998</v>
      </c>
    </row>
    <row r="474" spans="1:9" x14ac:dyDescent="0.35">
      <c r="A474" s="334" t="str">
        <f>Inek2019A1a2a[[#This Row],[PEPP]]&amp;"#"&amp;Inek2019A1a2a[[#This Row],[Klasse]]</f>
        <v>PP04B#7</v>
      </c>
      <c r="B474" s="334">
        <f>Inek2019A1a2a[[#This Row],[Klasse2]]</f>
        <v>7</v>
      </c>
      <c r="C474" s="335">
        <f>Inek2019A1a2a[[#This Row],[BewJeTag2]]</f>
        <v>0.9788</v>
      </c>
      <c r="D474" s="334" t="s">
        <v>340</v>
      </c>
      <c r="E474" s="334" t="s">
        <v>404</v>
      </c>
      <c r="F474" s="334" t="s">
        <v>407</v>
      </c>
      <c r="G474" s="334" t="s">
        <v>3470</v>
      </c>
      <c r="H474" s="334">
        <v>7</v>
      </c>
      <c r="I474" s="335">
        <v>0.9788</v>
      </c>
    </row>
    <row r="475" spans="1:9" x14ac:dyDescent="0.35">
      <c r="A475" s="334" t="str">
        <f>Inek2019A1a2a[[#This Row],[PEPP]]&amp;"#"&amp;Inek2019A1a2a[[#This Row],[Klasse]]</f>
        <v>PP04B#8</v>
      </c>
      <c r="B475" s="334">
        <f>Inek2019A1a2a[[#This Row],[Klasse2]]</f>
        <v>8</v>
      </c>
      <c r="C475" s="335">
        <f>Inek2019A1a2a[[#This Row],[BewJeTag2]]</f>
        <v>0.96450000000000002</v>
      </c>
      <c r="D475" s="334" t="s">
        <v>340</v>
      </c>
      <c r="E475" s="334" t="s">
        <v>404</v>
      </c>
      <c r="F475" s="334" t="s">
        <v>407</v>
      </c>
      <c r="G475" s="334" t="s">
        <v>3470</v>
      </c>
      <c r="H475" s="334">
        <v>8</v>
      </c>
      <c r="I475" s="335">
        <v>0.96450000000000002</v>
      </c>
    </row>
    <row r="476" spans="1:9" x14ac:dyDescent="0.35">
      <c r="A476" s="334" t="str">
        <f>Inek2019A1a2a[[#This Row],[PEPP]]&amp;"#"&amp;Inek2019A1a2a[[#This Row],[Klasse]]</f>
        <v>PP04B#9</v>
      </c>
      <c r="B476" s="334">
        <f>Inek2019A1a2a[[#This Row],[Klasse2]]</f>
        <v>9</v>
      </c>
      <c r="C476" s="335">
        <f>Inek2019A1a2a[[#This Row],[BewJeTag2]]</f>
        <v>0.95030000000000003</v>
      </c>
      <c r="D476" s="334" t="s">
        <v>340</v>
      </c>
      <c r="E476" s="334" t="s">
        <v>404</v>
      </c>
      <c r="F476" s="334" t="s">
        <v>407</v>
      </c>
      <c r="G476" s="334" t="s">
        <v>3470</v>
      </c>
      <c r="H476" s="334">
        <v>9</v>
      </c>
      <c r="I476" s="335">
        <v>0.95030000000000003</v>
      </c>
    </row>
    <row r="477" spans="1:9" x14ac:dyDescent="0.35">
      <c r="A477" s="334" t="str">
        <f>Inek2019A1a2a[[#This Row],[PEPP]]&amp;"#"&amp;Inek2019A1a2a[[#This Row],[Klasse]]</f>
        <v>PP04B#10</v>
      </c>
      <c r="B477" s="334">
        <f>Inek2019A1a2a[[#This Row],[Klasse2]]</f>
        <v>10</v>
      </c>
      <c r="C477" s="335">
        <f>Inek2019A1a2a[[#This Row],[BewJeTag2]]</f>
        <v>0.93600000000000005</v>
      </c>
      <c r="D477" s="334" t="s">
        <v>340</v>
      </c>
      <c r="E477" s="334" t="s">
        <v>404</v>
      </c>
      <c r="F477" s="334" t="s">
        <v>407</v>
      </c>
      <c r="G477" s="334" t="s">
        <v>3470</v>
      </c>
      <c r="H477" s="334">
        <v>10</v>
      </c>
      <c r="I477" s="335">
        <v>0.93600000000000005</v>
      </c>
    </row>
    <row r="478" spans="1:9" x14ac:dyDescent="0.35">
      <c r="A478" s="334" t="str">
        <f>Inek2019A1a2a[[#This Row],[PEPP]]&amp;"#"&amp;Inek2019A1a2a[[#This Row],[Klasse]]</f>
        <v>PP04B#11</v>
      </c>
      <c r="B478" s="334">
        <f>Inek2019A1a2a[[#This Row],[Klasse2]]</f>
        <v>11</v>
      </c>
      <c r="C478" s="335">
        <f>Inek2019A1a2a[[#This Row],[BewJeTag2]]</f>
        <v>0.92169999999999996</v>
      </c>
      <c r="D478" s="334" t="s">
        <v>340</v>
      </c>
      <c r="E478" s="334" t="s">
        <v>404</v>
      </c>
      <c r="F478" s="334" t="s">
        <v>407</v>
      </c>
      <c r="G478" s="334" t="s">
        <v>3470</v>
      </c>
      <c r="H478" s="334">
        <v>11</v>
      </c>
      <c r="I478" s="335">
        <v>0.92169999999999996</v>
      </c>
    </row>
    <row r="479" spans="1:9" x14ac:dyDescent="0.35">
      <c r="A479" s="334" t="str">
        <f>Inek2019A1a2a[[#This Row],[PEPP]]&amp;"#"&amp;Inek2019A1a2a[[#This Row],[Klasse]]</f>
        <v>PP04B#12</v>
      </c>
      <c r="B479" s="334">
        <f>Inek2019A1a2a[[#This Row],[Klasse2]]</f>
        <v>12</v>
      </c>
      <c r="C479" s="335">
        <f>Inek2019A1a2a[[#This Row],[BewJeTag2]]</f>
        <v>0.90749999999999997</v>
      </c>
      <c r="D479" s="334" t="s">
        <v>340</v>
      </c>
      <c r="E479" s="334" t="s">
        <v>404</v>
      </c>
      <c r="F479" s="334" t="s">
        <v>407</v>
      </c>
      <c r="G479" s="334" t="s">
        <v>3470</v>
      </c>
      <c r="H479" s="334">
        <v>12</v>
      </c>
      <c r="I479" s="335">
        <v>0.90749999999999997</v>
      </c>
    </row>
    <row r="480" spans="1:9" x14ac:dyDescent="0.35">
      <c r="A480" s="334" t="str">
        <f>Inek2019A1a2a[[#This Row],[PEPP]]&amp;"#"&amp;Inek2019A1a2a[[#This Row],[Klasse]]</f>
        <v>PP04B#13</v>
      </c>
      <c r="B480" s="334">
        <f>Inek2019A1a2a[[#This Row],[Klasse2]]</f>
        <v>13</v>
      </c>
      <c r="C480" s="335">
        <f>Inek2019A1a2a[[#This Row],[BewJeTag2]]</f>
        <v>0.89319999999999999</v>
      </c>
      <c r="D480" s="334" t="s">
        <v>340</v>
      </c>
      <c r="E480" s="334" t="s">
        <v>404</v>
      </c>
      <c r="F480" s="334" t="s">
        <v>407</v>
      </c>
      <c r="G480" s="334" t="s">
        <v>3470</v>
      </c>
      <c r="H480" s="334">
        <v>13</v>
      </c>
      <c r="I480" s="335">
        <v>0.89319999999999999</v>
      </c>
    </row>
    <row r="481" spans="1:9" x14ac:dyDescent="0.35">
      <c r="A481" s="334" t="str">
        <f>Inek2019A1a2a[[#This Row],[PEPP]]&amp;"#"&amp;Inek2019A1a2a[[#This Row],[Klasse]]</f>
        <v>PP04B#14</v>
      </c>
      <c r="B481" s="334">
        <f>Inek2019A1a2a[[#This Row],[Klasse2]]</f>
        <v>14</v>
      </c>
      <c r="C481" s="335">
        <f>Inek2019A1a2a[[#This Row],[BewJeTag2]]</f>
        <v>0.879</v>
      </c>
      <c r="D481" s="334" t="s">
        <v>340</v>
      </c>
      <c r="E481" s="334" t="s">
        <v>404</v>
      </c>
      <c r="F481" s="334" t="s">
        <v>407</v>
      </c>
      <c r="G481" s="334" t="s">
        <v>3470</v>
      </c>
      <c r="H481" s="334">
        <v>14</v>
      </c>
      <c r="I481" s="335">
        <v>0.879</v>
      </c>
    </row>
    <row r="482" spans="1:9" x14ac:dyDescent="0.35">
      <c r="A482" s="334" t="str">
        <f>Inek2019A1a2a[[#This Row],[PEPP]]&amp;"#"&amp;Inek2019A1a2a[[#This Row],[Klasse]]</f>
        <v>PP04B#15</v>
      </c>
      <c r="B482" s="334">
        <f>Inek2019A1a2a[[#This Row],[Klasse2]]</f>
        <v>15</v>
      </c>
      <c r="C482" s="335">
        <f>Inek2019A1a2a[[#This Row],[BewJeTag2]]</f>
        <v>0.86470000000000002</v>
      </c>
      <c r="D482" s="334" t="s">
        <v>340</v>
      </c>
      <c r="E482" s="334" t="s">
        <v>404</v>
      </c>
      <c r="F482" s="334" t="s">
        <v>407</v>
      </c>
      <c r="G482" s="334" t="s">
        <v>3470</v>
      </c>
      <c r="H482" s="334">
        <v>15</v>
      </c>
      <c r="I482" s="335">
        <v>0.86470000000000002</v>
      </c>
    </row>
    <row r="483" spans="1:9" x14ac:dyDescent="0.35">
      <c r="A483" s="334" t="str">
        <f>Inek2019A1a2a[[#This Row],[PEPP]]&amp;"#"&amp;Inek2019A1a2a[[#This Row],[Klasse]]</f>
        <v>PP04B#16</v>
      </c>
      <c r="B483" s="334">
        <f>Inek2019A1a2a[[#This Row],[Klasse2]]</f>
        <v>16</v>
      </c>
      <c r="C483" s="335">
        <f>Inek2019A1a2a[[#This Row],[BewJeTag2]]</f>
        <v>0.85040000000000004</v>
      </c>
      <c r="D483" s="334" t="s">
        <v>340</v>
      </c>
      <c r="E483" s="334" t="s">
        <v>404</v>
      </c>
      <c r="F483" s="334" t="s">
        <v>407</v>
      </c>
      <c r="G483" s="334" t="s">
        <v>3470</v>
      </c>
      <c r="H483" s="334">
        <v>16</v>
      </c>
      <c r="I483" s="335">
        <v>0.85040000000000004</v>
      </c>
    </row>
    <row r="484" spans="1:9" x14ac:dyDescent="0.35">
      <c r="A484" s="334" t="str">
        <f>Inek2019A1a2a[[#This Row],[PEPP]]&amp;"#"&amp;Inek2019A1a2a[[#This Row],[Klasse]]</f>
        <v>PP04B#17</v>
      </c>
      <c r="B484" s="334">
        <f>Inek2019A1a2a[[#This Row],[Klasse2]]</f>
        <v>17</v>
      </c>
      <c r="C484" s="335">
        <f>Inek2019A1a2a[[#This Row],[BewJeTag2]]</f>
        <v>0.83620000000000005</v>
      </c>
      <c r="D484" s="334" t="s">
        <v>340</v>
      </c>
      <c r="E484" s="334" t="s">
        <v>404</v>
      </c>
      <c r="F484" s="334" t="s">
        <v>407</v>
      </c>
      <c r="G484" s="334" t="s">
        <v>3470</v>
      </c>
      <c r="H484" s="334">
        <v>17</v>
      </c>
      <c r="I484" s="335">
        <v>0.83620000000000005</v>
      </c>
    </row>
    <row r="485" spans="1:9" x14ac:dyDescent="0.35">
      <c r="A485" s="334" t="str">
        <f>Inek2019A1a2a[[#This Row],[PEPP]]&amp;"#"&amp;Inek2019A1a2a[[#This Row],[Klasse]]</f>
        <v>PP04B#18</v>
      </c>
      <c r="B485" s="334">
        <f>Inek2019A1a2a[[#This Row],[Klasse2]]</f>
        <v>18</v>
      </c>
      <c r="C485" s="335">
        <f>Inek2019A1a2a[[#This Row],[BewJeTag2]]</f>
        <v>0.82189999999999996</v>
      </c>
      <c r="D485" s="334" t="s">
        <v>340</v>
      </c>
      <c r="E485" s="334" t="s">
        <v>404</v>
      </c>
      <c r="F485" s="334" t="s">
        <v>407</v>
      </c>
      <c r="G485" s="334" t="s">
        <v>3470</v>
      </c>
      <c r="H485" s="334">
        <v>18</v>
      </c>
      <c r="I485" s="335">
        <v>0.82189999999999996</v>
      </c>
    </row>
    <row r="486" spans="1:9" x14ac:dyDescent="0.35">
      <c r="A486" s="334" t="str">
        <f>Inek2019A1a2a[[#This Row],[PEPP]]&amp;"#"&amp;Inek2019A1a2a[[#This Row],[Klasse]]</f>
        <v>PP10A#1</v>
      </c>
      <c r="B486" s="334">
        <f>Inek2019A1a2a[[#This Row],[Klasse2]]</f>
        <v>1</v>
      </c>
      <c r="C486" s="335">
        <f>Inek2019A1a2a[[#This Row],[BewJeTag2]]</f>
        <v>1.044</v>
      </c>
      <c r="D486" s="334" t="s">
        <v>340</v>
      </c>
      <c r="E486" s="334" t="s">
        <v>404</v>
      </c>
      <c r="F486" s="334" t="s">
        <v>409</v>
      </c>
      <c r="G486" s="334" t="s">
        <v>410</v>
      </c>
      <c r="H486" s="334">
        <v>1</v>
      </c>
      <c r="I486" s="335">
        <v>1.044</v>
      </c>
    </row>
    <row r="487" spans="1:9" x14ac:dyDescent="0.35">
      <c r="A487" s="334" t="str">
        <f>Inek2019A1a2a[[#This Row],[PEPP]]&amp;"#"&amp;Inek2019A1a2a[[#This Row],[Klasse]]</f>
        <v>PP10B#1</v>
      </c>
      <c r="B487" s="334">
        <f>Inek2019A1a2a[[#This Row],[Klasse2]]</f>
        <v>1</v>
      </c>
      <c r="C487" s="335">
        <f>Inek2019A1a2a[[#This Row],[BewJeTag2]]</f>
        <v>0.93920000000000003</v>
      </c>
      <c r="D487" s="334" t="s">
        <v>340</v>
      </c>
      <c r="E487" s="334" t="s">
        <v>404</v>
      </c>
      <c r="F487" s="334" t="s">
        <v>411</v>
      </c>
      <c r="G487" s="334" t="s">
        <v>3471</v>
      </c>
      <c r="H487" s="334">
        <v>1</v>
      </c>
      <c r="I487" s="335">
        <v>0.93920000000000003</v>
      </c>
    </row>
    <row r="488" spans="1:9" x14ac:dyDescent="0.35">
      <c r="A488" s="334" t="str">
        <f>Inek2019A1a2a[[#This Row],[PEPP]]&amp;"#"&amp;Inek2019A1a2a[[#This Row],[Klasse]]</f>
        <v>PP14Z#1</v>
      </c>
      <c r="B488" s="334">
        <f>Inek2019A1a2a[[#This Row],[Klasse2]]</f>
        <v>1</v>
      </c>
      <c r="C488" s="335">
        <f>Inek2019A1a2a[[#This Row],[BewJeTag2]]</f>
        <v>0.88319999999999999</v>
      </c>
      <c r="D488" s="334" t="s">
        <v>340</v>
      </c>
      <c r="E488" s="334" t="s">
        <v>404</v>
      </c>
      <c r="F488" s="334" t="s">
        <v>413</v>
      </c>
      <c r="G488" s="334" t="s">
        <v>414</v>
      </c>
      <c r="H488" s="334">
        <v>1</v>
      </c>
      <c r="I488" s="335">
        <v>0.88319999999999999</v>
      </c>
    </row>
    <row r="489" spans="1:9" x14ac:dyDescent="0.35">
      <c r="A489" s="334" t="str">
        <f>Inek2019A1a2a[[#This Row],[PEPP]]&amp;"#"&amp;Inek2019A1a2a[[#This Row],[Klasse]]</f>
        <v>PF01Z#0</v>
      </c>
      <c r="B489" s="334">
        <f>Inek2019A1a2a[[#This Row],[Klasse2]]</f>
        <v>0</v>
      </c>
      <c r="C489" s="335">
        <f>Inek2019A1a2a[[#This Row],[BewJeTag2]]</f>
        <v>0</v>
      </c>
      <c r="D489" s="334" t="s">
        <v>340</v>
      </c>
      <c r="E489" s="334" t="s">
        <v>415</v>
      </c>
      <c r="F489" s="334" t="s">
        <v>416</v>
      </c>
      <c r="G489" s="337" t="s">
        <v>3472</v>
      </c>
    </row>
    <row r="490" spans="1:9" x14ac:dyDescent="0.35">
      <c r="A490" s="334" t="str">
        <f>Inek2019A1a2a[[#This Row],[PEPP]]&amp;"#"&amp;Inek2019A1a2a[[#This Row],[Klasse]]</f>
        <v>PF02Z#0</v>
      </c>
      <c r="B490" s="334">
        <f>Inek2019A1a2a[[#This Row],[Klasse2]]</f>
        <v>0</v>
      </c>
      <c r="C490" s="335">
        <f>Inek2019A1a2a[[#This Row],[BewJeTag2]]</f>
        <v>0</v>
      </c>
      <c r="D490" s="334" t="s">
        <v>340</v>
      </c>
      <c r="E490" s="334" t="s">
        <v>415</v>
      </c>
      <c r="F490" s="334" t="s">
        <v>418</v>
      </c>
      <c r="G490" s="334" t="s">
        <v>419</v>
      </c>
    </row>
    <row r="491" spans="1:9" x14ac:dyDescent="0.35">
      <c r="A491" s="334" t="str">
        <f>Inek2019A1a2a[[#This Row],[PEPP]]&amp;"#"&amp;Inek2019A1a2a[[#This Row],[Klasse]]</f>
        <v>PF03Z#0</v>
      </c>
      <c r="B491" s="334">
        <f>Inek2019A1a2a[[#This Row],[Klasse2]]</f>
        <v>0</v>
      </c>
      <c r="C491" s="335">
        <f>Inek2019A1a2a[[#This Row],[BewJeTag2]]</f>
        <v>0</v>
      </c>
      <c r="D491" s="334" t="s">
        <v>340</v>
      </c>
      <c r="E491" s="334" t="s">
        <v>415</v>
      </c>
      <c r="F491" s="334" t="s">
        <v>420</v>
      </c>
      <c r="G491" s="334" t="s">
        <v>421</v>
      </c>
    </row>
    <row r="492" spans="1:9" x14ac:dyDescent="0.35">
      <c r="A492" s="334" t="str">
        <f>Inek2019A1a2a[[#This Row],[PEPP]]&amp;"#"&amp;Inek2019A1a2a[[#This Row],[Klasse]]</f>
        <v>PF04Z#0</v>
      </c>
      <c r="B492" s="334">
        <f>Inek2019A1a2a[[#This Row],[Klasse2]]</f>
        <v>0</v>
      </c>
      <c r="C492" s="335">
        <f>Inek2019A1a2a[[#This Row],[BewJeTag2]]</f>
        <v>0</v>
      </c>
      <c r="D492" s="334" t="s">
        <v>340</v>
      </c>
      <c r="E492" s="334" t="s">
        <v>415</v>
      </c>
      <c r="F492" s="334" t="s">
        <v>422</v>
      </c>
      <c r="G492" s="334" t="s">
        <v>423</v>
      </c>
    </row>
    <row r="493" spans="1:9" x14ac:dyDescent="0.35">
      <c r="A493" s="334" t="str">
        <f>Inek2019A1a2a[[#This Row],[PEPP]]&amp;"#"&amp;Inek2019A1a2a[[#This Row],[Klasse]]</f>
        <v>PF96Z#0</v>
      </c>
      <c r="B493" s="334">
        <f>Inek2019A1a2a[[#This Row],[Klasse2]]</f>
        <v>0</v>
      </c>
      <c r="C493" s="335">
        <f>Inek2019A1a2a[[#This Row],[BewJeTag2]]</f>
        <v>0</v>
      </c>
      <c r="D493" s="334" t="s">
        <v>340</v>
      </c>
      <c r="E493" s="334" t="s">
        <v>415</v>
      </c>
      <c r="F493" s="334" t="s">
        <v>424</v>
      </c>
      <c r="G493" s="334" t="s">
        <v>425</v>
      </c>
    </row>
    <row r="494" spans="1:9" x14ac:dyDescent="0.35">
      <c r="A494" s="338" t="str">
        <f>Inek2019A1a2a[[#This Row],[PEPP]]&amp;"#"&amp;Inek2019A1a2a[[#This Row],[Klasse]]</f>
        <v>TA02Z#1</v>
      </c>
      <c r="B494" s="338">
        <f>Inek2019A1a2a[[#This Row],[Klasse2]]</f>
        <v>1</v>
      </c>
      <c r="C494" s="335">
        <f>Inek2019A1a2a[[#This Row],[BewJeTag2]]</f>
        <v>0.83950000000000002</v>
      </c>
      <c r="D494" s="334" t="s">
        <v>426</v>
      </c>
      <c r="E494" s="334" t="s">
        <v>427</v>
      </c>
      <c r="F494" s="334" t="s">
        <v>428</v>
      </c>
      <c r="G494" s="334" t="s">
        <v>429</v>
      </c>
      <c r="H494" s="334">
        <v>1</v>
      </c>
      <c r="I494" s="335">
        <v>0.83950000000000002</v>
      </c>
    </row>
    <row r="495" spans="1:9" x14ac:dyDescent="0.35">
      <c r="A495" s="338" t="str">
        <f>Inek2019A1a2a[[#This Row],[PEPP]]&amp;"#"&amp;Inek2019A1a2a[[#This Row],[Klasse]]</f>
        <v>TA15Z#1</v>
      </c>
      <c r="B495" s="338">
        <f>Inek2019A1a2a[[#This Row],[Klasse2]]</f>
        <v>1</v>
      </c>
      <c r="C495" s="335">
        <f>Inek2019A1a2a[[#This Row],[BewJeTag2]]</f>
        <v>0.83560000000000001</v>
      </c>
      <c r="D495" s="334" t="s">
        <v>426</v>
      </c>
      <c r="E495" s="334" t="s">
        <v>427</v>
      </c>
      <c r="F495" s="334" t="s">
        <v>430</v>
      </c>
      <c r="G495" s="334" t="s">
        <v>431</v>
      </c>
      <c r="H495" s="334">
        <v>1</v>
      </c>
      <c r="I495" s="335">
        <v>0.83560000000000001</v>
      </c>
    </row>
    <row r="496" spans="1:9" x14ac:dyDescent="0.35">
      <c r="A496" s="338" t="str">
        <f>Inek2019A1a2a[[#This Row],[PEPP]]&amp;"#"&amp;Inek2019A1a2a[[#This Row],[Klasse]]</f>
        <v>TA19Z#1</v>
      </c>
      <c r="B496" s="338">
        <f>Inek2019A1a2a[[#This Row],[Klasse2]]</f>
        <v>1</v>
      </c>
      <c r="C496" s="335">
        <f>Inek2019A1a2a[[#This Row],[BewJeTag2]]</f>
        <v>0.79879999999999995</v>
      </c>
      <c r="D496" s="334" t="s">
        <v>426</v>
      </c>
      <c r="E496" s="334" t="s">
        <v>427</v>
      </c>
      <c r="F496" s="334" t="s">
        <v>432</v>
      </c>
      <c r="G496" s="337" t="s">
        <v>433</v>
      </c>
      <c r="H496" s="334">
        <v>1</v>
      </c>
      <c r="I496" s="335">
        <v>0.79879999999999995</v>
      </c>
    </row>
    <row r="497" spans="1:9" x14ac:dyDescent="0.35">
      <c r="A497" s="338" t="str">
        <f>Inek2019A1a2a[[#This Row],[PEPP]]&amp;"#"&amp;Inek2019A1a2a[[#This Row],[Klasse]]</f>
        <v>TA20Z#1</v>
      </c>
      <c r="B497" s="338">
        <f>Inek2019A1a2a[[#This Row],[Klasse2]]</f>
        <v>1</v>
      </c>
      <c r="C497" s="335">
        <f>Inek2019A1a2a[[#This Row],[BewJeTag2]]</f>
        <v>0.75309999999999999</v>
      </c>
      <c r="D497" s="334" t="s">
        <v>426</v>
      </c>
      <c r="E497" s="334" t="s">
        <v>427</v>
      </c>
      <c r="F497" s="334" t="s">
        <v>434</v>
      </c>
      <c r="G497" s="337" t="s">
        <v>435</v>
      </c>
      <c r="H497" s="334">
        <v>1</v>
      </c>
      <c r="I497" s="335">
        <v>0.75309999999999999</v>
      </c>
    </row>
    <row r="498" spans="1:9" x14ac:dyDescent="0.35">
      <c r="A498" s="338" t="str">
        <f>Inek2019A1a2a[[#This Row],[PEPP]]&amp;"#"&amp;Inek2019A1a2a[[#This Row],[Klasse]]</f>
        <v>TK04Z#1</v>
      </c>
      <c r="B498" s="338">
        <f>Inek2019A1a2a[[#This Row],[Klasse2]]</f>
        <v>1</v>
      </c>
      <c r="C498" s="335">
        <f>Inek2019A1a2a[[#This Row],[BewJeTag2]]</f>
        <v>1.1572</v>
      </c>
      <c r="D498" s="334" t="s">
        <v>426</v>
      </c>
      <c r="E498" s="334" t="s">
        <v>436</v>
      </c>
      <c r="F498" s="334" t="s">
        <v>437</v>
      </c>
      <c r="G498" s="334" t="s">
        <v>438</v>
      </c>
      <c r="H498" s="334">
        <v>1</v>
      </c>
      <c r="I498" s="335">
        <v>1.1572</v>
      </c>
    </row>
    <row r="499" spans="1:9" x14ac:dyDescent="0.35">
      <c r="A499" s="338" t="str">
        <f>Inek2019A1a2a[[#This Row],[PEPP]]&amp;"#"&amp;Inek2019A1a2a[[#This Row],[Klasse]]</f>
        <v>TK14Z#1</v>
      </c>
      <c r="B499" s="338">
        <f>Inek2019A1a2a[[#This Row],[Klasse2]]</f>
        <v>1</v>
      </c>
      <c r="C499" s="335">
        <f>Inek2019A1a2a[[#This Row],[BewJeTag2]]</f>
        <v>1.2589999999999999</v>
      </c>
      <c r="D499" s="334" t="s">
        <v>426</v>
      </c>
      <c r="E499" s="334" t="s">
        <v>436</v>
      </c>
      <c r="F499" s="334" t="s">
        <v>439</v>
      </c>
      <c r="G499" s="334" t="s">
        <v>440</v>
      </c>
      <c r="H499" s="334">
        <v>1</v>
      </c>
      <c r="I499" s="335">
        <v>1.2589999999999999</v>
      </c>
    </row>
    <row r="500" spans="1:9" x14ac:dyDescent="0.35">
      <c r="A500" s="338" t="str">
        <f>Inek2019A1a2a[[#This Row],[PEPP]]&amp;"#"&amp;Inek2019A1a2a[[#This Row],[Klasse]]</f>
        <v>TP20Z#1</v>
      </c>
      <c r="B500" s="338">
        <f>Inek2019A1a2a[[#This Row],[Klasse2]]</f>
        <v>1</v>
      </c>
      <c r="C500" s="335">
        <f>Inek2019A1a2a[[#This Row],[BewJeTag2]]</f>
        <v>0.75309999999999999</v>
      </c>
      <c r="D500" s="334" t="s">
        <v>426</v>
      </c>
      <c r="E500" s="334" t="s">
        <v>441</v>
      </c>
      <c r="F500" s="334" t="s">
        <v>442</v>
      </c>
      <c r="G500" s="334" t="s">
        <v>443</v>
      </c>
      <c r="H500" s="334">
        <v>1</v>
      </c>
      <c r="I500" s="335">
        <v>0.75309999999999999</v>
      </c>
    </row>
  </sheetData>
  <pageMargins left="0.7" right="0.7" top="0.78740157499999996" bottom="0.78740157499999996"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18"/>
  <sheetViews>
    <sheetView zoomScaleNormal="100" workbookViewId="0"/>
  </sheetViews>
  <sheetFormatPr baseColWidth="10" defaultRowHeight="14.5" x14ac:dyDescent="0.35"/>
  <cols>
    <col min="1" max="1" width="8.75" style="334" customWidth="1"/>
    <col min="2" max="2" width="10.5" style="334" customWidth="1"/>
    <col min="3" max="3" width="11.4140625" style="335" bestFit="1" customWidth="1"/>
    <col min="4" max="4" width="10.6640625" style="334"/>
    <col min="5" max="5" width="44" style="334" customWidth="1"/>
    <col min="6" max="6" width="8.08203125" style="334" bestFit="1" customWidth="1"/>
    <col min="7" max="7" width="7.33203125" style="334" bestFit="1" customWidth="1"/>
    <col min="8" max="8" width="36.1640625" style="334" customWidth="1"/>
    <col min="9" max="9" width="10.58203125" style="335" customWidth="1"/>
    <col min="10" max="16384" width="10.6640625" style="334"/>
  </cols>
  <sheetData>
    <row r="1" spans="1:9" ht="18.5" x14ac:dyDescent="0.45">
      <c r="A1" s="333" t="s">
        <v>3473</v>
      </c>
      <c r="B1" s="333"/>
    </row>
    <row r="3" spans="1:9" x14ac:dyDescent="0.35">
      <c r="A3" s="334" t="s">
        <v>448</v>
      </c>
      <c r="B3" s="531" t="s">
        <v>451</v>
      </c>
      <c r="C3" s="335" t="s">
        <v>444</v>
      </c>
      <c r="D3" s="334" t="s">
        <v>449</v>
      </c>
      <c r="E3" s="334" t="s">
        <v>338</v>
      </c>
      <c r="F3" s="334" t="s">
        <v>450</v>
      </c>
      <c r="G3" s="334" t="s">
        <v>3988</v>
      </c>
      <c r="H3" s="334" t="s">
        <v>452</v>
      </c>
      <c r="I3" s="335" t="s">
        <v>453</v>
      </c>
    </row>
    <row r="4" spans="1:9" x14ac:dyDescent="0.35">
      <c r="B4" s="334" t="str">
        <f>Inek2019A5[[#This Row],[OPS2]]</f>
        <v>9-640.0</v>
      </c>
      <c r="D4" s="334" t="s">
        <v>454</v>
      </c>
      <c r="E4" s="334" t="s">
        <v>3474</v>
      </c>
      <c r="G4" s="334" t="s">
        <v>456</v>
      </c>
      <c r="H4" s="334" t="s">
        <v>457</v>
      </c>
    </row>
    <row r="5" spans="1:9" x14ac:dyDescent="0.35">
      <c r="A5" s="334" t="str">
        <f>Inek2019A5[[#This Row],[ETD2]]</f>
        <v>ET01.04</v>
      </c>
      <c r="B5" s="334" t="str">
        <f>Inek2019A5[[#This Row],[OPS2]]</f>
        <v>9-640.06</v>
      </c>
      <c r="C5" s="335">
        <f>Inek2019A5[[#This Row],[BewProTag2]]</f>
        <v>1.1997</v>
      </c>
      <c r="D5" s="334" t="s">
        <v>467</v>
      </c>
      <c r="E5" s="334" t="s">
        <v>3474</v>
      </c>
      <c r="F5" s="334" t="s">
        <v>458</v>
      </c>
      <c r="G5" s="334" t="s">
        <v>459</v>
      </c>
      <c r="H5" s="334" t="s">
        <v>3475</v>
      </c>
      <c r="I5" s="335">
        <v>1.1997</v>
      </c>
    </row>
    <row r="6" spans="1:9" x14ac:dyDescent="0.35">
      <c r="A6" s="334" t="str">
        <f>Inek2019A5[[#This Row],[ETD2]]</f>
        <v>ET01.05</v>
      </c>
      <c r="B6" s="334" t="str">
        <f>Inek2019A5[[#This Row],[OPS2]]</f>
        <v>9-640.07</v>
      </c>
      <c r="C6" s="335">
        <f>Inek2019A5[[#This Row],[BewProTag2]]</f>
        <v>1.9173</v>
      </c>
      <c r="D6" s="334" t="s">
        <v>3476</v>
      </c>
      <c r="E6" s="334" t="s">
        <v>3474</v>
      </c>
      <c r="F6" s="334" t="s">
        <v>461</v>
      </c>
      <c r="G6" s="334" t="s">
        <v>462</v>
      </c>
      <c r="H6" s="334" t="s">
        <v>486</v>
      </c>
      <c r="I6" s="335">
        <v>1.9173</v>
      </c>
    </row>
    <row r="7" spans="1:9" x14ac:dyDescent="0.35">
      <c r="A7" s="334" t="str">
        <f>Inek2019A5[[#This Row],[ETD2]]</f>
        <v>ET01.06</v>
      </c>
      <c r="B7" s="334" t="str">
        <f>Inek2019A5[[#This Row],[OPS2]]</f>
        <v>9-640.08</v>
      </c>
      <c r="C7" s="335">
        <f>Inek2019A5[[#This Row],[BewProTag2]]</f>
        <v>2.9756</v>
      </c>
      <c r="D7" s="334" t="s">
        <v>478</v>
      </c>
      <c r="E7" s="334" t="s">
        <v>3474</v>
      </c>
      <c r="F7" s="334" t="s">
        <v>464</v>
      </c>
      <c r="G7" s="334" t="s">
        <v>465</v>
      </c>
      <c r="H7" s="334" t="s">
        <v>489</v>
      </c>
      <c r="I7" s="335">
        <v>2.9756</v>
      </c>
    </row>
    <row r="8" spans="1:9" x14ac:dyDescent="0.35">
      <c r="A8" s="334" t="str">
        <f>Inek2019A5[[#This Row],[ETD2]]</f>
        <v>ET02.03</v>
      </c>
      <c r="B8" s="334" t="str">
        <f>Inek2019A5[[#This Row],[OPS2]]</f>
        <v>9-619</v>
      </c>
      <c r="C8" s="335">
        <f>Inek2019A5[[#This Row],[BewProTag2]]</f>
        <v>0.18099999999999999</v>
      </c>
      <c r="D8" s="334" t="s">
        <v>467</v>
      </c>
      <c r="E8" s="334" t="s">
        <v>468</v>
      </c>
      <c r="F8" s="334" t="s">
        <v>469</v>
      </c>
      <c r="G8" s="334" t="s">
        <v>470</v>
      </c>
      <c r="H8" s="334" t="s">
        <v>471</v>
      </c>
      <c r="I8" s="335">
        <v>0.18099999999999999</v>
      </c>
    </row>
    <row r="9" spans="1:9" x14ac:dyDescent="0.35">
      <c r="A9" s="334" t="str">
        <f>Inek2019A5[[#This Row],[ETD2]]</f>
        <v>ET02.04</v>
      </c>
      <c r="B9" s="334" t="str">
        <f>Inek2019A5[[#This Row],[OPS2]]</f>
        <v>9-61a</v>
      </c>
      <c r="C9" s="335">
        <f>Inek2019A5[[#This Row],[BewProTag2]]</f>
        <v>0.2268</v>
      </c>
      <c r="D9" s="334" t="s">
        <v>3476</v>
      </c>
      <c r="E9" s="334" t="s">
        <v>468</v>
      </c>
      <c r="F9" s="334" t="s">
        <v>472</v>
      </c>
      <c r="G9" s="334" t="s">
        <v>473</v>
      </c>
      <c r="H9" s="334" t="s">
        <v>474</v>
      </c>
      <c r="I9" s="335">
        <v>0.2268</v>
      </c>
    </row>
    <row r="10" spans="1:9" x14ac:dyDescent="0.35">
      <c r="A10" s="334" t="str">
        <f>Inek2019A5[[#This Row],[ETD2]]</f>
        <v>ET02.05</v>
      </c>
      <c r="B10" s="334" t="str">
        <f>Inek2019A5[[#This Row],[OPS2]]</f>
        <v>9-61b</v>
      </c>
      <c r="C10" s="335">
        <f>Inek2019A5[[#This Row],[BewProTag2]]</f>
        <v>0.25690000000000002</v>
      </c>
      <c r="D10" s="334" t="s">
        <v>478</v>
      </c>
      <c r="E10" s="334" t="s">
        <v>468</v>
      </c>
      <c r="F10" s="334" t="s">
        <v>475</v>
      </c>
      <c r="G10" s="334" t="s">
        <v>476</v>
      </c>
      <c r="H10" s="334" t="s">
        <v>477</v>
      </c>
      <c r="I10" s="335">
        <v>0.25690000000000002</v>
      </c>
    </row>
    <row r="11" spans="1:9" x14ac:dyDescent="0.35">
      <c r="B11" s="334" t="str">
        <f>Inek2019A5[[#This Row],[OPS2]]</f>
        <v>9-693.0</v>
      </c>
      <c r="D11" s="334" t="s">
        <v>3477</v>
      </c>
      <c r="E11" s="334" t="s">
        <v>479</v>
      </c>
      <c r="G11" s="334" t="s">
        <v>480</v>
      </c>
      <c r="H11" s="334" t="s">
        <v>479</v>
      </c>
    </row>
    <row r="12" spans="1:9" x14ac:dyDescent="0.35">
      <c r="A12" s="334" t="str">
        <f>Inek2019A5[[#This Row],[ETD2]]</f>
        <v>ET04.01</v>
      </c>
      <c r="B12" s="334" t="str">
        <f>Inek2019A5[[#This Row],[OPS2]]</f>
        <v>9-693.03</v>
      </c>
      <c r="C12" s="335">
        <f>Inek2019A5[[#This Row],[BewProTag2]]</f>
        <v>0.58089999999999997</v>
      </c>
      <c r="D12" s="334" t="s">
        <v>490</v>
      </c>
      <c r="E12" s="334" t="s">
        <v>479</v>
      </c>
      <c r="F12" s="334" t="s">
        <v>481</v>
      </c>
      <c r="G12" s="334" t="s">
        <v>482</v>
      </c>
      <c r="H12" s="334" t="s">
        <v>483</v>
      </c>
      <c r="I12" s="335">
        <v>0.58089999999999997</v>
      </c>
    </row>
    <row r="13" spans="1:9" x14ac:dyDescent="0.35">
      <c r="A13" s="334" t="str">
        <f>Inek2019A5[[#This Row],[ETD2]]</f>
        <v>ET04.02</v>
      </c>
      <c r="B13" s="334" t="str">
        <f>Inek2019A5[[#This Row],[OPS2]]</f>
        <v>9-693.04</v>
      </c>
      <c r="C13" s="335">
        <f>Inek2019A5[[#This Row],[BewProTag2]]</f>
        <v>0.87870000000000004</v>
      </c>
      <c r="D13" s="334" t="s">
        <v>3478</v>
      </c>
      <c r="E13" s="334" t="s">
        <v>479</v>
      </c>
      <c r="F13" s="334" t="s">
        <v>484</v>
      </c>
      <c r="G13" s="334" t="s">
        <v>485</v>
      </c>
      <c r="H13" s="334" t="s">
        <v>486</v>
      </c>
      <c r="I13" s="335">
        <v>0.87870000000000004</v>
      </c>
    </row>
    <row r="14" spans="1:9" x14ac:dyDescent="0.35">
      <c r="A14" s="334" t="str">
        <f>Inek2019A5[[#This Row],[ETD2]]</f>
        <v>ET04.03</v>
      </c>
      <c r="B14" s="334" t="str">
        <f>Inek2019A5[[#This Row],[OPS2]]</f>
        <v>9-693.05</v>
      </c>
      <c r="C14" s="335">
        <f>Inek2019A5[[#This Row],[BewProTag2]]</f>
        <v>1.2654000000000001</v>
      </c>
      <c r="D14" s="334" t="s">
        <v>3479</v>
      </c>
      <c r="E14" s="334" t="s">
        <v>479</v>
      </c>
      <c r="F14" s="334" t="s">
        <v>487</v>
      </c>
      <c r="G14" s="334" t="s">
        <v>488</v>
      </c>
      <c r="H14" s="334" t="s">
        <v>489</v>
      </c>
      <c r="I14" s="335">
        <v>1.2654000000000001</v>
      </c>
    </row>
    <row r="15" spans="1:9" x14ac:dyDescent="0.35">
      <c r="B15" s="334" t="str">
        <f>Inek2019A5[[#This Row],[OPS2]]</f>
        <v>9-693.1</v>
      </c>
      <c r="D15" s="334" t="s">
        <v>3480</v>
      </c>
      <c r="E15" s="334" t="s">
        <v>491</v>
      </c>
      <c r="G15" s="334" t="s">
        <v>492</v>
      </c>
      <c r="H15" s="334" t="s">
        <v>491</v>
      </c>
    </row>
    <row r="16" spans="1:9" x14ac:dyDescent="0.35">
      <c r="A16" s="334" t="str">
        <f>Inek2019A5[[#This Row],[ETD2]]</f>
        <v>ET05.01</v>
      </c>
      <c r="B16" s="334" t="str">
        <f>Inek2019A5[[#This Row],[OPS2]]</f>
        <v>9-693.13</v>
      </c>
      <c r="C16" s="335">
        <f>Inek2019A5[[#This Row],[BewProTag2]]</f>
        <v>1.4545999999999999</v>
      </c>
      <c r="D16" s="334" t="s">
        <v>3478</v>
      </c>
      <c r="E16" s="334" t="s">
        <v>491</v>
      </c>
      <c r="F16" s="334" t="s">
        <v>493</v>
      </c>
      <c r="G16" s="334" t="s">
        <v>494</v>
      </c>
      <c r="H16" s="334" t="s">
        <v>483</v>
      </c>
      <c r="I16" s="335">
        <v>1.4545999999999999</v>
      </c>
    </row>
    <row r="17" spans="1:9" x14ac:dyDescent="0.35">
      <c r="A17" s="334" t="str">
        <f>Inek2019A5[[#This Row],[ETD2]]</f>
        <v>ET05.02</v>
      </c>
      <c r="B17" s="334" t="str">
        <f>Inek2019A5[[#This Row],[OPS2]]</f>
        <v>9-693.14</v>
      </c>
      <c r="C17" s="335">
        <f>Inek2019A5[[#This Row],[BewProTag2]]</f>
        <v>2.0838000000000001</v>
      </c>
      <c r="D17" s="334" t="s">
        <v>3479</v>
      </c>
      <c r="E17" s="334" t="s">
        <v>491</v>
      </c>
      <c r="F17" s="334" t="s">
        <v>495</v>
      </c>
      <c r="G17" s="334" t="s">
        <v>496</v>
      </c>
      <c r="H17" s="334" t="s">
        <v>486</v>
      </c>
      <c r="I17" s="335">
        <v>2.0838000000000001</v>
      </c>
    </row>
    <row r="18" spans="1:9" x14ac:dyDescent="0.35">
      <c r="A18" s="334" t="str">
        <f>Inek2019A5[[#This Row],[ETD2]]</f>
        <v>ET05.03</v>
      </c>
      <c r="B18" s="334" t="str">
        <f>Inek2019A5[[#This Row],[OPS2]]</f>
        <v>9-693.15</v>
      </c>
      <c r="C18" s="335">
        <f>Inek2019A5[[#This Row],[BewProTag2]]</f>
        <v>3.2446999999999999</v>
      </c>
      <c r="D18" s="334" t="s">
        <v>3481</v>
      </c>
      <c r="E18" s="334" t="s">
        <v>491</v>
      </c>
      <c r="F18" s="334" t="s">
        <v>497</v>
      </c>
      <c r="G18" s="334" t="s">
        <v>498</v>
      </c>
      <c r="H18" s="334" t="s">
        <v>489</v>
      </c>
      <c r="I18" s="335">
        <v>3.2446999999999999</v>
      </c>
    </row>
  </sheetData>
  <pageMargins left="0.7" right="0.7" top="0.78740157499999996" bottom="0.78740157499999996" header="0.3" footer="0.3"/>
  <pageSetup paperSize="9" orientation="portrait" r:id="rId1"/>
  <tableParts count="1">
    <tablePart r:id="rId2"/>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1049"/>
  <sheetViews>
    <sheetView zoomScaleNormal="100" workbookViewId="0"/>
  </sheetViews>
  <sheetFormatPr baseColWidth="10" defaultRowHeight="14.5" x14ac:dyDescent="0.35"/>
  <cols>
    <col min="1" max="2" width="10.6640625" style="334"/>
    <col min="3" max="3" width="11.08203125" style="334" bestFit="1" customWidth="1"/>
    <col min="4" max="4" width="10.6640625" style="334"/>
    <col min="5" max="5" width="70.4140625" style="334" bestFit="1" customWidth="1"/>
    <col min="6" max="7" width="10.6640625" style="334"/>
    <col min="8" max="8" width="49.33203125" style="334" bestFit="1" customWidth="1"/>
    <col min="9" max="16384" width="10.6640625" style="334"/>
  </cols>
  <sheetData>
    <row r="1" spans="1:9" ht="18.5" x14ac:dyDescent="0.45">
      <c r="A1" s="339" t="s">
        <v>3482</v>
      </c>
      <c r="B1" s="339"/>
    </row>
    <row r="3" spans="1:9" x14ac:dyDescent="0.35">
      <c r="A3" s="334" t="s">
        <v>500</v>
      </c>
      <c r="B3" s="531" t="s">
        <v>451</v>
      </c>
      <c r="C3" s="334" t="s">
        <v>501</v>
      </c>
      <c r="D3" s="334" t="s">
        <v>502</v>
      </c>
      <c r="E3" s="334" t="s">
        <v>338</v>
      </c>
      <c r="F3" s="334" t="s">
        <v>503</v>
      </c>
      <c r="G3" s="334" t="s">
        <v>504</v>
      </c>
      <c r="H3" s="334" t="s">
        <v>452</v>
      </c>
      <c r="I3" s="334" t="s">
        <v>505</v>
      </c>
    </row>
    <row r="4" spans="1:9" x14ac:dyDescent="0.35">
      <c r="C4" s="340"/>
      <c r="D4" s="334" t="s">
        <v>506</v>
      </c>
      <c r="E4" s="334" t="s">
        <v>507</v>
      </c>
      <c r="H4" s="334" t="s">
        <v>508</v>
      </c>
    </row>
    <row r="5" spans="1:9" x14ac:dyDescent="0.35">
      <c r="A5" s="334" t="str">
        <f>Inek2019A3[[#This Row],[ZPD2]]</f>
        <v>ZP01.10</v>
      </c>
      <c r="B5" s="334" t="str">
        <f>Inek2019A3[[#This Row],[OPSKode]]</f>
        <v>6-001.19</v>
      </c>
      <c r="C5" s="340">
        <f>Inek2019A3[[#This Row],[Betrag2]]</f>
        <v>210.48</v>
      </c>
      <c r="D5" s="334" t="s">
        <v>506</v>
      </c>
      <c r="E5" s="334" t="s">
        <v>507</v>
      </c>
      <c r="F5" s="334" t="s">
        <v>509</v>
      </c>
      <c r="G5" s="334" t="s">
        <v>510</v>
      </c>
      <c r="H5" s="334" t="s">
        <v>511</v>
      </c>
      <c r="I5" s="341">
        <v>210.48</v>
      </c>
    </row>
    <row r="6" spans="1:9" x14ac:dyDescent="0.35">
      <c r="A6" s="334" t="str">
        <f>Inek2019A3[[#This Row],[ZPD2]]</f>
        <v>ZP01.11</v>
      </c>
      <c r="B6" s="334" t="str">
        <f>Inek2019A3[[#This Row],[OPSKode]]</f>
        <v>6-001.1a</v>
      </c>
      <c r="C6" s="340">
        <f>Inek2019A3[[#This Row],[Betrag2]]</f>
        <v>242.05</v>
      </c>
      <c r="D6" s="334" t="s">
        <v>506</v>
      </c>
      <c r="E6" s="334" t="s">
        <v>507</v>
      </c>
      <c r="F6" s="334" t="s">
        <v>512</v>
      </c>
      <c r="G6" s="334" t="s">
        <v>513</v>
      </c>
      <c r="H6" s="334" t="s">
        <v>514</v>
      </c>
      <c r="I6" s="341">
        <v>242.05</v>
      </c>
    </row>
    <row r="7" spans="1:9" x14ac:dyDescent="0.35">
      <c r="A7" s="334" t="str">
        <f>Inek2019A3[[#This Row],[ZPD2]]</f>
        <v>ZP01.12</v>
      </c>
      <c r="B7" s="334" t="str">
        <f>Inek2019A3[[#This Row],[OPSKode]]</f>
        <v>6-001.1b</v>
      </c>
      <c r="C7" s="340">
        <f>Inek2019A3[[#This Row],[Betrag2]]</f>
        <v>273.62</v>
      </c>
      <c r="D7" s="334" t="s">
        <v>506</v>
      </c>
      <c r="E7" s="334" t="s">
        <v>507</v>
      </c>
      <c r="F7" s="334" t="s">
        <v>515</v>
      </c>
      <c r="G7" s="334" t="s">
        <v>516</v>
      </c>
      <c r="H7" s="334" t="s">
        <v>517</v>
      </c>
      <c r="I7" s="341">
        <v>273.62</v>
      </c>
    </row>
    <row r="8" spans="1:9" x14ac:dyDescent="0.35">
      <c r="A8" s="334" t="str">
        <f>Inek2019A3[[#This Row],[ZPD2]]</f>
        <v>ZP01.13</v>
      </c>
      <c r="B8" s="334" t="str">
        <f>Inek2019A3[[#This Row],[OPSKode]]</f>
        <v>6-001.1c</v>
      </c>
      <c r="C8" s="340">
        <f>Inek2019A3[[#This Row],[Betrag2]]</f>
        <v>305.2</v>
      </c>
      <c r="D8" s="334" t="s">
        <v>506</v>
      </c>
      <c r="E8" s="334" t="s">
        <v>507</v>
      </c>
      <c r="F8" s="334" t="s">
        <v>518</v>
      </c>
      <c r="G8" s="334" t="s">
        <v>519</v>
      </c>
      <c r="H8" s="334" t="s">
        <v>520</v>
      </c>
      <c r="I8" s="341">
        <v>305.2</v>
      </c>
    </row>
    <row r="9" spans="1:9" x14ac:dyDescent="0.35">
      <c r="A9" s="334" t="str">
        <f>Inek2019A3[[#This Row],[ZPD2]]</f>
        <v>ZP01.14</v>
      </c>
      <c r="B9" s="334" t="str">
        <f>Inek2019A3[[#This Row],[OPSKode]]</f>
        <v>6-001.1d</v>
      </c>
      <c r="C9" s="340">
        <f>Inek2019A3[[#This Row],[Betrag2]]</f>
        <v>336.77</v>
      </c>
      <c r="D9" s="334" t="s">
        <v>506</v>
      </c>
      <c r="E9" s="334" t="s">
        <v>507</v>
      </c>
      <c r="F9" s="334" t="s">
        <v>521</v>
      </c>
      <c r="G9" s="334" t="s">
        <v>522</v>
      </c>
      <c r="H9" s="334" t="s">
        <v>523</v>
      </c>
      <c r="I9" s="341">
        <v>336.77</v>
      </c>
    </row>
    <row r="10" spans="1:9" x14ac:dyDescent="0.35">
      <c r="A10" s="334" t="str">
        <f>Inek2019A3[[#This Row],[ZPD2]]</f>
        <v>ZP01.15</v>
      </c>
      <c r="B10" s="334" t="str">
        <f>Inek2019A3[[#This Row],[OPSKode]]</f>
        <v>6-001.1e</v>
      </c>
      <c r="C10" s="340">
        <f>Inek2019A3[[#This Row],[Betrag2]]</f>
        <v>368.34</v>
      </c>
      <c r="D10" s="334" t="s">
        <v>506</v>
      </c>
      <c r="E10" s="334" t="s">
        <v>507</v>
      </c>
      <c r="F10" s="334" t="s">
        <v>524</v>
      </c>
      <c r="G10" s="334" t="s">
        <v>525</v>
      </c>
      <c r="H10" s="334" t="s">
        <v>526</v>
      </c>
      <c r="I10" s="341">
        <v>368.34</v>
      </c>
    </row>
    <row r="11" spans="1:9" x14ac:dyDescent="0.35">
      <c r="C11" s="340"/>
      <c r="D11" s="334" t="s">
        <v>527</v>
      </c>
      <c r="E11" s="334" t="s">
        <v>528</v>
      </c>
      <c r="H11" s="334" t="s">
        <v>529</v>
      </c>
    </row>
    <row r="12" spans="1:9" x14ac:dyDescent="0.35">
      <c r="A12" s="334" t="str">
        <f>Inek2019A3[[#This Row],[ZPD2]]</f>
        <v>ZP02.14</v>
      </c>
      <c r="B12" s="334" t="str">
        <f>Inek2019A3[[#This Row],[OPSKode]]</f>
        <v>6-001.3d</v>
      </c>
      <c r="C12" s="340">
        <f>Inek2019A3[[#This Row],[Betrag2]]</f>
        <v>157.47999999999999</v>
      </c>
      <c r="D12" s="334" t="s">
        <v>527</v>
      </c>
      <c r="E12" s="334" t="s">
        <v>528</v>
      </c>
      <c r="F12" s="334" t="s">
        <v>530</v>
      </c>
      <c r="G12" s="334" t="s">
        <v>531</v>
      </c>
      <c r="H12" s="334" t="s">
        <v>532</v>
      </c>
      <c r="I12" s="341">
        <v>157.47999999999999</v>
      </c>
    </row>
    <row r="13" spans="1:9" x14ac:dyDescent="0.35">
      <c r="A13" s="334" t="str">
        <f>Inek2019A3[[#This Row],[ZPD2]]</f>
        <v>ZP02.15</v>
      </c>
      <c r="B13" s="334" t="str">
        <f>Inek2019A3[[#This Row],[OPSKode]]</f>
        <v>6-001.3e</v>
      </c>
      <c r="C13" s="340">
        <f>Inek2019A3[[#This Row],[Betrag2]]</f>
        <v>172.72</v>
      </c>
      <c r="D13" s="334" t="s">
        <v>527</v>
      </c>
      <c r="E13" s="334" t="s">
        <v>528</v>
      </c>
      <c r="F13" s="334" t="s">
        <v>533</v>
      </c>
      <c r="G13" s="334" t="s">
        <v>534</v>
      </c>
      <c r="H13" s="334" t="s">
        <v>535</v>
      </c>
      <c r="I13" s="341">
        <v>172.72</v>
      </c>
    </row>
    <row r="14" spans="1:9" x14ac:dyDescent="0.35">
      <c r="A14" s="334" t="str">
        <f>Inek2019A3[[#This Row],[ZPD2]]</f>
        <v>ZP02.16</v>
      </c>
      <c r="B14" s="334" t="str">
        <f>Inek2019A3[[#This Row],[OPSKode]]</f>
        <v>6-001.3f</v>
      </c>
      <c r="C14" s="340">
        <f>Inek2019A3[[#This Row],[Betrag2]]</f>
        <v>187.96</v>
      </c>
      <c r="D14" s="334" t="s">
        <v>527</v>
      </c>
      <c r="E14" s="334" t="s">
        <v>528</v>
      </c>
      <c r="F14" s="334" t="s">
        <v>536</v>
      </c>
      <c r="G14" s="334" t="s">
        <v>537</v>
      </c>
      <c r="H14" s="334" t="s">
        <v>538</v>
      </c>
      <c r="I14" s="341">
        <v>187.96</v>
      </c>
    </row>
    <row r="15" spans="1:9" x14ac:dyDescent="0.35">
      <c r="A15" s="334" t="str">
        <f>Inek2019A3[[#This Row],[ZPD2]]</f>
        <v>ZP02.17</v>
      </c>
      <c r="B15" s="334" t="str">
        <f>Inek2019A3[[#This Row],[OPSKode]]</f>
        <v>6-001.3g</v>
      </c>
      <c r="C15" s="340">
        <f>Inek2019A3[[#This Row],[Betrag2]]</f>
        <v>203.2</v>
      </c>
      <c r="D15" s="334" t="s">
        <v>527</v>
      </c>
      <c r="E15" s="334" t="s">
        <v>528</v>
      </c>
      <c r="F15" s="334" t="s">
        <v>539</v>
      </c>
      <c r="G15" s="334" t="s">
        <v>540</v>
      </c>
      <c r="H15" s="334" t="s">
        <v>541</v>
      </c>
      <c r="I15" s="341">
        <v>203.2</v>
      </c>
    </row>
    <row r="16" spans="1:9" x14ac:dyDescent="0.35">
      <c r="A16" s="334" t="str">
        <f>Inek2019A3[[#This Row],[ZPD2]]</f>
        <v>ZP02.18</v>
      </c>
      <c r="B16" s="334" t="str">
        <f>Inek2019A3[[#This Row],[OPSKode]]</f>
        <v>6-001.3h</v>
      </c>
      <c r="C16" s="340">
        <f>Inek2019A3[[#This Row],[Betrag2]]</f>
        <v>218.44</v>
      </c>
      <c r="D16" s="334" t="s">
        <v>527</v>
      </c>
      <c r="E16" s="334" t="s">
        <v>528</v>
      </c>
      <c r="F16" s="334" t="s">
        <v>542</v>
      </c>
      <c r="G16" s="334" t="s">
        <v>543</v>
      </c>
      <c r="H16" s="334" t="s">
        <v>544</v>
      </c>
      <c r="I16" s="341">
        <v>218.44</v>
      </c>
    </row>
    <row r="17" spans="1:9" x14ac:dyDescent="0.35">
      <c r="A17" s="334" t="str">
        <f>Inek2019A3[[#This Row],[ZPD2]]</f>
        <v>ZP02.19</v>
      </c>
      <c r="B17" s="334" t="str">
        <f>Inek2019A3[[#This Row],[OPSKode]]</f>
        <v>6-001.3j</v>
      </c>
      <c r="C17" s="340">
        <f>Inek2019A3[[#This Row],[Betrag2]]</f>
        <v>233.68</v>
      </c>
      <c r="D17" s="334" t="s">
        <v>527</v>
      </c>
      <c r="E17" s="334" t="s">
        <v>528</v>
      </c>
      <c r="F17" s="334" t="s">
        <v>545</v>
      </c>
      <c r="G17" s="334" t="s">
        <v>546</v>
      </c>
      <c r="H17" s="334" t="s">
        <v>547</v>
      </c>
      <c r="I17" s="341">
        <v>233.68</v>
      </c>
    </row>
    <row r="18" spans="1:9" x14ac:dyDescent="0.35">
      <c r="C18" s="340"/>
      <c r="D18" s="334" t="s">
        <v>548</v>
      </c>
      <c r="E18" s="334" t="s">
        <v>549</v>
      </c>
      <c r="H18" s="334" t="s">
        <v>550</v>
      </c>
    </row>
    <row r="19" spans="1:9" x14ac:dyDescent="0.35">
      <c r="A19" s="334" t="str">
        <f>Inek2019A3[[#This Row],[ZPD2]]</f>
        <v>ZP04.02</v>
      </c>
      <c r="B19" s="334" t="str">
        <f>Inek2019A3[[#This Row],[OPSKode]]</f>
        <v>8-812.53</v>
      </c>
      <c r="C19" s="340">
        <f>Inek2019A3[[#This Row],[Betrag2]]</f>
        <v>851.38</v>
      </c>
      <c r="D19" s="334" t="s">
        <v>548</v>
      </c>
      <c r="E19" s="334" t="s">
        <v>549</v>
      </c>
      <c r="F19" s="334" t="s">
        <v>551</v>
      </c>
      <c r="G19" s="334" t="s">
        <v>552</v>
      </c>
      <c r="H19" s="334" t="s">
        <v>553</v>
      </c>
      <c r="I19" s="341">
        <v>851.38</v>
      </c>
    </row>
    <row r="20" spans="1:9" x14ac:dyDescent="0.35">
      <c r="A20" s="334" t="str">
        <f>Inek2019A3[[#This Row],[ZPD2]]</f>
        <v>ZP04.03</v>
      </c>
      <c r="B20" s="334" t="str">
        <f>Inek2019A3[[#This Row],[OPSKode]]</f>
        <v>8-812.54</v>
      </c>
      <c r="C20" s="340">
        <f>Inek2019A3[[#This Row],[Betrag2]]</f>
        <v>1073.48</v>
      </c>
      <c r="D20" s="334" t="s">
        <v>548</v>
      </c>
      <c r="E20" s="334" t="s">
        <v>549</v>
      </c>
      <c r="F20" s="334" t="s">
        <v>554</v>
      </c>
      <c r="G20" s="334" t="s">
        <v>555</v>
      </c>
      <c r="H20" s="334" t="s">
        <v>556</v>
      </c>
      <c r="I20" s="341">
        <v>1073.48</v>
      </c>
    </row>
    <row r="21" spans="1:9" x14ac:dyDescent="0.35">
      <c r="A21" s="334" t="str">
        <f>Inek2019A3[[#This Row],[ZPD2]]</f>
        <v>ZP04.04</v>
      </c>
      <c r="B21" s="334" t="str">
        <f>Inek2019A3[[#This Row],[OPSKode]]</f>
        <v>8-812.55</v>
      </c>
      <c r="C21" s="340">
        <f>Inek2019A3[[#This Row],[Betrag2]]</f>
        <v>1295.58</v>
      </c>
      <c r="D21" s="334" t="s">
        <v>548</v>
      </c>
      <c r="E21" s="334" t="s">
        <v>549</v>
      </c>
      <c r="F21" s="334" t="s">
        <v>557</v>
      </c>
      <c r="G21" s="334" t="s">
        <v>558</v>
      </c>
      <c r="H21" s="334" t="s">
        <v>559</v>
      </c>
      <c r="I21" s="341">
        <v>1295.58</v>
      </c>
    </row>
    <row r="22" spans="1:9" x14ac:dyDescent="0.35">
      <c r="A22" s="334" t="str">
        <f>Inek2019A3[[#This Row],[ZPD2]]</f>
        <v>ZP04.05</v>
      </c>
      <c r="B22" s="334" t="str">
        <f>Inek2019A3[[#This Row],[OPSKode]]</f>
        <v>8-812.56</v>
      </c>
      <c r="C22" s="340">
        <f>Inek2019A3[[#This Row],[Betrag2]]</f>
        <v>1517.68</v>
      </c>
      <c r="D22" s="334" t="s">
        <v>548</v>
      </c>
      <c r="E22" s="334" t="s">
        <v>549</v>
      </c>
      <c r="F22" s="334" t="s">
        <v>560</v>
      </c>
      <c r="G22" s="334" t="s">
        <v>561</v>
      </c>
      <c r="H22" s="334" t="s">
        <v>562</v>
      </c>
      <c r="I22" s="341">
        <v>1517.68</v>
      </c>
    </row>
    <row r="23" spans="1:9" x14ac:dyDescent="0.35">
      <c r="A23" s="334" t="str">
        <f>Inek2019A3[[#This Row],[ZPD2]]</f>
        <v>ZP04.06</v>
      </c>
      <c r="B23" s="334" t="str">
        <f>Inek2019A3[[#This Row],[OPSKode]]</f>
        <v>8-812.57</v>
      </c>
      <c r="C23" s="340">
        <f>Inek2019A3[[#This Row],[Betrag2]]</f>
        <v>1739.78</v>
      </c>
      <c r="D23" s="334" t="s">
        <v>548</v>
      </c>
      <c r="E23" s="334" t="s">
        <v>549</v>
      </c>
      <c r="F23" s="334" t="s">
        <v>563</v>
      </c>
      <c r="G23" s="334" t="s">
        <v>564</v>
      </c>
      <c r="H23" s="334" t="s">
        <v>565</v>
      </c>
      <c r="I23" s="341">
        <v>1739.78</v>
      </c>
    </row>
    <row r="24" spans="1:9" x14ac:dyDescent="0.35">
      <c r="A24" s="334" t="str">
        <f>Inek2019A3[[#This Row],[ZPD2]]</f>
        <v>ZP04.07</v>
      </c>
      <c r="B24" s="334" t="str">
        <f>Inek2019A3[[#This Row],[OPSKode]]</f>
        <v>8-812.58</v>
      </c>
      <c r="C24" s="340">
        <f>Inek2019A3[[#This Row],[Betrag2]]</f>
        <v>1961.88</v>
      </c>
      <c r="D24" s="334" t="s">
        <v>548</v>
      </c>
      <c r="E24" s="334" t="s">
        <v>549</v>
      </c>
      <c r="F24" s="334" t="s">
        <v>566</v>
      </c>
      <c r="G24" s="334" t="s">
        <v>567</v>
      </c>
      <c r="H24" s="334" t="s">
        <v>568</v>
      </c>
      <c r="I24" s="341">
        <v>1961.88</v>
      </c>
    </row>
    <row r="25" spans="1:9" x14ac:dyDescent="0.35">
      <c r="A25" s="334" t="str">
        <f>Inek2019A3[[#This Row],[ZPD2]]</f>
        <v>ZP04.08</v>
      </c>
      <c r="B25" s="334" t="str">
        <f>Inek2019A3[[#This Row],[OPSKode]]</f>
        <v>8-812.59</v>
      </c>
      <c r="C25" s="340">
        <f>Inek2019A3[[#This Row],[Betrag2]]</f>
        <v>2183.98</v>
      </c>
      <c r="D25" s="334" t="s">
        <v>548</v>
      </c>
      <c r="E25" s="334" t="s">
        <v>549</v>
      </c>
      <c r="F25" s="334" t="s">
        <v>569</v>
      </c>
      <c r="G25" s="334" t="s">
        <v>570</v>
      </c>
      <c r="H25" s="334" t="s">
        <v>571</v>
      </c>
      <c r="I25" s="341">
        <v>2183.98</v>
      </c>
    </row>
    <row r="26" spans="1:9" x14ac:dyDescent="0.35">
      <c r="A26" s="334" t="str">
        <f>Inek2019A3[[#This Row],[ZPD2]]</f>
        <v>ZP04.09</v>
      </c>
      <c r="B26" s="334" t="str">
        <f>Inek2019A3[[#This Row],[OPSKode]]</f>
        <v>8-812.5a</v>
      </c>
      <c r="C26" s="340">
        <f>Inek2019A3[[#This Row],[Betrag2]]</f>
        <v>2702.22</v>
      </c>
      <c r="D26" s="334" t="s">
        <v>548</v>
      </c>
      <c r="E26" s="334" t="s">
        <v>549</v>
      </c>
      <c r="F26" s="334" t="s">
        <v>572</v>
      </c>
      <c r="G26" s="334" t="s">
        <v>573</v>
      </c>
      <c r="H26" s="334" t="s">
        <v>574</v>
      </c>
      <c r="I26" s="341">
        <v>2702.22</v>
      </c>
    </row>
    <row r="27" spans="1:9" x14ac:dyDescent="0.35">
      <c r="A27" s="334" t="str">
        <f>Inek2019A3[[#This Row],[ZPD2]]</f>
        <v>ZP04.10</v>
      </c>
      <c r="B27" s="334" t="str">
        <f>Inek2019A3[[#This Row],[OPSKode]]</f>
        <v>8-812.5b</v>
      </c>
      <c r="C27" s="340">
        <f>Inek2019A3[[#This Row],[Betrag2]]</f>
        <v>3812.72</v>
      </c>
      <c r="D27" s="334" t="s">
        <v>548</v>
      </c>
      <c r="E27" s="334" t="s">
        <v>549</v>
      </c>
      <c r="F27" s="334" t="s">
        <v>575</v>
      </c>
      <c r="G27" s="334" t="s">
        <v>576</v>
      </c>
      <c r="H27" s="334" t="s">
        <v>577</v>
      </c>
      <c r="I27" s="341">
        <v>3812.72</v>
      </c>
    </row>
    <row r="28" spans="1:9" x14ac:dyDescent="0.35">
      <c r="A28" s="334" t="str">
        <f>Inek2019A3[[#This Row],[ZPD2]]</f>
        <v>ZP04.11</v>
      </c>
      <c r="B28" s="334" t="str">
        <f>Inek2019A3[[#This Row],[OPSKode]]</f>
        <v>8-812.5c</v>
      </c>
      <c r="C28" s="340">
        <f>Inek2019A3[[#This Row],[Betrag2]]</f>
        <v>4923.22</v>
      </c>
      <c r="D28" s="334" t="s">
        <v>548</v>
      </c>
      <c r="E28" s="334" t="s">
        <v>549</v>
      </c>
      <c r="F28" s="334" t="s">
        <v>578</v>
      </c>
      <c r="G28" s="334" t="s">
        <v>579</v>
      </c>
      <c r="H28" s="334" t="s">
        <v>580</v>
      </c>
      <c r="I28" s="341">
        <v>4923.22</v>
      </c>
    </row>
    <row r="29" spans="1:9" x14ac:dyDescent="0.35">
      <c r="A29" s="334" t="str">
        <f>Inek2019A3[[#This Row],[ZPD2]]</f>
        <v>ZP04.12</v>
      </c>
      <c r="B29" s="334" t="str">
        <f>Inek2019A3[[#This Row],[OPSKode]]</f>
        <v>8-812.5d</v>
      </c>
      <c r="C29" s="340">
        <f>Inek2019A3[[#This Row],[Betrag2]]</f>
        <v>6033.72</v>
      </c>
      <c r="D29" s="334" t="s">
        <v>548</v>
      </c>
      <c r="E29" s="334" t="s">
        <v>549</v>
      </c>
      <c r="F29" s="334" t="s">
        <v>581</v>
      </c>
      <c r="G29" s="334" t="s">
        <v>582</v>
      </c>
      <c r="H29" s="334" t="s">
        <v>583</v>
      </c>
      <c r="I29" s="341">
        <v>6033.72</v>
      </c>
    </row>
    <row r="30" spans="1:9" x14ac:dyDescent="0.35">
      <c r="A30" s="334" t="str">
        <f>Inek2019A3[[#This Row],[ZPD2]]</f>
        <v>ZP04.13</v>
      </c>
      <c r="C30" s="502" t="s">
        <v>3965</v>
      </c>
      <c r="D30" s="334" t="s">
        <v>548</v>
      </c>
      <c r="E30" s="334" t="s">
        <v>549</v>
      </c>
      <c r="F30" s="334" t="s">
        <v>584</v>
      </c>
      <c r="H30" s="334" t="s">
        <v>585</v>
      </c>
    </row>
    <row r="31" spans="1:9" x14ac:dyDescent="0.35">
      <c r="A31" s="334" t="str">
        <f>Inek2019A3[[#This Row],[ZPD2]]</f>
        <v>ZP04.14</v>
      </c>
      <c r="B31" s="334" t="str">
        <f>Inek2019A3[[#This Row],[OPSKode]]</f>
        <v>8-812.5f</v>
      </c>
      <c r="C31" s="340">
        <f>Inek2019A3[[#This Row],[Betrag2]]</f>
        <v>7329.3</v>
      </c>
      <c r="D31" s="334" t="s">
        <v>548</v>
      </c>
      <c r="E31" s="334" t="s">
        <v>549</v>
      </c>
      <c r="F31" s="334" t="s">
        <v>586</v>
      </c>
      <c r="G31" s="334" t="s">
        <v>587</v>
      </c>
      <c r="H31" s="334" t="s">
        <v>588</v>
      </c>
      <c r="I31" s="341">
        <v>7329.3</v>
      </c>
    </row>
    <row r="32" spans="1:9" x14ac:dyDescent="0.35">
      <c r="A32" s="334" t="str">
        <f>Inek2019A3[[#This Row],[ZPD2]]</f>
        <v>ZP04.15</v>
      </c>
      <c r="B32" s="334" t="str">
        <f>Inek2019A3[[#This Row],[OPSKode]]</f>
        <v>8-812.5g</v>
      </c>
      <c r="C32" s="340">
        <f>Inek2019A3[[#This Row],[Betrag2]]</f>
        <v>9550.2999999999993</v>
      </c>
      <c r="D32" s="334" t="s">
        <v>548</v>
      </c>
      <c r="E32" s="334" t="s">
        <v>549</v>
      </c>
      <c r="F32" s="334" t="s">
        <v>589</v>
      </c>
      <c r="G32" s="334" t="s">
        <v>590</v>
      </c>
      <c r="H32" s="334" t="s">
        <v>591</v>
      </c>
      <c r="I32" s="341">
        <v>9550.2999999999993</v>
      </c>
    </row>
    <row r="33" spans="1:9" x14ac:dyDescent="0.35">
      <c r="A33" s="334" t="str">
        <f>Inek2019A3[[#This Row],[ZPD2]]</f>
        <v>ZP04.16</v>
      </c>
      <c r="B33" s="334" t="str">
        <f>Inek2019A3[[#This Row],[OPSKode]]</f>
        <v>8-812.5h</v>
      </c>
      <c r="C33" s="340">
        <f>Inek2019A3[[#This Row],[Betrag2]]</f>
        <v>11771.3</v>
      </c>
      <c r="D33" s="334" t="s">
        <v>548</v>
      </c>
      <c r="E33" s="334" t="s">
        <v>549</v>
      </c>
      <c r="F33" s="334" t="s">
        <v>592</v>
      </c>
      <c r="G33" s="334" t="s">
        <v>593</v>
      </c>
      <c r="H33" s="334" t="s">
        <v>594</v>
      </c>
      <c r="I33" s="341">
        <v>11771.3</v>
      </c>
    </row>
    <row r="34" spans="1:9" x14ac:dyDescent="0.35">
      <c r="A34" s="334" t="str">
        <f>Inek2019A3[[#This Row],[ZPD2]]</f>
        <v>ZP04.17</v>
      </c>
      <c r="B34" s="334" t="str">
        <f>Inek2019A3[[#This Row],[OPSKode]]</f>
        <v>8-812.5j</v>
      </c>
      <c r="C34" s="340">
        <f>Inek2019A3[[#This Row],[Betrag2]]</f>
        <v>14547.55</v>
      </c>
      <c r="D34" s="334" t="s">
        <v>548</v>
      </c>
      <c r="E34" s="334" t="s">
        <v>549</v>
      </c>
      <c r="F34" s="334" t="s">
        <v>595</v>
      </c>
      <c r="G34" s="334" t="s">
        <v>596</v>
      </c>
      <c r="H34" s="334" t="s">
        <v>597</v>
      </c>
      <c r="I34" s="341">
        <v>14547.55</v>
      </c>
    </row>
    <row r="35" spans="1:9" x14ac:dyDescent="0.35">
      <c r="A35" s="334" t="str">
        <f>Inek2019A3[[#This Row],[ZPD2]]</f>
        <v>ZP04.18</v>
      </c>
      <c r="B35" s="334" t="str">
        <f>Inek2019A3[[#This Row],[OPSKode]]</f>
        <v>8-812.5k</v>
      </c>
      <c r="C35" s="340">
        <f>Inek2019A3[[#This Row],[Betrag2]]</f>
        <v>18989.55</v>
      </c>
      <c r="D35" s="334" t="s">
        <v>548</v>
      </c>
      <c r="E35" s="334" t="s">
        <v>549</v>
      </c>
      <c r="F35" s="334" t="s">
        <v>598</v>
      </c>
      <c r="G35" s="334" t="s">
        <v>599</v>
      </c>
      <c r="H35" s="334" t="s">
        <v>600</v>
      </c>
      <c r="I35" s="341">
        <v>18989.55</v>
      </c>
    </row>
    <row r="36" spans="1:9" x14ac:dyDescent="0.35">
      <c r="A36" s="334" t="str">
        <f>Inek2019A3[[#This Row],[ZPD2]]</f>
        <v>ZP04.19</v>
      </c>
      <c r="B36" s="334" t="str">
        <f>Inek2019A3[[#This Row],[OPSKode]]</f>
        <v>8-812.5m</v>
      </c>
      <c r="C36" s="340">
        <f>Inek2019A3[[#This Row],[Betrag2]]</f>
        <v>23431.55</v>
      </c>
      <c r="D36" s="334" t="s">
        <v>548</v>
      </c>
      <c r="E36" s="334" t="s">
        <v>549</v>
      </c>
      <c r="F36" s="334" t="s">
        <v>601</v>
      </c>
      <c r="G36" s="334" t="s">
        <v>602</v>
      </c>
      <c r="H36" s="334" t="s">
        <v>603</v>
      </c>
      <c r="I36" s="341">
        <v>23431.55</v>
      </c>
    </row>
    <row r="37" spans="1:9" x14ac:dyDescent="0.35">
      <c r="A37" s="334" t="str">
        <f>Inek2019A3[[#This Row],[ZPD2]]</f>
        <v>ZP04.20</v>
      </c>
      <c r="B37" s="334" t="str">
        <f>Inek2019A3[[#This Row],[OPSKode]]</f>
        <v>8-812.5n</v>
      </c>
      <c r="C37" s="340">
        <f>Inek2019A3[[#This Row],[Betrag2]]</f>
        <v>27873.55</v>
      </c>
      <c r="D37" s="334" t="s">
        <v>548</v>
      </c>
      <c r="E37" s="334" t="s">
        <v>549</v>
      </c>
      <c r="F37" s="334" t="s">
        <v>604</v>
      </c>
      <c r="G37" s="334" t="s">
        <v>605</v>
      </c>
      <c r="H37" s="334" t="s">
        <v>606</v>
      </c>
      <c r="I37" s="341">
        <v>27873.55</v>
      </c>
    </row>
    <row r="38" spans="1:9" x14ac:dyDescent="0.35">
      <c r="A38" s="334" t="str">
        <f>Inek2019A3[[#This Row],[ZPD2]]</f>
        <v>ZP04.21</v>
      </c>
      <c r="B38" s="334" t="str">
        <f>Inek2019A3[[#This Row],[OPSKode]]</f>
        <v>8-812.5p</v>
      </c>
      <c r="C38" s="340">
        <f>Inek2019A3[[#This Row],[Betrag2]]</f>
        <v>32315.55</v>
      </c>
      <c r="D38" s="334" t="s">
        <v>548</v>
      </c>
      <c r="E38" s="334" t="s">
        <v>549</v>
      </c>
      <c r="F38" s="334" t="s">
        <v>607</v>
      </c>
      <c r="G38" s="334" t="s">
        <v>608</v>
      </c>
      <c r="H38" s="334" t="s">
        <v>609</v>
      </c>
      <c r="I38" s="341">
        <v>32315.55</v>
      </c>
    </row>
    <row r="39" spans="1:9" x14ac:dyDescent="0.35">
      <c r="A39" s="334" t="str">
        <f>Inek2019A3[[#This Row],[ZPD2]]</f>
        <v>ZP04.22</v>
      </c>
      <c r="B39" s="334" t="str">
        <f>Inek2019A3[[#This Row],[OPSKode]]</f>
        <v>8-812.5q</v>
      </c>
      <c r="C39" s="340">
        <f>Inek2019A3[[#This Row],[Betrag2]]</f>
        <v>37868.050000000003</v>
      </c>
      <c r="D39" s="334" t="s">
        <v>548</v>
      </c>
      <c r="E39" s="334" t="s">
        <v>549</v>
      </c>
      <c r="F39" s="334" t="s">
        <v>610</v>
      </c>
      <c r="G39" s="334" t="s">
        <v>611</v>
      </c>
      <c r="H39" s="334" t="s">
        <v>612</v>
      </c>
      <c r="I39" s="341">
        <v>37868.050000000003</v>
      </c>
    </row>
    <row r="40" spans="1:9" x14ac:dyDescent="0.35">
      <c r="A40" s="334" t="str">
        <f>Inek2019A3[[#This Row],[ZPD2]]</f>
        <v>ZP04.23</v>
      </c>
      <c r="B40" s="334" t="str">
        <f>Inek2019A3[[#This Row],[OPSKode]]</f>
        <v>8-812.5r</v>
      </c>
      <c r="C40" s="340">
        <f>Inek2019A3[[#This Row],[Betrag2]]</f>
        <v>46752.05</v>
      </c>
      <c r="D40" s="334" t="s">
        <v>548</v>
      </c>
      <c r="E40" s="334" t="s">
        <v>549</v>
      </c>
      <c r="F40" s="334" t="s">
        <v>613</v>
      </c>
      <c r="G40" s="334" t="s">
        <v>614</v>
      </c>
      <c r="H40" s="334" t="s">
        <v>615</v>
      </c>
      <c r="I40" s="341">
        <v>46752.05</v>
      </c>
    </row>
    <row r="41" spans="1:9" x14ac:dyDescent="0.35">
      <c r="C41" s="340"/>
      <c r="D41" s="334" t="s">
        <v>616</v>
      </c>
      <c r="E41" s="334" t="s">
        <v>617</v>
      </c>
      <c r="H41" s="334" t="s">
        <v>618</v>
      </c>
    </row>
    <row r="42" spans="1:9" x14ac:dyDescent="0.35">
      <c r="A42" s="334" t="str">
        <f>Inek2019A3[[#This Row],[ZPD2]]</f>
        <v>ZP05.01</v>
      </c>
      <c r="B42" s="334" t="str">
        <f>Inek2019A3[[#This Row],[OPSKode]]</f>
        <v>6-002.10</v>
      </c>
      <c r="C42" s="340">
        <f>Inek2019A3[[#This Row],[Betrag2]]</f>
        <v>23.28</v>
      </c>
      <c r="D42" s="334" t="s">
        <v>616</v>
      </c>
      <c r="E42" s="334" t="s">
        <v>617</v>
      </c>
      <c r="F42" s="334" t="s">
        <v>619</v>
      </c>
      <c r="G42" s="334" t="s">
        <v>620</v>
      </c>
      <c r="H42" s="334" t="s">
        <v>621</v>
      </c>
      <c r="I42" s="341">
        <v>23.28</v>
      </c>
    </row>
    <row r="43" spans="1:9" x14ac:dyDescent="0.35">
      <c r="A43" s="334" t="str">
        <f>Inek2019A3[[#This Row],[ZPD2]]</f>
        <v>ZP05.02</v>
      </c>
      <c r="B43" s="334" t="str">
        <f>Inek2019A3[[#This Row],[OPSKode]]</f>
        <v>6-002.11</v>
      </c>
      <c r="C43" s="340">
        <f>Inek2019A3[[#This Row],[Betrag2]]</f>
        <v>38.81</v>
      </c>
      <c r="D43" s="334" t="s">
        <v>616</v>
      </c>
      <c r="E43" s="334" t="s">
        <v>617</v>
      </c>
      <c r="F43" s="334" t="s">
        <v>622</v>
      </c>
      <c r="G43" s="334" t="s">
        <v>623</v>
      </c>
      <c r="H43" s="334" t="s">
        <v>624</v>
      </c>
      <c r="I43" s="341">
        <v>38.81</v>
      </c>
    </row>
    <row r="44" spans="1:9" x14ac:dyDescent="0.35">
      <c r="A44" s="334" t="str">
        <f>Inek2019A3[[#This Row],[ZPD2]]</f>
        <v>ZP05.03</v>
      </c>
      <c r="B44" s="334" t="str">
        <f>Inek2019A3[[#This Row],[OPSKode]]</f>
        <v>6-002.12</v>
      </c>
      <c r="C44" s="340">
        <f>Inek2019A3[[#This Row],[Betrag2]]</f>
        <v>54.33</v>
      </c>
      <c r="D44" s="334" t="s">
        <v>616</v>
      </c>
      <c r="E44" s="334" t="s">
        <v>617</v>
      </c>
      <c r="F44" s="334" t="s">
        <v>625</v>
      </c>
      <c r="G44" s="334" t="s">
        <v>626</v>
      </c>
      <c r="H44" s="334" t="s">
        <v>627</v>
      </c>
      <c r="I44" s="341">
        <v>54.33</v>
      </c>
    </row>
    <row r="45" spans="1:9" x14ac:dyDescent="0.35">
      <c r="A45" s="334" t="str">
        <f>Inek2019A3[[#This Row],[ZPD2]]</f>
        <v>ZP05.04</v>
      </c>
      <c r="B45" s="334" t="str">
        <f>Inek2019A3[[#This Row],[OPSKode]]</f>
        <v>6-002.13</v>
      </c>
      <c r="C45" s="340">
        <f>Inek2019A3[[#This Row],[Betrag2]]</f>
        <v>73.3</v>
      </c>
      <c r="D45" s="334" t="s">
        <v>616</v>
      </c>
      <c r="E45" s="334" t="s">
        <v>617</v>
      </c>
      <c r="F45" s="334" t="s">
        <v>628</v>
      </c>
      <c r="G45" s="334" t="s">
        <v>629</v>
      </c>
      <c r="H45" s="334" t="s">
        <v>630</v>
      </c>
      <c r="I45" s="341">
        <v>73.3</v>
      </c>
    </row>
    <row r="46" spans="1:9" x14ac:dyDescent="0.35">
      <c r="A46" s="334" t="str">
        <f>Inek2019A3[[#This Row],[ZPD2]]</f>
        <v>ZP05.05</v>
      </c>
      <c r="B46" s="334" t="str">
        <f>Inek2019A3[[#This Row],[OPSKode]]</f>
        <v>6-002.14</v>
      </c>
      <c r="C46" s="340">
        <f>Inek2019A3[[#This Row],[Betrag2]]</f>
        <v>99.17</v>
      </c>
      <c r="D46" s="334" t="s">
        <v>616</v>
      </c>
      <c r="E46" s="334" t="s">
        <v>617</v>
      </c>
      <c r="F46" s="334" t="s">
        <v>631</v>
      </c>
      <c r="G46" s="334" t="s">
        <v>632</v>
      </c>
      <c r="H46" s="334" t="s">
        <v>633</v>
      </c>
      <c r="I46" s="341">
        <v>99.17</v>
      </c>
    </row>
    <row r="47" spans="1:9" x14ac:dyDescent="0.35">
      <c r="A47" s="334" t="str">
        <f>Inek2019A3[[#This Row],[ZPD2]]</f>
        <v>ZP05.06</v>
      </c>
      <c r="B47" s="334" t="str">
        <f>Inek2019A3[[#This Row],[OPSKode]]</f>
        <v>6-002.15</v>
      </c>
      <c r="C47" s="340">
        <f>Inek2019A3[[#This Row],[Betrag2]]</f>
        <v>125.04</v>
      </c>
      <c r="D47" s="334" t="s">
        <v>616</v>
      </c>
      <c r="E47" s="334" t="s">
        <v>617</v>
      </c>
      <c r="F47" s="334" t="s">
        <v>634</v>
      </c>
      <c r="G47" s="334" t="s">
        <v>635</v>
      </c>
      <c r="H47" s="334" t="s">
        <v>636</v>
      </c>
      <c r="I47" s="341">
        <v>125.04</v>
      </c>
    </row>
    <row r="48" spans="1:9" x14ac:dyDescent="0.35">
      <c r="A48" s="334" t="str">
        <f>Inek2019A3[[#This Row],[ZPD2]]</f>
        <v>ZP05.07</v>
      </c>
      <c r="B48" s="334" t="str">
        <f>Inek2019A3[[#This Row],[OPSKode]]</f>
        <v>6-002.16</v>
      </c>
      <c r="C48" s="340">
        <f>Inek2019A3[[#This Row],[Betrag2]]</f>
        <v>150.91</v>
      </c>
      <c r="D48" s="334" t="s">
        <v>616</v>
      </c>
      <c r="E48" s="334" t="s">
        <v>617</v>
      </c>
      <c r="F48" s="334" t="s">
        <v>637</v>
      </c>
      <c r="G48" s="334" t="s">
        <v>638</v>
      </c>
      <c r="H48" s="334" t="s">
        <v>639</v>
      </c>
      <c r="I48" s="341">
        <v>150.91</v>
      </c>
    </row>
    <row r="49" spans="1:9" x14ac:dyDescent="0.35">
      <c r="A49" s="334" t="str">
        <f>Inek2019A3[[#This Row],[ZPD2]]</f>
        <v>ZP05.08</v>
      </c>
      <c r="B49" s="334" t="str">
        <f>Inek2019A3[[#This Row],[OPSKode]]</f>
        <v>6-002.17</v>
      </c>
      <c r="C49" s="340">
        <f>Inek2019A3[[#This Row],[Betrag2]]</f>
        <v>176.78</v>
      </c>
      <c r="D49" s="334" t="s">
        <v>616</v>
      </c>
      <c r="E49" s="334" t="s">
        <v>617</v>
      </c>
      <c r="F49" s="334" t="s">
        <v>640</v>
      </c>
      <c r="G49" s="334" t="s">
        <v>641</v>
      </c>
      <c r="H49" s="334" t="s">
        <v>642</v>
      </c>
      <c r="I49" s="341">
        <v>176.78</v>
      </c>
    </row>
    <row r="50" spans="1:9" x14ac:dyDescent="0.35">
      <c r="A50" s="334" t="str">
        <f>Inek2019A3[[#This Row],[ZPD2]]</f>
        <v>ZP05.09</v>
      </c>
      <c r="B50" s="334" t="str">
        <f>Inek2019A3[[#This Row],[OPSKode]]</f>
        <v>6-002.18</v>
      </c>
      <c r="C50" s="340">
        <f>Inek2019A3[[#This Row],[Betrag2]]</f>
        <v>202.65</v>
      </c>
      <c r="D50" s="334" t="s">
        <v>616</v>
      </c>
      <c r="E50" s="334" t="s">
        <v>617</v>
      </c>
      <c r="F50" s="334" t="s">
        <v>643</v>
      </c>
      <c r="G50" s="334" t="s">
        <v>644</v>
      </c>
      <c r="H50" s="334" t="s">
        <v>645</v>
      </c>
      <c r="I50" s="341">
        <v>202.65</v>
      </c>
    </row>
    <row r="51" spans="1:9" x14ac:dyDescent="0.35">
      <c r="A51" s="334" t="str">
        <f>Inek2019A3[[#This Row],[ZPD2]]</f>
        <v>ZP05.10</v>
      </c>
      <c r="B51" s="334" t="str">
        <f>Inek2019A3[[#This Row],[OPSKode]]</f>
        <v>6-002.19</v>
      </c>
      <c r="C51" s="340">
        <f>Inek2019A3[[#This Row],[Betrag2]]</f>
        <v>228.52</v>
      </c>
      <c r="D51" s="334" t="s">
        <v>616</v>
      </c>
      <c r="E51" s="334" t="s">
        <v>617</v>
      </c>
      <c r="F51" s="334" t="s">
        <v>646</v>
      </c>
      <c r="G51" s="334" t="s">
        <v>647</v>
      </c>
      <c r="H51" s="334" t="s">
        <v>648</v>
      </c>
      <c r="I51" s="341">
        <v>228.52</v>
      </c>
    </row>
    <row r="52" spans="1:9" x14ac:dyDescent="0.35">
      <c r="A52" s="334" t="str">
        <f>Inek2019A3[[#This Row],[ZPD2]]</f>
        <v>ZP05.11</v>
      </c>
      <c r="B52" s="334" t="str">
        <f>Inek2019A3[[#This Row],[OPSKode]]</f>
        <v>6-002.1a</v>
      </c>
      <c r="C52" s="340">
        <f>Inek2019A3[[#This Row],[Betrag2]]</f>
        <v>254.39</v>
      </c>
      <c r="D52" s="334" t="s">
        <v>616</v>
      </c>
      <c r="E52" s="334" t="s">
        <v>617</v>
      </c>
      <c r="F52" s="334" t="s">
        <v>649</v>
      </c>
      <c r="G52" s="334" t="s">
        <v>650</v>
      </c>
      <c r="H52" s="334" t="s">
        <v>651</v>
      </c>
      <c r="I52" s="341">
        <v>254.39</v>
      </c>
    </row>
    <row r="53" spans="1:9" x14ac:dyDescent="0.35">
      <c r="A53" s="334" t="str">
        <f>Inek2019A3[[#This Row],[ZPD2]]</f>
        <v>ZP05.12</v>
      </c>
      <c r="B53" s="334" t="str">
        <f>Inek2019A3[[#This Row],[OPSKode]]</f>
        <v>6-002.1b</v>
      </c>
      <c r="C53" s="340">
        <f>Inek2019A3[[#This Row],[Betrag2]]</f>
        <v>288.88</v>
      </c>
      <c r="D53" s="334" t="s">
        <v>616</v>
      </c>
      <c r="E53" s="334" t="s">
        <v>617</v>
      </c>
      <c r="F53" s="334" t="s">
        <v>652</v>
      </c>
      <c r="G53" s="334" t="s">
        <v>653</v>
      </c>
      <c r="H53" s="334" t="s">
        <v>654</v>
      </c>
      <c r="I53" s="341">
        <v>288.88</v>
      </c>
    </row>
    <row r="54" spans="1:9" x14ac:dyDescent="0.35">
      <c r="A54" s="334" t="str">
        <f>Inek2019A3[[#This Row],[ZPD2]]</f>
        <v>ZP05.13</v>
      </c>
      <c r="B54" s="334" t="str">
        <f>Inek2019A3[[#This Row],[OPSKode]]</f>
        <v>6-002.1c</v>
      </c>
      <c r="C54" s="340">
        <f>Inek2019A3[[#This Row],[Betrag2]]</f>
        <v>340.62</v>
      </c>
      <c r="D54" s="334" t="s">
        <v>616</v>
      </c>
      <c r="E54" s="334" t="s">
        <v>617</v>
      </c>
      <c r="F54" s="334" t="s">
        <v>655</v>
      </c>
      <c r="G54" s="334" t="s">
        <v>656</v>
      </c>
      <c r="H54" s="334" t="s">
        <v>657</v>
      </c>
      <c r="I54" s="341">
        <v>340.62</v>
      </c>
    </row>
    <row r="55" spans="1:9" x14ac:dyDescent="0.35">
      <c r="A55" s="334" t="str">
        <f>Inek2019A3[[#This Row],[ZPD2]]</f>
        <v>ZP05.14</v>
      </c>
      <c r="B55" s="334" t="str">
        <f>Inek2019A3[[#This Row],[OPSKode]]</f>
        <v>6-002.1d</v>
      </c>
      <c r="C55" s="340">
        <f>Inek2019A3[[#This Row],[Betrag2]]</f>
        <v>392.36</v>
      </c>
      <c r="D55" s="334" t="s">
        <v>616</v>
      </c>
      <c r="E55" s="334" t="s">
        <v>617</v>
      </c>
      <c r="F55" s="334" t="s">
        <v>658</v>
      </c>
      <c r="G55" s="334" t="s">
        <v>659</v>
      </c>
      <c r="H55" s="334" t="s">
        <v>660</v>
      </c>
      <c r="I55" s="341">
        <v>392.36</v>
      </c>
    </row>
    <row r="56" spans="1:9" x14ac:dyDescent="0.35">
      <c r="A56" s="334" t="str">
        <f>Inek2019A3[[#This Row],[ZPD2]]</f>
        <v>ZP05.15</v>
      </c>
      <c r="B56" s="334" t="str">
        <f>Inek2019A3[[#This Row],[OPSKode]]</f>
        <v>6-002.1e</v>
      </c>
      <c r="C56" s="340">
        <f>Inek2019A3[[#This Row],[Betrag2]]</f>
        <v>444.1</v>
      </c>
      <c r="D56" s="334" t="s">
        <v>616</v>
      </c>
      <c r="E56" s="334" t="s">
        <v>617</v>
      </c>
      <c r="F56" s="334" t="s">
        <v>661</v>
      </c>
      <c r="G56" s="334" t="s">
        <v>662</v>
      </c>
      <c r="H56" s="334" t="s">
        <v>663</v>
      </c>
      <c r="I56" s="341">
        <v>444.1</v>
      </c>
    </row>
    <row r="57" spans="1:9" x14ac:dyDescent="0.35">
      <c r="A57" s="334" t="str">
        <f>Inek2019A3[[#This Row],[ZPD2]]</f>
        <v>ZP05.16</v>
      </c>
      <c r="B57" s="334" t="str">
        <f>Inek2019A3[[#This Row],[OPSKode]]</f>
        <v>6-002.1f</v>
      </c>
      <c r="C57" s="340">
        <f>Inek2019A3[[#This Row],[Betrag2]]</f>
        <v>495.84</v>
      </c>
      <c r="D57" s="334" t="s">
        <v>616</v>
      </c>
      <c r="E57" s="334" t="s">
        <v>617</v>
      </c>
      <c r="F57" s="334" t="s">
        <v>664</v>
      </c>
      <c r="G57" s="334" t="s">
        <v>665</v>
      </c>
      <c r="H57" s="334" t="s">
        <v>666</v>
      </c>
      <c r="I57" s="341">
        <v>495.84</v>
      </c>
    </row>
    <row r="58" spans="1:9" x14ac:dyDescent="0.35">
      <c r="A58" s="334" t="str">
        <f>Inek2019A3[[#This Row],[ZPD2]]</f>
        <v>ZP05.17</v>
      </c>
      <c r="B58" s="334" t="str">
        <f>Inek2019A3[[#This Row],[OPSKode]]</f>
        <v>6-002.1g</v>
      </c>
      <c r="C58" s="340">
        <f>Inek2019A3[[#This Row],[Betrag2]]</f>
        <v>547.58000000000004</v>
      </c>
      <c r="D58" s="334" t="s">
        <v>616</v>
      </c>
      <c r="E58" s="334" t="s">
        <v>617</v>
      </c>
      <c r="F58" s="334" t="s">
        <v>667</v>
      </c>
      <c r="G58" s="334" t="s">
        <v>668</v>
      </c>
      <c r="H58" s="334" t="s">
        <v>669</v>
      </c>
      <c r="I58" s="341">
        <v>547.58000000000004</v>
      </c>
    </row>
    <row r="59" spans="1:9" x14ac:dyDescent="0.35">
      <c r="A59" s="334" t="str">
        <f>Inek2019A3[[#This Row],[ZPD2]]</f>
        <v>ZP05.18</v>
      </c>
      <c r="B59" s="334" t="str">
        <f>Inek2019A3[[#This Row],[OPSKode]]</f>
        <v>6-002.1h</v>
      </c>
      <c r="C59" s="340">
        <f>Inek2019A3[[#This Row],[Betrag2]]</f>
        <v>599.32000000000005</v>
      </c>
      <c r="D59" s="334" t="s">
        <v>616</v>
      </c>
      <c r="E59" s="334" t="s">
        <v>617</v>
      </c>
      <c r="F59" s="334" t="s">
        <v>670</v>
      </c>
      <c r="G59" s="334" t="s">
        <v>671</v>
      </c>
      <c r="H59" s="334" t="s">
        <v>672</v>
      </c>
      <c r="I59" s="341">
        <v>599.32000000000005</v>
      </c>
    </row>
    <row r="60" spans="1:9" x14ac:dyDescent="0.35">
      <c r="A60" s="334" t="str">
        <f>Inek2019A3[[#This Row],[ZPD2]]</f>
        <v>ZP05.19</v>
      </c>
      <c r="B60" s="334" t="str">
        <f>Inek2019A3[[#This Row],[OPSKode]]</f>
        <v>6-002.1j</v>
      </c>
      <c r="C60" s="340">
        <f>Inek2019A3[[#This Row],[Betrag2]]</f>
        <v>651.05999999999995</v>
      </c>
      <c r="D60" s="334" t="s">
        <v>616</v>
      </c>
      <c r="E60" s="334" t="s">
        <v>617</v>
      </c>
      <c r="F60" s="334" t="s">
        <v>673</v>
      </c>
      <c r="G60" s="334" t="s">
        <v>674</v>
      </c>
      <c r="H60" s="334" t="s">
        <v>675</v>
      </c>
      <c r="I60" s="341">
        <v>651.05999999999995</v>
      </c>
    </row>
    <row r="61" spans="1:9" x14ac:dyDescent="0.35">
      <c r="C61" s="340"/>
      <c r="D61" s="334" t="s">
        <v>676</v>
      </c>
      <c r="E61" s="334" t="s">
        <v>677</v>
      </c>
      <c r="H61" s="334" t="s">
        <v>678</v>
      </c>
    </row>
    <row r="62" spans="1:9" x14ac:dyDescent="0.35">
      <c r="A62" s="334" t="str">
        <f>Inek2019A3[[#This Row],[ZPD2]]</f>
        <v>ZP06.01</v>
      </c>
      <c r="B62" s="334" t="str">
        <f>Inek2019A3[[#This Row],[OPSKode]]</f>
        <v>6-002.20</v>
      </c>
      <c r="C62" s="340">
        <f>Inek2019A3[[#This Row],[Betrag2]]</f>
        <v>52.79</v>
      </c>
      <c r="D62" s="334" t="s">
        <v>676</v>
      </c>
      <c r="E62" s="334" t="s">
        <v>677</v>
      </c>
      <c r="F62" s="334" t="s">
        <v>679</v>
      </c>
      <c r="G62" s="334" t="s">
        <v>680</v>
      </c>
      <c r="H62" s="334" t="s">
        <v>681</v>
      </c>
      <c r="I62" s="341">
        <v>52.79</v>
      </c>
    </row>
    <row r="63" spans="1:9" x14ac:dyDescent="0.35">
      <c r="A63" s="334" t="str">
        <f>Inek2019A3[[#This Row],[ZPD2]]</f>
        <v>ZP06.02</v>
      </c>
      <c r="B63" s="334" t="str">
        <f>Inek2019A3[[#This Row],[OPSKode]]</f>
        <v>6-002.21</v>
      </c>
      <c r="C63" s="340">
        <f>Inek2019A3[[#This Row],[Betrag2]]</f>
        <v>92.38</v>
      </c>
      <c r="D63" s="334" t="s">
        <v>676</v>
      </c>
      <c r="E63" s="334" t="s">
        <v>677</v>
      </c>
      <c r="F63" s="334" t="s">
        <v>682</v>
      </c>
      <c r="G63" s="334" t="s">
        <v>683</v>
      </c>
      <c r="H63" s="334" t="s">
        <v>684</v>
      </c>
      <c r="I63" s="341">
        <v>92.38</v>
      </c>
    </row>
    <row r="64" spans="1:9" x14ac:dyDescent="0.35">
      <c r="A64" s="334" t="str">
        <f>Inek2019A3[[#This Row],[ZPD2]]</f>
        <v>ZP06.03</v>
      </c>
      <c r="B64" s="334" t="str">
        <f>Inek2019A3[[#This Row],[OPSKode]]</f>
        <v>6-002.22</v>
      </c>
      <c r="C64" s="340">
        <f>Inek2019A3[[#This Row],[Betrag2]]</f>
        <v>131.97999999999999</v>
      </c>
      <c r="D64" s="334" t="s">
        <v>676</v>
      </c>
      <c r="E64" s="334" t="s">
        <v>677</v>
      </c>
      <c r="F64" s="334" t="s">
        <v>685</v>
      </c>
      <c r="G64" s="334" t="s">
        <v>686</v>
      </c>
      <c r="H64" s="334" t="s">
        <v>687</v>
      </c>
      <c r="I64" s="341">
        <v>131.97999999999999</v>
      </c>
    </row>
    <row r="65" spans="1:9" x14ac:dyDescent="0.35">
      <c r="A65" s="334" t="str">
        <f>Inek2019A3[[#This Row],[ZPD2]]</f>
        <v>ZP06.04</v>
      </c>
      <c r="B65" s="334" t="str">
        <f>Inek2019A3[[#This Row],[OPSKode]]</f>
        <v>6-002.23</v>
      </c>
      <c r="C65" s="340">
        <f>Inek2019A3[[#This Row],[Betrag2]]</f>
        <v>175.97</v>
      </c>
      <c r="D65" s="334" t="s">
        <v>676</v>
      </c>
      <c r="E65" s="334" t="s">
        <v>677</v>
      </c>
      <c r="F65" s="334" t="s">
        <v>688</v>
      </c>
      <c r="G65" s="334" t="s">
        <v>689</v>
      </c>
      <c r="H65" s="334" t="s">
        <v>690</v>
      </c>
      <c r="I65" s="341">
        <v>175.97</v>
      </c>
    </row>
    <row r="66" spans="1:9" x14ac:dyDescent="0.35">
      <c r="A66" s="334" t="str">
        <f>Inek2019A3[[#This Row],[ZPD2]]</f>
        <v>ZP06.05</v>
      </c>
      <c r="B66" s="334" t="str">
        <f>Inek2019A3[[#This Row],[OPSKode]]</f>
        <v>6-002.24</v>
      </c>
      <c r="C66" s="340">
        <f>Inek2019A3[[#This Row],[Betrag2]]</f>
        <v>228.76</v>
      </c>
      <c r="D66" s="334" t="s">
        <v>676</v>
      </c>
      <c r="E66" s="334" t="s">
        <v>677</v>
      </c>
      <c r="F66" s="334" t="s">
        <v>691</v>
      </c>
      <c r="G66" s="334" t="s">
        <v>692</v>
      </c>
      <c r="H66" s="334" t="s">
        <v>693</v>
      </c>
      <c r="I66" s="341">
        <v>228.76</v>
      </c>
    </row>
    <row r="67" spans="1:9" x14ac:dyDescent="0.35">
      <c r="A67" s="334" t="str">
        <f>Inek2019A3[[#This Row],[ZPD2]]</f>
        <v>ZP06.06</v>
      </c>
      <c r="B67" s="334" t="str">
        <f>Inek2019A3[[#This Row],[OPSKode]]</f>
        <v>6-002.25</v>
      </c>
      <c r="C67" s="340">
        <f>Inek2019A3[[#This Row],[Betrag2]]</f>
        <v>281.55</v>
      </c>
      <c r="D67" s="334" t="s">
        <v>676</v>
      </c>
      <c r="E67" s="334" t="s">
        <v>677</v>
      </c>
      <c r="F67" s="334" t="s">
        <v>694</v>
      </c>
      <c r="G67" s="334" t="s">
        <v>695</v>
      </c>
      <c r="H67" s="334" t="s">
        <v>696</v>
      </c>
      <c r="I67" s="341">
        <v>281.55</v>
      </c>
    </row>
    <row r="68" spans="1:9" x14ac:dyDescent="0.35">
      <c r="A68" s="334" t="str">
        <f>Inek2019A3[[#This Row],[ZPD2]]</f>
        <v>ZP06.07</v>
      </c>
      <c r="B68" s="334" t="str">
        <f>Inek2019A3[[#This Row],[OPSKode]]</f>
        <v>6-002.26</v>
      </c>
      <c r="C68" s="340">
        <f>Inek2019A3[[#This Row],[Betrag2]]</f>
        <v>351.93</v>
      </c>
      <c r="D68" s="334" t="s">
        <v>676</v>
      </c>
      <c r="E68" s="334" t="s">
        <v>677</v>
      </c>
      <c r="F68" s="334" t="s">
        <v>697</v>
      </c>
      <c r="G68" s="334" t="s">
        <v>698</v>
      </c>
      <c r="H68" s="334" t="s">
        <v>699</v>
      </c>
      <c r="I68" s="341">
        <v>351.93</v>
      </c>
    </row>
    <row r="69" spans="1:9" x14ac:dyDescent="0.35">
      <c r="A69" s="334" t="str">
        <f>Inek2019A3[[#This Row],[ZPD2]]</f>
        <v>ZP06.08</v>
      </c>
      <c r="B69" s="334" t="str">
        <f>Inek2019A3[[#This Row],[OPSKode]]</f>
        <v>6-002.27</v>
      </c>
      <c r="C69" s="340">
        <f>Inek2019A3[[#This Row],[Betrag2]]</f>
        <v>457.51</v>
      </c>
      <c r="D69" s="334" t="s">
        <v>676</v>
      </c>
      <c r="E69" s="334" t="s">
        <v>677</v>
      </c>
      <c r="F69" s="334" t="s">
        <v>700</v>
      </c>
      <c r="G69" s="334" t="s">
        <v>701</v>
      </c>
      <c r="H69" s="334" t="s">
        <v>702</v>
      </c>
      <c r="I69" s="341">
        <v>457.51</v>
      </c>
    </row>
    <row r="70" spans="1:9" x14ac:dyDescent="0.35">
      <c r="A70" s="334" t="str">
        <f>Inek2019A3[[#This Row],[ZPD2]]</f>
        <v>ZP06.09</v>
      </c>
      <c r="B70" s="334" t="str">
        <f>Inek2019A3[[#This Row],[OPSKode]]</f>
        <v>6-002.28</v>
      </c>
      <c r="C70" s="340">
        <f>Inek2019A3[[#This Row],[Betrag2]]</f>
        <v>563.09</v>
      </c>
      <c r="D70" s="334" t="s">
        <v>676</v>
      </c>
      <c r="E70" s="334" t="s">
        <v>677</v>
      </c>
      <c r="F70" s="334" t="s">
        <v>703</v>
      </c>
      <c r="G70" s="334" t="s">
        <v>704</v>
      </c>
      <c r="H70" s="334" t="s">
        <v>705</v>
      </c>
      <c r="I70" s="341">
        <v>563.09</v>
      </c>
    </row>
    <row r="71" spans="1:9" x14ac:dyDescent="0.35">
      <c r="A71" s="334" t="str">
        <f>Inek2019A3[[#This Row],[ZPD2]]</f>
        <v>ZP06.10</v>
      </c>
      <c r="B71" s="334" t="str">
        <f>Inek2019A3[[#This Row],[OPSKode]]</f>
        <v>6-002.29</v>
      </c>
      <c r="C71" s="340">
        <f>Inek2019A3[[#This Row],[Betrag2]]</f>
        <v>668.67</v>
      </c>
      <c r="D71" s="334" t="s">
        <v>676</v>
      </c>
      <c r="E71" s="334" t="s">
        <v>677</v>
      </c>
      <c r="F71" s="334" t="s">
        <v>706</v>
      </c>
      <c r="G71" s="334" t="s">
        <v>707</v>
      </c>
      <c r="H71" s="334" t="s">
        <v>708</v>
      </c>
      <c r="I71" s="341">
        <v>668.67</v>
      </c>
    </row>
    <row r="72" spans="1:9" x14ac:dyDescent="0.35">
      <c r="A72" s="334" t="str">
        <f>Inek2019A3[[#This Row],[ZPD2]]</f>
        <v>ZP06.11</v>
      </c>
      <c r="B72" s="334" t="str">
        <f>Inek2019A3[[#This Row],[OPSKode]]</f>
        <v>6-002.2a</v>
      </c>
      <c r="C72" s="340">
        <f>Inek2019A3[[#This Row],[Betrag2]]</f>
        <v>774.25</v>
      </c>
      <c r="D72" s="334" t="s">
        <v>676</v>
      </c>
      <c r="E72" s="334" t="s">
        <v>677</v>
      </c>
      <c r="F72" s="334" t="s">
        <v>709</v>
      </c>
      <c r="G72" s="334" t="s">
        <v>710</v>
      </c>
      <c r="H72" s="334" t="s">
        <v>711</v>
      </c>
      <c r="I72" s="341">
        <v>774.25</v>
      </c>
    </row>
    <row r="73" spans="1:9" x14ac:dyDescent="0.35">
      <c r="A73" s="334" t="str">
        <f>Inek2019A3[[#This Row],[ZPD2]]</f>
        <v>ZP06.12</v>
      </c>
      <c r="B73" s="334" t="str">
        <f>Inek2019A3[[#This Row],[OPSKode]]</f>
        <v>6-002.2b</v>
      </c>
      <c r="C73" s="340">
        <f>Inek2019A3[[#This Row],[Betrag2]]</f>
        <v>879.83</v>
      </c>
      <c r="D73" s="334" t="s">
        <v>676</v>
      </c>
      <c r="E73" s="334" t="s">
        <v>677</v>
      </c>
      <c r="F73" s="334" t="s">
        <v>712</v>
      </c>
      <c r="G73" s="334" t="s">
        <v>713</v>
      </c>
      <c r="H73" s="334" t="s">
        <v>714</v>
      </c>
      <c r="I73" s="341">
        <v>879.83</v>
      </c>
    </row>
    <row r="74" spans="1:9" x14ac:dyDescent="0.35">
      <c r="A74" s="334" t="str">
        <f>Inek2019A3[[#This Row],[ZPD2]]</f>
        <v>ZP06.13</v>
      </c>
      <c r="B74" s="334" t="str">
        <f>Inek2019A3[[#This Row],[OPSKode]]</f>
        <v>6-002.2c</v>
      </c>
      <c r="C74" s="340">
        <f>Inek2019A3[[#This Row],[Betrag2]]</f>
        <v>985.41</v>
      </c>
      <c r="D74" s="334" t="s">
        <v>676</v>
      </c>
      <c r="E74" s="334" t="s">
        <v>677</v>
      </c>
      <c r="F74" s="334" t="s">
        <v>715</v>
      </c>
      <c r="G74" s="334" t="s">
        <v>716</v>
      </c>
      <c r="H74" s="334" t="s">
        <v>717</v>
      </c>
      <c r="I74" s="341">
        <v>985.41</v>
      </c>
    </row>
    <row r="75" spans="1:9" x14ac:dyDescent="0.35">
      <c r="A75" s="334" t="str">
        <f>Inek2019A3[[#This Row],[ZPD2]]</f>
        <v>ZP06.14</v>
      </c>
      <c r="B75" s="334" t="str">
        <f>Inek2019A3[[#This Row],[OPSKode]]</f>
        <v>6-002.2d</v>
      </c>
      <c r="C75" s="340">
        <f>Inek2019A3[[#This Row],[Betrag2]]</f>
        <v>1090.99</v>
      </c>
      <c r="D75" s="334" t="s">
        <v>676</v>
      </c>
      <c r="E75" s="334" t="s">
        <v>677</v>
      </c>
      <c r="F75" s="334" t="s">
        <v>718</v>
      </c>
      <c r="G75" s="334" t="s">
        <v>719</v>
      </c>
      <c r="H75" s="334" t="s">
        <v>720</v>
      </c>
      <c r="I75" s="341">
        <v>1090.99</v>
      </c>
    </row>
    <row r="76" spans="1:9" x14ac:dyDescent="0.35">
      <c r="A76" s="334" t="str">
        <f>Inek2019A3[[#This Row],[ZPD2]]</f>
        <v>ZP06.15</v>
      </c>
      <c r="B76" s="334" t="str">
        <f>Inek2019A3[[#This Row],[OPSKode]]</f>
        <v>6-002.2e</v>
      </c>
      <c r="C76" s="340">
        <f>Inek2019A3[[#This Row],[Betrag2]]</f>
        <v>1196.57</v>
      </c>
      <c r="D76" s="334" t="s">
        <v>676</v>
      </c>
      <c r="E76" s="334" t="s">
        <v>677</v>
      </c>
      <c r="F76" s="334" t="s">
        <v>721</v>
      </c>
      <c r="G76" s="334" t="s">
        <v>722</v>
      </c>
      <c r="H76" s="334" t="s">
        <v>723</v>
      </c>
      <c r="I76" s="341">
        <v>1196.57</v>
      </c>
    </row>
    <row r="77" spans="1:9" x14ac:dyDescent="0.35">
      <c r="A77" s="334" t="str">
        <f>Inek2019A3[[#This Row],[ZPD2]]</f>
        <v>ZP06.16</v>
      </c>
      <c r="B77" s="334" t="str">
        <f>Inek2019A3[[#This Row],[OPSKode]]</f>
        <v>6-002.2f</v>
      </c>
      <c r="C77" s="340">
        <f>Inek2019A3[[#This Row],[Betrag2]]</f>
        <v>1302.1500000000001</v>
      </c>
      <c r="D77" s="334" t="s">
        <v>676</v>
      </c>
      <c r="E77" s="334" t="s">
        <v>677</v>
      </c>
      <c r="F77" s="334" t="s">
        <v>724</v>
      </c>
      <c r="G77" s="334" t="s">
        <v>725</v>
      </c>
      <c r="H77" s="334" t="s">
        <v>726</v>
      </c>
      <c r="I77" s="341">
        <v>1302.1500000000001</v>
      </c>
    </row>
    <row r="78" spans="1:9" x14ac:dyDescent="0.35">
      <c r="A78" s="334" t="str">
        <f>Inek2019A3[[#This Row],[ZPD2]]</f>
        <v>ZP06.17</v>
      </c>
      <c r="B78" s="334" t="str">
        <f>Inek2019A3[[#This Row],[OPSKode]]</f>
        <v>6-002.2g</v>
      </c>
      <c r="C78" s="340">
        <f>Inek2019A3[[#This Row],[Betrag2]]</f>
        <v>1407.73</v>
      </c>
      <c r="D78" s="334" t="s">
        <v>676</v>
      </c>
      <c r="E78" s="334" t="s">
        <v>677</v>
      </c>
      <c r="F78" s="334" t="s">
        <v>727</v>
      </c>
      <c r="G78" s="334" t="s">
        <v>728</v>
      </c>
      <c r="H78" s="334" t="s">
        <v>729</v>
      </c>
      <c r="I78" s="341">
        <v>1407.73</v>
      </c>
    </row>
    <row r="79" spans="1:9" x14ac:dyDescent="0.35">
      <c r="A79" s="334" t="str">
        <f>Inek2019A3[[#This Row],[ZPD2]]</f>
        <v>ZP06.18</v>
      </c>
      <c r="B79" s="334" t="str">
        <f>Inek2019A3[[#This Row],[OPSKode]]</f>
        <v>6-002.2h</v>
      </c>
      <c r="C79" s="340">
        <f>Inek2019A3[[#This Row],[Betrag2]]</f>
        <v>1513.31</v>
      </c>
      <c r="D79" s="334" t="s">
        <v>676</v>
      </c>
      <c r="E79" s="334" t="s">
        <v>677</v>
      </c>
      <c r="F79" s="334" t="s">
        <v>730</v>
      </c>
      <c r="G79" s="334" t="s">
        <v>731</v>
      </c>
      <c r="H79" s="334" t="s">
        <v>732</v>
      </c>
      <c r="I79" s="341">
        <v>1513.31</v>
      </c>
    </row>
    <row r="80" spans="1:9" x14ac:dyDescent="0.35">
      <c r="A80" s="334" t="str">
        <f>Inek2019A3[[#This Row],[ZPD2]]</f>
        <v>ZP06.19</v>
      </c>
      <c r="B80" s="334" t="str">
        <f>Inek2019A3[[#This Row],[OPSKode]]</f>
        <v>6-002.2j</v>
      </c>
      <c r="C80" s="340">
        <f>Inek2019A3[[#This Row],[Betrag2]]</f>
        <v>1618.89</v>
      </c>
      <c r="D80" s="334" t="s">
        <v>676</v>
      </c>
      <c r="E80" s="334" t="s">
        <v>677</v>
      </c>
      <c r="F80" s="334" t="s">
        <v>733</v>
      </c>
      <c r="G80" s="334" t="s">
        <v>734</v>
      </c>
      <c r="H80" s="334" t="s">
        <v>735</v>
      </c>
      <c r="I80" s="341">
        <v>1618.89</v>
      </c>
    </row>
    <row r="81" spans="1:9" x14ac:dyDescent="0.35">
      <c r="C81" s="340"/>
      <c r="D81" s="334" t="s">
        <v>736</v>
      </c>
      <c r="E81" s="334" t="s">
        <v>737</v>
      </c>
      <c r="H81" s="334" t="s">
        <v>738</v>
      </c>
    </row>
    <row r="82" spans="1:9" x14ac:dyDescent="0.35">
      <c r="A82" s="334" t="str">
        <f>Inek2019A3[[#This Row],[ZPD2]]</f>
        <v>ZP07.01</v>
      </c>
      <c r="B82" s="334" t="str">
        <f>Inek2019A3[[#This Row],[OPSKode]]</f>
        <v>8-810.g1</v>
      </c>
      <c r="C82" s="340">
        <f>Inek2019A3[[#This Row],[Betrag2]]</f>
        <v>147.75</v>
      </c>
      <c r="D82" s="334" t="s">
        <v>736</v>
      </c>
      <c r="E82" s="334" t="s">
        <v>737</v>
      </c>
      <c r="F82" s="334" t="s">
        <v>739</v>
      </c>
      <c r="G82" s="334" t="s">
        <v>740</v>
      </c>
      <c r="H82" s="334" t="s">
        <v>741</v>
      </c>
      <c r="I82" s="341">
        <v>147.75</v>
      </c>
    </row>
    <row r="83" spans="1:9" x14ac:dyDescent="0.35">
      <c r="A83" s="334" t="str">
        <f>Inek2019A3[[#This Row],[ZPD2]]</f>
        <v>ZP07.02</v>
      </c>
      <c r="B83" s="334" t="str">
        <f>Inek2019A3[[#This Row],[OPSKode]]</f>
        <v>8-810.g2</v>
      </c>
      <c r="C83" s="340">
        <f>Inek2019A3[[#This Row],[Betrag2]]</f>
        <v>236.4</v>
      </c>
      <c r="D83" s="334" t="s">
        <v>736</v>
      </c>
      <c r="E83" s="334" t="s">
        <v>737</v>
      </c>
      <c r="F83" s="334" t="s">
        <v>742</v>
      </c>
      <c r="G83" s="334" t="s">
        <v>743</v>
      </c>
      <c r="H83" s="334" t="s">
        <v>744</v>
      </c>
      <c r="I83" s="341">
        <v>236.4</v>
      </c>
    </row>
    <row r="84" spans="1:9" x14ac:dyDescent="0.35">
      <c r="A84" s="334" t="str">
        <f>Inek2019A3[[#This Row],[ZPD2]]</f>
        <v>ZP07.03</v>
      </c>
      <c r="B84" s="334" t="str">
        <f>Inek2019A3[[#This Row],[OPSKode]]</f>
        <v>8-810.g3</v>
      </c>
      <c r="C84" s="340">
        <f>Inek2019A3[[#This Row],[Betrag2]]</f>
        <v>334.9</v>
      </c>
      <c r="D84" s="334" t="s">
        <v>736</v>
      </c>
      <c r="E84" s="334" t="s">
        <v>737</v>
      </c>
      <c r="F84" s="334" t="s">
        <v>745</v>
      </c>
      <c r="G84" s="334" t="s">
        <v>746</v>
      </c>
      <c r="H84" s="334" t="s">
        <v>747</v>
      </c>
      <c r="I84" s="341">
        <v>334.9</v>
      </c>
    </row>
    <row r="85" spans="1:9" x14ac:dyDescent="0.35">
      <c r="A85" s="334" t="str">
        <f>Inek2019A3[[#This Row],[ZPD2]]</f>
        <v>ZP07.04</v>
      </c>
      <c r="B85" s="334" t="str">
        <f>Inek2019A3[[#This Row],[OPSKode]]</f>
        <v>8-810.g4</v>
      </c>
      <c r="C85" s="340">
        <f>Inek2019A3[[#This Row],[Betrag2]]</f>
        <v>472.8</v>
      </c>
      <c r="D85" s="334" t="s">
        <v>736</v>
      </c>
      <c r="E85" s="334" t="s">
        <v>737</v>
      </c>
      <c r="F85" s="334" t="s">
        <v>748</v>
      </c>
      <c r="G85" s="334" t="s">
        <v>749</v>
      </c>
      <c r="H85" s="334" t="s">
        <v>750</v>
      </c>
      <c r="I85" s="341">
        <v>472.8</v>
      </c>
    </row>
    <row r="86" spans="1:9" x14ac:dyDescent="0.35">
      <c r="A86" s="334" t="str">
        <f>Inek2019A3[[#This Row],[ZPD2]]</f>
        <v>ZP07.05</v>
      </c>
      <c r="B86" s="334" t="str">
        <f>Inek2019A3[[#This Row],[OPSKode]]</f>
        <v>8-810.g5</v>
      </c>
      <c r="C86" s="340">
        <f>Inek2019A3[[#This Row],[Betrag2]]</f>
        <v>689.5</v>
      </c>
      <c r="D86" s="334" t="s">
        <v>736</v>
      </c>
      <c r="E86" s="334" t="s">
        <v>737</v>
      </c>
      <c r="F86" s="334" t="s">
        <v>751</v>
      </c>
      <c r="G86" s="334" t="s">
        <v>752</v>
      </c>
      <c r="H86" s="334" t="s">
        <v>753</v>
      </c>
      <c r="I86" s="341">
        <v>689.5</v>
      </c>
    </row>
    <row r="87" spans="1:9" x14ac:dyDescent="0.35">
      <c r="A87" s="334" t="str">
        <f>Inek2019A3[[#This Row],[ZPD2]]</f>
        <v>ZP07.06</v>
      </c>
      <c r="B87" s="334" t="str">
        <f>Inek2019A3[[#This Row],[OPSKode]]</f>
        <v>8-810.g6</v>
      </c>
      <c r="C87" s="340">
        <f>Inek2019A3[[#This Row],[Betrag2]]</f>
        <v>985</v>
      </c>
      <c r="D87" s="334" t="s">
        <v>736</v>
      </c>
      <c r="E87" s="334" t="s">
        <v>737</v>
      </c>
      <c r="F87" s="334" t="s">
        <v>754</v>
      </c>
      <c r="G87" s="334" t="s">
        <v>755</v>
      </c>
      <c r="H87" s="334" t="s">
        <v>756</v>
      </c>
      <c r="I87" s="341">
        <v>985</v>
      </c>
    </row>
    <row r="88" spans="1:9" x14ac:dyDescent="0.35">
      <c r="A88" s="334" t="str">
        <f>Inek2019A3[[#This Row],[ZPD2]]</f>
        <v>ZP07.07</v>
      </c>
      <c r="B88" s="334" t="str">
        <f>Inek2019A3[[#This Row],[OPSKode]]</f>
        <v>8-810.g7</v>
      </c>
      <c r="C88" s="340">
        <f>Inek2019A3[[#This Row],[Betrag2]]</f>
        <v>1280.5</v>
      </c>
      <c r="D88" s="334" t="s">
        <v>736</v>
      </c>
      <c r="E88" s="334" t="s">
        <v>737</v>
      </c>
      <c r="F88" s="334" t="s">
        <v>757</v>
      </c>
      <c r="G88" s="334" t="s">
        <v>758</v>
      </c>
      <c r="H88" s="334" t="s">
        <v>759</v>
      </c>
      <c r="I88" s="341">
        <v>1280.5</v>
      </c>
    </row>
    <row r="89" spans="1:9" x14ac:dyDescent="0.35">
      <c r="A89" s="334" t="str">
        <f>Inek2019A3[[#This Row],[ZPD2]]</f>
        <v>ZP07.08</v>
      </c>
      <c r="B89" s="334" t="str">
        <f>Inek2019A3[[#This Row],[OPSKode]]</f>
        <v>8-810.g8</v>
      </c>
      <c r="C89" s="340">
        <f>Inek2019A3[[#This Row],[Betrag2]]</f>
        <v>1576</v>
      </c>
      <c r="D89" s="334" t="s">
        <v>736</v>
      </c>
      <c r="E89" s="334" t="s">
        <v>737</v>
      </c>
      <c r="F89" s="334" t="s">
        <v>760</v>
      </c>
      <c r="G89" s="334" t="s">
        <v>761</v>
      </c>
      <c r="H89" s="334" t="s">
        <v>762</v>
      </c>
      <c r="I89" s="341">
        <v>1576</v>
      </c>
    </row>
    <row r="90" spans="1:9" x14ac:dyDescent="0.35">
      <c r="A90" s="334" t="str">
        <f>Inek2019A3[[#This Row],[ZPD2]]</f>
        <v>ZP07.09</v>
      </c>
      <c r="B90" s="334" t="str">
        <f>Inek2019A3[[#This Row],[OPSKode]]</f>
        <v>8-810.ga</v>
      </c>
      <c r="C90" s="340">
        <f>Inek2019A3[[#This Row],[Betrag2]]</f>
        <v>1970</v>
      </c>
      <c r="D90" s="334" t="s">
        <v>736</v>
      </c>
      <c r="E90" s="334" t="s">
        <v>737</v>
      </c>
      <c r="F90" s="334" t="s">
        <v>763</v>
      </c>
      <c r="G90" s="334" t="s">
        <v>764</v>
      </c>
      <c r="H90" s="334" t="s">
        <v>765</v>
      </c>
      <c r="I90" s="341">
        <v>1970</v>
      </c>
    </row>
    <row r="91" spans="1:9" x14ac:dyDescent="0.35">
      <c r="A91" s="334" t="str">
        <f>Inek2019A3[[#This Row],[ZPD2]]</f>
        <v>ZP07.10</v>
      </c>
      <c r="B91" s="334" t="str">
        <f>Inek2019A3[[#This Row],[OPSKode]]</f>
        <v>8-810.gb</v>
      </c>
      <c r="C91" s="340">
        <f>Inek2019A3[[#This Row],[Betrag2]]</f>
        <v>2561</v>
      </c>
      <c r="D91" s="334" t="s">
        <v>736</v>
      </c>
      <c r="E91" s="334" t="s">
        <v>737</v>
      </c>
      <c r="F91" s="334" t="s">
        <v>766</v>
      </c>
      <c r="G91" s="334" t="s">
        <v>767</v>
      </c>
      <c r="H91" s="334" t="s">
        <v>768</v>
      </c>
      <c r="I91" s="341">
        <v>2561</v>
      </c>
    </row>
    <row r="92" spans="1:9" x14ac:dyDescent="0.35">
      <c r="A92" s="334" t="str">
        <f>Inek2019A3[[#This Row],[ZPD2]]</f>
        <v>ZP07.11</v>
      </c>
      <c r="B92" s="334" t="str">
        <f>Inek2019A3[[#This Row],[OPSKode]]</f>
        <v>8-810.gc</v>
      </c>
      <c r="C92" s="340">
        <f>Inek2019A3[[#This Row],[Betrag2]]</f>
        <v>3152</v>
      </c>
      <c r="D92" s="334" t="s">
        <v>736</v>
      </c>
      <c r="E92" s="334" t="s">
        <v>737</v>
      </c>
      <c r="F92" s="334" t="s">
        <v>769</v>
      </c>
      <c r="G92" s="334" t="s">
        <v>770</v>
      </c>
      <c r="H92" s="334" t="s">
        <v>771</v>
      </c>
      <c r="I92" s="341">
        <v>3152</v>
      </c>
    </row>
    <row r="93" spans="1:9" x14ac:dyDescent="0.35">
      <c r="A93" s="334" t="str">
        <f>Inek2019A3[[#This Row],[ZPD2]]</f>
        <v>ZP07.12</v>
      </c>
      <c r="B93" s="334" t="str">
        <f>Inek2019A3[[#This Row],[OPSKode]]</f>
        <v>8-810.gd</v>
      </c>
      <c r="C93" s="340">
        <f>Inek2019A3[[#This Row],[Betrag2]]</f>
        <v>3743</v>
      </c>
      <c r="D93" s="334" t="s">
        <v>736</v>
      </c>
      <c r="E93" s="334" t="s">
        <v>737</v>
      </c>
      <c r="F93" s="334" t="s">
        <v>772</v>
      </c>
      <c r="G93" s="334" t="s">
        <v>773</v>
      </c>
      <c r="H93" s="334" t="s">
        <v>774</v>
      </c>
      <c r="I93" s="341">
        <v>3743</v>
      </c>
    </row>
    <row r="94" spans="1:9" x14ac:dyDescent="0.35">
      <c r="A94" s="334" t="str">
        <f>Inek2019A3[[#This Row],[ZPD2]]</f>
        <v>ZP07.13</v>
      </c>
      <c r="B94" s="334" t="str">
        <f>Inek2019A3[[#This Row],[OPSKode]]</f>
        <v>8-810.ge</v>
      </c>
      <c r="C94" s="340">
        <f>Inek2019A3[[#This Row],[Betrag2]]</f>
        <v>4531</v>
      </c>
      <c r="D94" s="334" t="s">
        <v>736</v>
      </c>
      <c r="E94" s="334" t="s">
        <v>737</v>
      </c>
      <c r="F94" s="334" t="s">
        <v>775</v>
      </c>
      <c r="G94" s="334" t="s">
        <v>776</v>
      </c>
      <c r="H94" s="334" t="s">
        <v>777</v>
      </c>
      <c r="I94" s="341">
        <v>4531</v>
      </c>
    </row>
    <row r="95" spans="1:9" x14ac:dyDescent="0.35">
      <c r="A95" s="334" t="str">
        <f>Inek2019A3[[#This Row],[ZPD2]]</f>
        <v>ZP07.14</v>
      </c>
      <c r="B95" s="334" t="str">
        <f>Inek2019A3[[#This Row],[OPSKode]]</f>
        <v>8-810.gf</v>
      </c>
      <c r="C95" s="340">
        <f>Inek2019A3[[#This Row],[Betrag2]]</f>
        <v>5713</v>
      </c>
      <c r="D95" s="334" t="s">
        <v>736</v>
      </c>
      <c r="E95" s="334" t="s">
        <v>737</v>
      </c>
      <c r="F95" s="334" t="s">
        <v>778</v>
      </c>
      <c r="G95" s="334" t="s">
        <v>779</v>
      </c>
      <c r="H95" s="334" t="s">
        <v>780</v>
      </c>
      <c r="I95" s="341">
        <v>5713</v>
      </c>
    </row>
    <row r="96" spans="1:9" x14ac:dyDescent="0.35">
      <c r="A96" s="334" t="str">
        <f>Inek2019A3[[#This Row],[ZPD2]]</f>
        <v>ZP07.15</v>
      </c>
      <c r="B96" s="334" t="str">
        <f>Inek2019A3[[#This Row],[OPSKode]]</f>
        <v>8-810.gg</v>
      </c>
      <c r="C96" s="340">
        <f>Inek2019A3[[#This Row],[Betrag2]]</f>
        <v>6895</v>
      </c>
      <c r="D96" s="334" t="s">
        <v>736</v>
      </c>
      <c r="E96" s="334" t="s">
        <v>737</v>
      </c>
      <c r="F96" s="334" t="s">
        <v>781</v>
      </c>
      <c r="G96" s="334" t="s">
        <v>782</v>
      </c>
      <c r="H96" s="334" t="s">
        <v>783</v>
      </c>
      <c r="I96" s="341">
        <v>6895</v>
      </c>
    </row>
    <row r="97" spans="1:9" x14ac:dyDescent="0.35">
      <c r="A97" s="334" t="str">
        <f>Inek2019A3[[#This Row],[ZPD2]]</f>
        <v>ZP07.16</v>
      </c>
      <c r="B97" s="334" t="str">
        <f>Inek2019A3[[#This Row],[OPSKode]]</f>
        <v>8-810.gh</v>
      </c>
      <c r="C97" s="340">
        <f>Inek2019A3[[#This Row],[Betrag2]]</f>
        <v>8077</v>
      </c>
      <c r="D97" s="334" t="s">
        <v>736</v>
      </c>
      <c r="E97" s="334" t="s">
        <v>737</v>
      </c>
      <c r="F97" s="334" t="s">
        <v>784</v>
      </c>
      <c r="G97" s="334" t="s">
        <v>785</v>
      </c>
      <c r="H97" s="334" t="s">
        <v>786</v>
      </c>
      <c r="I97" s="341">
        <v>8077</v>
      </c>
    </row>
    <row r="98" spans="1:9" x14ac:dyDescent="0.35">
      <c r="A98" s="334" t="str">
        <f>Inek2019A3[[#This Row],[ZPD2]]</f>
        <v>ZP07.17</v>
      </c>
      <c r="B98" s="334" t="str">
        <f>Inek2019A3[[#This Row],[OPSKode]]</f>
        <v>8-810.gj</v>
      </c>
      <c r="C98" s="340">
        <f>Inek2019A3[[#This Row],[Betrag2]]</f>
        <v>9259</v>
      </c>
      <c r="D98" s="334" t="s">
        <v>736</v>
      </c>
      <c r="E98" s="334" t="s">
        <v>737</v>
      </c>
      <c r="F98" s="334" t="s">
        <v>787</v>
      </c>
      <c r="G98" s="334" t="s">
        <v>788</v>
      </c>
      <c r="H98" s="334" t="s">
        <v>789</v>
      </c>
      <c r="I98" s="341">
        <v>9259</v>
      </c>
    </row>
    <row r="99" spans="1:9" x14ac:dyDescent="0.35">
      <c r="C99" s="340"/>
      <c r="D99" s="334" t="s">
        <v>790</v>
      </c>
      <c r="E99" s="334" t="s">
        <v>791</v>
      </c>
      <c r="H99" s="334" t="s">
        <v>792</v>
      </c>
    </row>
    <row r="100" spans="1:9" x14ac:dyDescent="0.35">
      <c r="A100" s="334" t="str">
        <f>Inek2019A3[[#This Row],[ZPD2]]</f>
        <v>ZP08.01</v>
      </c>
      <c r="B100" s="334" t="str">
        <f>Inek2019A3[[#This Row],[OPSKode]]</f>
        <v>6-001.80</v>
      </c>
      <c r="C100" s="340">
        <f>Inek2019A3[[#This Row],[Betrag2]]</f>
        <v>1067.96</v>
      </c>
      <c r="D100" s="334" t="s">
        <v>790</v>
      </c>
      <c r="E100" s="334" t="s">
        <v>791</v>
      </c>
      <c r="F100" s="334" t="s">
        <v>793</v>
      </c>
      <c r="G100" s="334" t="s">
        <v>794</v>
      </c>
      <c r="H100" s="334" t="s">
        <v>795</v>
      </c>
      <c r="I100" s="341">
        <v>1067.96</v>
      </c>
    </row>
    <row r="101" spans="1:9" x14ac:dyDescent="0.35">
      <c r="A101" s="334" t="str">
        <f>Inek2019A3[[#This Row],[ZPD2]]</f>
        <v>ZP08.02</v>
      </c>
      <c r="B101" s="334" t="str">
        <f>Inek2019A3[[#This Row],[OPSKode]]</f>
        <v>6-001.81</v>
      </c>
      <c r="C101" s="340">
        <f>Inek2019A3[[#This Row],[Betrag2]]</f>
        <v>1481.36</v>
      </c>
      <c r="D101" s="334" t="s">
        <v>790</v>
      </c>
      <c r="E101" s="334" t="s">
        <v>791</v>
      </c>
      <c r="F101" s="334" t="s">
        <v>796</v>
      </c>
      <c r="G101" s="334" t="s">
        <v>797</v>
      </c>
      <c r="H101" s="334" t="s">
        <v>798</v>
      </c>
      <c r="I101" s="341">
        <v>1481.36</v>
      </c>
    </row>
    <row r="102" spans="1:9" x14ac:dyDescent="0.35">
      <c r="A102" s="334" t="str">
        <f>Inek2019A3[[#This Row],[ZPD2]]</f>
        <v>ZP08.03</v>
      </c>
      <c r="B102" s="334" t="str">
        <f>Inek2019A3[[#This Row],[OPSKode]]</f>
        <v>6-001.82</v>
      </c>
      <c r="C102" s="340">
        <f>Inek2019A3[[#This Row],[Betrag2]]</f>
        <v>1894.77</v>
      </c>
      <c r="D102" s="334" t="s">
        <v>790</v>
      </c>
      <c r="E102" s="334" t="s">
        <v>791</v>
      </c>
      <c r="F102" s="334" t="s">
        <v>799</v>
      </c>
      <c r="G102" s="334" t="s">
        <v>800</v>
      </c>
      <c r="H102" s="334" t="s">
        <v>801</v>
      </c>
      <c r="I102" s="341">
        <v>1894.77</v>
      </c>
    </row>
    <row r="103" spans="1:9" x14ac:dyDescent="0.35">
      <c r="A103" s="334" t="str">
        <f>Inek2019A3[[#This Row],[ZPD2]]</f>
        <v>ZP08.04</v>
      </c>
      <c r="B103" s="334" t="str">
        <f>Inek2019A3[[#This Row],[OPSKode]]</f>
        <v>6-001.83</v>
      </c>
      <c r="C103" s="340">
        <f>Inek2019A3[[#This Row],[Betrag2]]</f>
        <v>2308.17</v>
      </c>
      <c r="D103" s="334" t="s">
        <v>790</v>
      </c>
      <c r="E103" s="334" t="s">
        <v>791</v>
      </c>
      <c r="F103" s="334" t="s">
        <v>802</v>
      </c>
      <c r="G103" s="334" t="s">
        <v>803</v>
      </c>
      <c r="H103" s="334" t="s">
        <v>804</v>
      </c>
      <c r="I103" s="341">
        <v>2308.17</v>
      </c>
    </row>
    <row r="104" spans="1:9" x14ac:dyDescent="0.35">
      <c r="A104" s="334" t="str">
        <f>Inek2019A3[[#This Row],[ZPD2]]</f>
        <v>ZP08.05</v>
      </c>
      <c r="B104" s="334" t="str">
        <f>Inek2019A3[[#This Row],[OPSKode]]</f>
        <v>6-001.84</v>
      </c>
      <c r="C104" s="340">
        <f>Inek2019A3[[#This Row],[Betrag2]]</f>
        <v>2721.58</v>
      </c>
      <c r="D104" s="334" t="s">
        <v>790</v>
      </c>
      <c r="E104" s="334" t="s">
        <v>791</v>
      </c>
      <c r="F104" s="334" t="s">
        <v>805</v>
      </c>
      <c r="G104" s="334" t="s">
        <v>806</v>
      </c>
      <c r="H104" s="334" t="s">
        <v>807</v>
      </c>
      <c r="I104" s="341">
        <v>2721.58</v>
      </c>
    </row>
    <row r="105" spans="1:9" x14ac:dyDescent="0.35">
      <c r="A105" s="334" t="str">
        <f>Inek2019A3[[#This Row],[ZPD2]]</f>
        <v>ZP08.06</v>
      </c>
      <c r="B105" s="334" t="str">
        <f>Inek2019A3[[#This Row],[OPSKode]]</f>
        <v>6-001.85</v>
      </c>
      <c r="C105" s="340">
        <f>Inek2019A3[[#This Row],[Betrag2]]</f>
        <v>3134.98</v>
      </c>
      <c r="D105" s="334" t="s">
        <v>790</v>
      </c>
      <c r="E105" s="334" t="s">
        <v>791</v>
      </c>
      <c r="F105" s="334" t="s">
        <v>808</v>
      </c>
      <c r="G105" s="334" t="s">
        <v>809</v>
      </c>
      <c r="H105" s="334" t="s">
        <v>810</v>
      </c>
      <c r="I105" s="341">
        <v>3134.98</v>
      </c>
    </row>
    <row r="106" spans="1:9" x14ac:dyDescent="0.35">
      <c r="A106" s="334" t="str">
        <f>Inek2019A3[[#This Row],[ZPD2]]</f>
        <v>ZP08.07</v>
      </c>
      <c r="B106" s="334" t="str">
        <f>Inek2019A3[[#This Row],[OPSKode]]</f>
        <v>6-001.86</v>
      </c>
      <c r="C106" s="340">
        <f>Inek2019A3[[#This Row],[Betrag2]]</f>
        <v>3548.38</v>
      </c>
      <c r="D106" s="334" t="s">
        <v>790</v>
      </c>
      <c r="E106" s="334" t="s">
        <v>791</v>
      </c>
      <c r="F106" s="334" t="s">
        <v>811</v>
      </c>
      <c r="G106" s="334" t="s">
        <v>812</v>
      </c>
      <c r="H106" s="334" t="s">
        <v>813</v>
      </c>
      <c r="I106" s="341">
        <v>3548.38</v>
      </c>
    </row>
    <row r="107" spans="1:9" x14ac:dyDescent="0.35">
      <c r="A107" s="334" t="str">
        <f>Inek2019A3[[#This Row],[ZPD2]]</f>
        <v>ZP08.08</v>
      </c>
      <c r="B107" s="334" t="str">
        <f>Inek2019A3[[#This Row],[OPSKode]]</f>
        <v>6-001.87</v>
      </c>
      <c r="C107" s="340">
        <f>Inek2019A3[[#This Row],[Betrag2]]</f>
        <v>3961.79</v>
      </c>
      <c r="D107" s="334" t="s">
        <v>790</v>
      </c>
      <c r="E107" s="334" t="s">
        <v>791</v>
      </c>
      <c r="F107" s="334" t="s">
        <v>814</v>
      </c>
      <c r="G107" s="334" t="s">
        <v>815</v>
      </c>
      <c r="H107" s="334" t="s">
        <v>816</v>
      </c>
      <c r="I107" s="341">
        <v>3961.79</v>
      </c>
    </row>
    <row r="108" spans="1:9" x14ac:dyDescent="0.35">
      <c r="A108" s="334" t="str">
        <f>Inek2019A3[[#This Row],[ZPD2]]</f>
        <v>ZP08.09</v>
      </c>
      <c r="B108" s="334" t="str">
        <f>Inek2019A3[[#This Row],[OPSKode]]</f>
        <v>6-001.88</v>
      </c>
      <c r="C108" s="340">
        <f>Inek2019A3[[#This Row],[Betrag2]]</f>
        <v>4512.99</v>
      </c>
      <c r="D108" s="334" t="s">
        <v>790</v>
      </c>
      <c r="E108" s="334" t="s">
        <v>791</v>
      </c>
      <c r="F108" s="334" t="s">
        <v>817</v>
      </c>
      <c r="G108" s="334" t="s">
        <v>818</v>
      </c>
      <c r="H108" s="334" t="s">
        <v>819</v>
      </c>
      <c r="I108" s="341">
        <v>4512.99</v>
      </c>
    </row>
    <row r="109" spans="1:9" x14ac:dyDescent="0.35">
      <c r="A109" s="334" t="str">
        <f>Inek2019A3[[#This Row],[ZPD2]]</f>
        <v>ZP08.10</v>
      </c>
      <c r="B109" s="334" t="str">
        <f>Inek2019A3[[#This Row],[OPSKode]]</f>
        <v>6-001.89</v>
      </c>
      <c r="C109" s="340">
        <f>Inek2019A3[[#This Row],[Betrag2]]</f>
        <v>5339.8</v>
      </c>
      <c r="D109" s="334" t="s">
        <v>790</v>
      </c>
      <c r="E109" s="334" t="s">
        <v>791</v>
      </c>
      <c r="F109" s="334" t="s">
        <v>820</v>
      </c>
      <c r="G109" s="334" t="s">
        <v>821</v>
      </c>
      <c r="H109" s="334" t="s">
        <v>822</v>
      </c>
      <c r="I109" s="341">
        <v>5339.8</v>
      </c>
    </row>
    <row r="110" spans="1:9" x14ac:dyDescent="0.35">
      <c r="A110" s="334" t="str">
        <f>Inek2019A3[[#This Row],[ZPD2]]</f>
        <v>ZP08.11</v>
      </c>
      <c r="B110" s="334" t="str">
        <f>Inek2019A3[[#This Row],[OPSKode]]</f>
        <v>6-001.8a</v>
      </c>
      <c r="C110" s="340">
        <f>Inek2019A3[[#This Row],[Betrag2]]</f>
        <v>6166.61</v>
      </c>
      <c r="D110" s="334" t="s">
        <v>790</v>
      </c>
      <c r="E110" s="334" t="s">
        <v>791</v>
      </c>
      <c r="F110" s="334" t="s">
        <v>823</v>
      </c>
      <c r="G110" s="334" t="s">
        <v>824</v>
      </c>
      <c r="H110" s="334" t="s">
        <v>825</v>
      </c>
      <c r="I110" s="341">
        <v>6166.61</v>
      </c>
    </row>
    <row r="111" spans="1:9" x14ac:dyDescent="0.35">
      <c r="A111" s="334" t="str">
        <f>Inek2019A3[[#This Row],[ZPD2]]</f>
        <v>ZP08.12</v>
      </c>
      <c r="B111" s="334" t="str">
        <f>Inek2019A3[[#This Row],[OPSKode]]</f>
        <v>6-001.8b</v>
      </c>
      <c r="C111" s="340">
        <f>Inek2019A3[[#This Row],[Betrag2]]</f>
        <v>6993.42</v>
      </c>
      <c r="D111" s="334" t="s">
        <v>790</v>
      </c>
      <c r="E111" s="334" t="s">
        <v>791</v>
      </c>
      <c r="F111" s="334" t="s">
        <v>826</v>
      </c>
      <c r="G111" s="334" t="s">
        <v>827</v>
      </c>
      <c r="H111" s="334" t="s">
        <v>828</v>
      </c>
      <c r="I111" s="341">
        <v>6993.42</v>
      </c>
    </row>
    <row r="112" spans="1:9" x14ac:dyDescent="0.35">
      <c r="A112" s="334" t="str">
        <f>Inek2019A3[[#This Row],[ZPD2]]</f>
        <v>ZP08.13</v>
      </c>
      <c r="B112" s="334" t="str">
        <f>Inek2019A3[[#This Row],[OPSKode]]</f>
        <v>6-001.8c</v>
      </c>
      <c r="C112" s="340">
        <f>Inek2019A3[[#This Row],[Betrag2]]</f>
        <v>7820.23</v>
      </c>
      <c r="D112" s="334" t="s">
        <v>790</v>
      </c>
      <c r="E112" s="334" t="s">
        <v>791</v>
      </c>
      <c r="F112" s="334" t="s">
        <v>829</v>
      </c>
      <c r="G112" s="334" t="s">
        <v>830</v>
      </c>
      <c r="H112" s="334" t="s">
        <v>831</v>
      </c>
      <c r="I112" s="341">
        <v>7820.23</v>
      </c>
    </row>
    <row r="113" spans="1:9" x14ac:dyDescent="0.35">
      <c r="A113" s="334" t="str">
        <f>Inek2019A3[[#This Row],[ZPD2]]</f>
        <v>ZP08.14</v>
      </c>
      <c r="B113" s="334" t="str">
        <f>Inek2019A3[[#This Row],[OPSKode]]</f>
        <v>6-001.8d</v>
      </c>
      <c r="C113" s="340">
        <f>Inek2019A3[[#This Row],[Betrag2]]</f>
        <v>8647.0300000000007</v>
      </c>
      <c r="D113" s="334" t="s">
        <v>790</v>
      </c>
      <c r="E113" s="334" t="s">
        <v>791</v>
      </c>
      <c r="F113" s="334" t="s">
        <v>832</v>
      </c>
      <c r="G113" s="334" t="s">
        <v>833</v>
      </c>
      <c r="H113" s="334" t="s">
        <v>834</v>
      </c>
      <c r="I113" s="341">
        <v>8647.0300000000007</v>
      </c>
    </row>
    <row r="114" spans="1:9" x14ac:dyDescent="0.35">
      <c r="A114" s="334" t="str">
        <f>Inek2019A3[[#This Row],[ZPD2]]</f>
        <v>ZP08.15</v>
      </c>
      <c r="B114" s="334" t="str">
        <f>Inek2019A3[[#This Row],[OPSKode]]</f>
        <v>6-001.8e</v>
      </c>
      <c r="C114" s="340">
        <f>Inek2019A3[[#This Row],[Betrag2]]</f>
        <v>9473.84</v>
      </c>
      <c r="D114" s="334" t="s">
        <v>790</v>
      </c>
      <c r="E114" s="334" t="s">
        <v>791</v>
      </c>
      <c r="F114" s="334" t="s">
        <v>835</v>
      </c>
      <c r="G114" s="334" t="s">
        <v>836</v>
      </c>
      <c r="H114" s="334" t="s">
        <v>837</v>
      </c>
      <c r="I114" s="341">
        <v>9473.84</v>
      </c>
    </row>
    <row r="115" spans="1:9" x14ac:dyDescent="0.35">
      <c r="A115" s="334" t="str">
        <f>Inek2019A3[[#This Row],[ZPD2]]</f>
        <v>ZP08.16</v>
      </c>
      <c r="B115" s="334" t="str">
        <f>Inek2019A3[[#This Row],[OPSKode]]</f>
        <v>6-001.8f</v>
      </c>
      <c r="C115" s="340">
        <f>Inek2019A3[[#This Row],[Betrag2]]</f>
        <v>10300.65</v>
      </c>
      <c r="D115" s="334" t="s">
        <v>790</v>
      </c>
      <c r="E115" s="334" t="s">
        <v>791</v>
      </c>
      <c r="F115" s="334" t="s">
        <v>838</v>
      </c>
      <c r="G115" s="334" t="s">
        <v>839</v>
      </c>
      <c r="H115" s="334" t="s">
        <v>840</v>
      </c>
      <c r="I115" s="341">
        <v>10300.65</v>
      </c>
    </row>
    <row r="116" spans="1:9" x14ac:dyDescent="0.35">
      <c r="A116" s="334" t="str">
        <f>Inek2019A3[[#This Row],[ZPD2]]</f>
        <v>ZP08.17</v>
      </c>
      <c r="B116" s="334" t="str">
        <f>Inek2019A3[[#This Row],[OPSKode]]</f>
        <v>6-001.8g</v>
      </c>
      <c r="C116" s="340">
        <f>Inek2019A3[[#This Row],[Betrag2]]</f>
        <v>11127.46</v>
      </c>
      <c r="D116" s="334" t="s">
        <v>790</v>
      </c>
      <c r="E116" s="334" t="s">
        <v>791</v>
      </c>
      <c r="F116" s="334" t="s">
        <v>841</v>
      </c>
      <c r="G116" s="334" t="s">
        <v>842</v>
      </c>
      <c r="H116" s="334" t="s">
        <v>843</v>
      </c>
      <c r="I116" s="341">
        <v>11127.46</v>
      </c>
    </row>
    <row r="117" spans="1:9" x14ac:dyDescent="0.35">
      <c r="A117" s="334" t="str">
        <f>Inek2019A3[[#This Row],[ZPD2]]</f>
        <v>ZP08.18</v>
      </c>
      <c r="B117" s="334" t="str">
        <f>Inek2019A3[[#This Row],[OPSKode]]</f>
        <v>6-001.8h</v>
      </c>
      <c r="C117" s="340">
        <f>Inek2019A3[[#This Row],[Betrag2]]</f>
        <v>12092.07</v>
      </c>
      <c r="D117" s="334" t="s">
        <v>790</v>
      </c>
      <c r="E117" s="334" t="s">
        <v>791</v>
      </c>
      <c r="F117" s="334" t="s">
        <v>844</v>
      </c>
      <c r="G117" s="334" t="s">
        <v>845</v>
      </c>
      <c r="H117" s="334" t="s">
        <v>846</v>
      </c>
      <c r="I117" s="341">
        <v>12092.07</v>
      </c>
    </row>
    <row r="118" spans="1:9" x14ac:dyDescent="0.35">
      <c r="A118" s="334" t="str">
        <f>Inek2019A3[[#This Row],[ZPD2]]</f>
        <v>ZP08.19</v>
      </c>
      <c r="B118" s="334" t="str">
        <f>Inek2019A3[[#This Row],[OPSKode]]</f>
        <v>6-001.8j</v>
      </c>
      <c r="C118" s="340">
        <f>Inek2019A3[[#This Row],[Betrag2]]</f>
        <v>13332.28</v>
      </c>
      <c r="D118" s="334" t="s">
        <v>790</v>
      </c>
      <c r="E118" s="334" t="s">
        <v>791</v>
      </c>
      <c r="F118" s="334" t="s">
        <v>847</v>
      </c>
      <c r="G118" s="334" t="s">
        <v>848</v>
      </c>
      <c r="H118" s="334" t="s">
        <v>849</v>
      </c>
      <c r="I118" s="341">
        <v>13332.28</v>
      </c>
    </row>
    <row r="119" spans="1:9" x14ac:dyDescent="0.35">
      <c r="A119" s="334" t="str">
        <f>Inek2019A3[[#This Row],[ZPD2]]</f>
        <v>ZP08.20</v>
      </c>
      <c r="B119" s="334" t="str">
        <f>Inek2019A3[[#This Row],[OPSKode]]</f>
        <v>6-001.8k</v>
      </c>
      <c r="C119" s="340">
        <f>Inek2019A3[[#This Row],[Betrag2]]</f>
        <v>14572.49</v>
      </c>
      <c r="D119" s="334" t="s">
        <v>790</v>
      </c>
      <c r="E119" s="334" t="s">
        <v>791</v>
      </c>
      <c r="F119" s="334" t="s">
        <v>850</v>
      </c>
      <c r="G119" s="334" t="s">
        <v>851</v>
      </c>
      <c r="H119" s="334" t="s">
        <v>852</v>
      </c>
      <c r="I119" s="341">
        <v>14572.49</v>
      </c>
    </row>
    <row r="120" spans="1:9" x14ac:dyDescent="0.35">
      <c r="A120" s="334" t="str">
        <f>Inek2019A3[[#This Row],[ZPD2]]</f>
        <v>ZP08.21</v>
      </c>
      <c r="B120" s="334" t="str">
        <f>Inek2019A3[[#This Row],[OPSKode]]</f>
        <v>6-001.8m</v>
      </c>
      <c r="C120" s="340">
        <f>Inek2019A3[[#This Row],[Betrag2]]</f>
        <v>15812.7</v>
      </c>
      <c r="D120" s="334" t="s">
        <v>790</v>
      </c>
      <c r="E120" s="334" t="s">
        <v>791</v>
      </c>
      <c r="F120" s="334" t="s">
        <v>853</v>
      </c>
      <c r="G120" s="334" t="s">
        <v>854</v>
      </c>
      <c r="H120" s="334" t="s">
        <v>855</v>
      </c>
      <c r="I120" s="341">
        <v>15812.7</v>
      </c>
    </row>
    <row r="121" spans="1:9" x14ac:dyDescent="0.35">
      <c r="A121" s="334" t="str">
        <f>Inek2019A3[[#This Row],[ZPD2]]</f>
        <v>ZP08.22</v>
      </c>
      <c r="B121" s="334" t="str">
        <f>Inek2019A3[[#This Row],[OPSKode]]</f>
        <v>6-001.8n</v>
      </c>
      <c r="C121" s="340">
        <f>Inek2019A3[[#This Row],[Betrag2]]</f>
        <v>17052.919999999998</v>
      </c>
      <c r="D121" s="334" t="s">
        <v>790</v>
      </c>
      <c r="E121" s="334" t="s">
        <v>791</v>
      </c>
      <c r="F121" s="334" t="s">
        <v>856</v>
      </c>
      <c r="G121" s="334" t="s">
        <v>857</v>
      </c>
      <c r="H121" s="334" t="s">
        <v>858</v>
      </c>
      <c r="I121" s="341">
        <v>17052.919999999998</v>
      </c>
    </row>
    <row r="122" spans="1:9" x14ac:dyDescent="0.35">
      <c r="C122" s="340"/>
      <c r="D122" s="334" t="s">
        <v>859</v>
      </c>
      <c r="E122" s="334" t="s">
        <v>860</v>
      </c>
      <c r="H122" s="334" t="s">
        <v>861</v>
      </c>
    </row>
    <row r="123" spans="1:9" x14ac:dyDescent="0.35">
      <c r="A123" s="334" t="str">
        <f>Inek2019A3[[#This Row],[ZPD2]]</f>
        <v>ZP10.01</v>
      </c>
      <c r="B123" s="334" t="str">
        <f>Inek2019A3[[#This Row],[OPSKode]]</f>
        <v>6-001.a0</v>
      </c>
      <c r="C123" s="340">
        <f>Inek2019A3[[#This Row],[Betrag2]]</f>
        <v>716.92</v>
      </c>
      <c r="D123" s="334" t="s">
        <v>859</v>
      </c>
      <c r="E123" s="334" t="s">
        <v>860</v>
      </c>
      <c r="F123" s="334" t="s">
        <v>862</v>
      </c>
      <c r="G123" s="334" t="s">
        <v>863</v>
      </c>
      <c r="H123" s="334" t="s">
        <v>864</v>
      </c>
      <c r="I123" s="341">
        <v>716.92</v>
      </c>
    </row>
    <row r="124" spans="1:9" x14ac:dyDescent="0.35">
      <c r="A124" s="334" t="str">
        <f>Inek2019A3[[#This Row],[ZPD2]]</f>
        <v>ZP10.02</v>
      </c>
      <c r="B124" s="334" t="str">
        <f>Inek2019A3[[#This Row],[OPSKode]]</f>
        <v>6-001.a1</v>
      </c>
      <c r="C124" s="340">
        <f>Inek2019A3[[#This Row],[Betrag2]]</f>
        <v>969.95</v>
      </c>
      <c r="D124" s="334" t="s">
        <v>859</v>
      </c>
      <c r="E124" s="334" t="s">
        <v>860</v>
      </c>
      <c r="F124" s="334" t="s">
        <v>865</v>
      </c>
      <c r="G124" s="334" t="s">
        <v>866</v>
      </c>
      <c r="H124" s="334" t="s">
        <v>867</v>
      </c>
      <c r="I124" s="341">
        <v>969.95</v>
      </c>
    </row>
    <row r="125" spans="1:9" x14ac:dyDescent="0.35">
      <c r="A125" s="334" t="str">
        <f>Inek2019A3[[#This Row],[ZPD2]]</f>
        <v>ZP10.03</v>
      </c>
      <c r="B125" s="334" t="str">
        <f>Inek2019A3[[#This Row],[OPSKode]]</f>
        <v>6-001.a2</v>
      </c>
      <c r="C125" s="340">
        <f>Inek2019A3[[#This Row],[Betrag2]]</f>
        <v>1219.78</v>
      </c>
      <c r="D125" s="334" t="s">
        <v>859</v>
      </c>
      <c r="E125" s="334" t="s">
        <v>860</v>
      </c>
      <c r="F125" s="334" t="s">
        <v>868</v>
      </c>
      <c r="G125" s="334" t="s">
        <v>869</v>
      </c>
      <c r="H125" s="334" t="s">
        <v>870</v>
      </c>
      <c r="I125" s="341">
        <v>1219.78</v>
      </c>
    </row>
    <row r="126" spans="1:9" x14ac:dyDescent="0.35">
      <c r="A126" s="334" t="str">
        <f>Inek2019A3[[#This Row],[ZPD2]]</f>
        <v>ZP10.04</v>
      </c>
      <c r="B126" s="334" t="str">
        <f>Inek2019A3[[#This Row],[OPSKode]]</f>
        <v>6-001.a3</v>
      </c>
      <c r="C126" s="340">
        <f>Inek2019A3[[#This Row],[Betrag2]]</f>
        <v>1476.01</v>
      </c>
      <c r="D126" s="334" t="s">
        <v>859</v>
      </c>
      <c r="E126" s="334" t="s">
        <v>860</v>
      </c>
      <c r="F126" s="334" t="s">
        <v>871</v>
      </c>
      <c r="G126" s="334" t="s">
        <v>872</v>
      </c>
      <c r="H126" s="334" t="s">
        <v>873</v>
      </c>
      <c r="I126" s="341">
        <v>1476.01</v>
      </c>
    </row>
    <row r="127" spans="1:9" x14ac:dyDescent="0.35">
      <c r="A127" s="334" t="str">
        <f>Inek2019A3[[#This Row],[ZPD2]]</f>
        <v>ZP10.05</v>
      </c>
      <c r="B127" s="334" t="str">
        <f>Inek2019A3[[#This Row],[OPSKode]]</f>
        <v>6-001.a4</v>
      </c>
      <c r="C127" s="340">
        <f>Inek2019A3[[#This Row],[Betrag2]]</f>
        <v>1729.04</v>
      </c>
      <c r="D127" s="334" t="s">
        <v>859</v>
      </c>
      <c r="E127" s="334" t="s">
        <v>860</v>
      </c>
      <c r="F127" s="334" t="s">
        <v>874</v>
      </c>
      <c r="G127" s="334" t="s">
        <v>875</v>
      </c>
      <c r="H127" s="334" t="s">
        <v>876</v>
      </c>
      <c r="I127" s="341">
        <v>1729.04</v>
      </c>
    </row>
    <row r="128" spans="1:9" x14ac:dyDescent="0.35">
      <c r="A128" s="334" t="str">
        <f>Inek2019A3[[#This Row],[ZPD2]]</f>
        <v>ZP10.06</v>
      </c>
      <c r="B128" s="334" t="str">
        <f>Inek2019A3[[#This Row],[OPSKode]]</f>
        <v>6-001.a5</v>
      </c>
      <c r="C128" s="340">
        <f>Inek2019A3[[#This Row],[Betrag2]]</f>
        <v>1982.07</v>
      </c>
      <c r="D128" s="334" t="s">
        <v>859</v>
      </c>
      <c r="E128" s="334" t="s">
        <v>860</v>
      </c>
      <c r="F128" s="334" t="s">
        <v>877</v>
      </c>
      <c r="G128" s="334" t="s">
        <v>878</v>
      </c>
      <c r="H128" s="334" t="s">
        <v>879</v>
      </c>
      <c r="I128" s="341">
        <v>1982.07</v>
      </c>
    </row>
    <row r="129" spans="1:9" x14ac:dyDescent="0.35">
      <c r="A129" s="334" t="str">
        <f>Inek2019A3[[#This Row],[ZPD2]]</f>
        <v>ZP10.07</v>
      </c>
      <c r="B129" s="334" t="str">
        <f>Inek2019A3[[#This Row],[OPSKode]]</f>
        <v>6-001.a6</v>
      </c>
      <c r="C129" s="340">
        <f>Inek2019A3[[#This Row],[Betrag2]]</f>
        <v>2319.44</v>
      </c>
      <c r="D129" s="334" t="s">
        <v>859</v>
      </c>
      <c r="E129" s="334" t="s">
        <v>860</v>
      </c>
      <c r="F129" s="334" t="s">
        <v>880</v>
      </c>
      <c r="G129" s="334" t="s">
        <v>881</v>
      </c>
      <c r="H129" s="334" t="s">
        <v>882</v>
      </c>
      <c r="I129" s="341">
        <v>2319.44</v>
      </c>
    </row>
    <row r="130" spans="1:9" x14ac:dyDescent="0.35">
      <c r="A130" s="334" t="str">
        <f>Inek2019A3[[#This Row],[ZPD2]]</f>
        <v>ZP10.08</v>
      </c>
      <c r="B130" s="334" t="str">
        <f>Inek2019A3[[#This Row],[OPSKode]]</f>
        <v>6-001.a7</v>
      </c>
      <c r="C130" s="340">
        <f>Inek2019A3[[#This Row],[Betrag2]]</f>
        <v>2825.5</v>
      </c>
      <c r="D130" s="334" t="s">
        <v>859</v>
      </c>
      <c r="E130" s="334" t="s">
        <v>860</v>
      </c>
      <c r="F130" s="334" t="s">
        <v>883</v>
      </c>
      <c r="G130" s="334" t="s">
        <v>884</v>
      </c>
      <c r="H130" s="334" t="s">
        <v>885</v>
      </c>
      <c r="I130" s="341">
        <v>2825.5</v>
      </c>
    </row>
    <row r="131" spans="1:9" x14ac:dyDescent="0.35">
      <c r="A131" s="334" t="str">
        <f>Inek2019A3[[#This Row],[ZPD2]]</f>
        <v>ZP10.09</v>
      </c>
      <c r="B131" s="334" t="str">
        <f>Inek2019A3[[#This Row],[OPSKode]]</f>
        <v>6-001.a8</v>
      </c>
      <c r="C131" s="340">
        <f>Inek2019A3[[#This Row],[Betrag2]]</f>
        <v>3331.56</v>
      </c>
      <c r="D131" s="334" t="s">
        <v>859</v>
      </c>
      <c r="E131" s="334" t="s">
        <v>860</v>
      </c>
      <c r="F131" s="334" t="s">
        <v>886</v>
      </c>
      <c r="G131" s="334" t="s">
        <v>887</v>
      </c>
      <c r="H131" s="334" t="s">
        <v>888</v>
      </c>
      <c r="I131" s="341">
        <v>3331.56</v>
      </c>
    </row>
    <row r="132" spans="1:9" x14ac:dyDescent="0.35">
      <c r="A132" s="334" t="str">
        <f>Inek2019A3[[#This Row],[ZPD2]]</f>
        <v>ZP10.10</v>
      </c>
      <c r="B132" s="334" t="str">
        <f>Inek2019A3[[#This Row],[OPSKode]]</f>
        <v>6-001.a9</v>
      </c>
      <c r="C132" s="340">
        <f>Inek2019A3[[#This Row],[Betrag2]]</f>
        <v>3837.62</v>
      </c>
      <c r="D132" s="334" t="s">
        <v>859</v>
      </c>
      <c r="E132" s="334" t="s">
        <v>860</v>
      </c>
      <c r="F132" s="334" t="s">
        <v>889</v>
      </c>
      <c r="G132" s="334" t="s">
        <v>890</v>
      </c>
      <c r="H132" s="334" t="s">
        <v>891</v>
      </c>
      <c r="I132" s="341">
        <v>3837.62</v>
      </c>
    </row>
    <row r="133" spans="1:9" x14ac:dyDescent="0.35">
      <c r="A133" s="334" t="str">
        <f>Inek2019A3[[#This Row],[ZPD2]]</f>
        <v>ZP10.11</v>
      </c>
      <c r="B133" s="334" t="str">
        <f>Inek2019A3[[#This Row],[OPSKode]]</f>
        <v>6-001.aa</v>
      </c>
      <c r="C133" s="340">
        <f>Inek2019A3[[#This Row],[Betrag2]]</f>
        <v>4343.68</v>
      </c>
      <c r="D133" s="334" t="s">
        <v>859</v>
      </c>
      <c r="E133" s="334" t="s">
        <v>860</v>
      </c>
      <c r="F133" s="334" t="s">
        <v>892</v>
      </c>
      <c r="G133" s="334" t="s">
        <v>893</v>
      </c>
      <c r="H133" s="334" t="s">
        <v>894</v>
      </c>
      <c r="I133" s="341">
        <v>4343.68</v>
      </c>
    </row>
    <row r="134" spans="1:9" x14ac:dyDescent="0.35">
      <c r="A134" s="334" t="str">
        <f>Inek2019A3[[#This Row],[ZPD2]]</f>
        <v>ZP10.12</v>
      </c>
      <c r="B134" s="334" t="str">
        <f>Inek2019A3[[#This Row],[OPSKode]]</f>
        <v>6-001.ab</v>
      </c>
      <c r="C134" s="340">
        <f>Inek2019A3[[#This Row],[Betrag2]]</f>
        <v>4934.09</v>
      </c>
      <c r="D134" s="334" t="s">
        <v>859</v>
      </c>
      <c r="E134" s="334" t="s">
        <v>860</v>
      </c>
      <c r="F134" s="334" t="s">
        <v>895</v>
      </c>
      <c r="G134" s="334" t="s">
        <v>896</v>
      </c>
      <c r="H134" s="334" t="s">
        <v>897</v>
      </c>
      <c r="I134" s="341">
        <v>4934.09</v>
      </c>
    </row>
    <row r="135" spans="1:9" x14ac:dyDescent="0.35">
      <c r="A135" s="334" t="str">
        <f>Inek2019A3[[#This Row],[ZPD2]]</f>
        <v>ZP10.13</v>
      </c>
      <c r="B135" s="334" t="str">
        <f>Inek2019A3[[#This Row],[OPSKode]]</f>
        <v>6-001.ac</v>
      </c>
      <c r="C135" s="340">
        <f>Inek2019A3[[#This Row],[Betrag2]]</f>
        <v>5693.18</v>
      </c>
      <c r="D135" s="334" t="s">
        <v>859</v>
      </c>
      <c r="E135" s="334" t="s">
        <v>860</v>
      </c>
      <c r="F135" s="334" t="s">
        <v>898</v>
      </c>
      <c r="G135" s="334" t="s">
        <v>899</v>
      </c>
      <c r="H135" s="334" t="s">
        <v>900</v>
      </c>
      <c r="I135" s="341">
        <v>5693.18</v>
      </c>
    </row>
    <row r="136" spans="1:9" x14ac:dyDescent="0.35">
      <c r="A136" s="334" t="str">
        <f>Inek2019A3[[#This Row],[ZPD2]]</f>
        <v>ZP10.14</v>
      </c>
      <c r="B136" s="334" t="str">
        <f>Inek2019A3[[#This Row],[OPSKode]]</f>
        <v>6-001.ad</v>
      </c>
      <c r="C136" s="340">
        <f>Inek2019A3[[#This Row],[Betrag2]]</f>
        <v>6452.27</v>
      </c>
      <c r="D136" s="334" t="s">
        <v>859</v>
      </c>
      <c r="E136" s="334" t="s">
        <v>860</v>
      </c>
      <c r="F136" s="334" t="s">
        <v>901</v>
      </c>
      <c r="G136" s="334" t="s">
        <v>902</v>
      </c>
      <c r="H136" s="334" t="s">
        <v>903</v>
      </c>
      <c r="I136" s="341">
        <v>6452.27</v>
      </c>
    </row>
    <row r="137" spans="1:9" x14ac:dyDescent="0.35">
      <c r="A137" s="334" t="str">
        <f>Inek2019A3[[#This Row],[ZPD2]]</f>
        <v>ZP10.15</v>
      </c>
      <c r="B137" s="334" t="str">
        <f>Inek2019A3[[#This Row],[OPSKode]]</f>
        <v>6-001.ae</v>
      </c>
      <c r="C137" s="340">
        <f>Inek2019A3[[#This Row],[Betrag2]]</f>
        <v>7211.36</v>
      </c>
      <c r="D137" s="334" t="s">
        <v>859</v>
      </c>
      <c r="E137" s="334" t="s">
        <v>860</v>
      </c>
      <c r="F137" s="334" t="s">
        <v>904</v>
      </c>
      <c r="G137" s="334" t="s">
        <v>905</v>
      </c>
      <c r="H137" s="334" t="s">
        <v>906</v>
      </c>
      <c r="I137" s="341">
        <v>7211.36</v>
      </c>
    </row>
    <row r="138" spans="1:9" x14ac:dyDescent="0.35">
      <c r="A138" s="334" t="str">
        <f>Inek2019A3[[#This Row],[ZPD2]]</f>
        <v>ZP10.16</v>
      </c>
      <c r="B138" s="334" t="str">
        <f>Inek2019A3[[#This Row],[OPSKode]]</f>
        <v>6-001.af</v>
      </c>
      <c r="C138" s="340">
        <f>Inek2019A3[[#This Row],[Betrag2]]</f>
        <v>7970.45</v>
      </c>
      <c r="D138" s="334" t="s">
        <v>859</v>
      </c>
      <c r="E138" s="334" t="s">
        <v>860</v>
      </c>
      <c r="F138" s="334" t="s">
        <v>907</v>
      </c>
      <c r="G138" s="334" t="s">
        <v>908</v>
      </c>
      <c r="H138" s="334" t="s">
        <v>909</v>
      </c>
      <c r="I138" s="341">
        <v>7970.45</v>
      </c>
    </row>
    <row r="139" spans="1:9" x14ac:dyDescent="0.35">
      <c r="A139" s="334" t="str">
        <f>Inek2019A3[[#This Row],[ZPD2]]</f>
        <v>ZP10.17</v>
      </c>
      <c r="C139" s="502" t="s">
        <v>3966</v>
      </c>
      <c r="D139" s="334" t="s">
        <v>859</v>
      </c>
      <c r="E139" s="334" t="s">
        <v>860</v>
      </c>
      <c r="F139" s="334" t="s">
        <v>910</v>
      </c>
      <c r="H139" s="334" t="s">
        <v>911</v>
      </c>
    </row>
    <row r="140" spans="1:9" x14ac:dyDescent="0.35">
      <c r="A140" s="334" t="str">
        <f>Inek2019A3[[#This Row],[ZPD2]]</f>
        <v>ZP10.18</v>
      </c>
      <c r="B140" s="334" t="str">
        <f>Inek2019A3[[#This Row],[OPSKode]]</f>
        <v>6-001.ah</v>
      </c>
      <c r="C140" s="340">
        <f>Inek2019A3[[#This Row],[Betrag2]]</f>
        <v>8982.57</v>
      </c>
      <c r="D140" s="334" t="s">
        <v>859</v>
      </c>
      <c r="E140" s="334" t="s">
        <v>860</v>
      </c>
      <c r="F140" s="334" t="s">
        <v>912</v>
      </c>
      <c r="G140" s="334" t="s">
        <v>913</v>
      </c>
      <c r="H140" s="334" t="s">
        <v>914</v>
      </c>
      <c r="I140" s="341">
        <v>8982.57</v>
      </c>
    </row>
    <row r="141" spans="1:9" x14ac:dyDescent="0.35">
      <c r="A141" s="334" t="str">
        <f>Inek2019A3[[#This Row],[ZPD2]]</f>
        <v>ZP10.19</v>
      </c>
      <c r="B141" s="334" t="str">
        <f>Inek2019A3[[#This Row],[OPSKode]]</f>
        <v>6-001.aj</v>
      </c>
      <c r="C141" s="340">
        <f>Inek2019A3[[#This Row],[Betrag2]]</f>
        <v>10500.75</v>
      </c>
      <c r="D141" s="334" t="s">
        <v>859</v>
      </c>
      <c r="E141" s="334" t="s">
        <v>860</v>
      </c>
      <c r="F141" s="334" t="s">
        <v>915</v>
      </c>
      <c r="G141" s="334" t="s">
        <v>916</v>
      </c>
      <c r="H141" s="334" t="s">
        <v>917</v>
      </c>
      <c r="I141" s="341">
        <v>10500.75</v>
      </c>
    </row>
    <row r="142" spans="1:9" x14ac:dyDescent="0.35">
      <c r="A142" s="334" t="str">
        <f>Inek2019A3[[#This Row],[ZPD2]]</f>
        <v>ZP10.20</v>
      </c>
      <c r="B142" s="334" t="str">
        <f>Inek2019A3[[#This Row],[OPSKode]]</f>
        <v>6-001.ak</v>
      </c>
      <c r="C142" s="340">
        <f>Inek2019A3[[#This Row],[Betrag2]]</f>
        <v>12018.93</v>
      </c>
      <c r="D142" s="334" t="s">
        <v>859</v>
      </c>
      <c r="E142" s="334" t="s">
        <v>860</v>
      </c>
      <c r="F142" s="334" t="s">
        <v>918</v>
      </c>
      <c r="G142" s="334" t="s">
        <v>919</v>
      </c>
      <c r="H142" s="334" t="s">
        <v>920</v>
      </c>
      <c r="I142" s="341">
        <v>12018.93</v>
      </c>
    </row>
    <row r="143" spans="1:9" x14ac:dyDescent="0.35">
      <c r="C143" s="340"/>
      <c r="D143" s="334" t="s">
        <v>921</v>
      </c>
      <c r="E143" s="334" t="s">
        <v>922</v>
      </c>
      <c r="H143" s="334" t="s">
        <v>923</v>
      </c>
    </row>
    <row r="144" spans="1:9" x14ac:dyDescent="0.35">
      <c r="A144" s="334" t="str">
        <f>Inek2019A3[[#This Row],[ZPD2]]</f>
        <v>ZP11.01</v>
      </c>
      <c r="B144" s="334" t="str">
        <f>Inek2019A3[[#This Row],[OPSKode]]</f>
        <v>8-810.q0</v>
      </c>
      <c r="C144" s="340">
        <f>Inek2019A3[[#This Row],[Betrag2]]</f>
        <v>1638</v>
      </c>
      <c r="D144" s="334" t="s">
        <v>921</v>
      </c>
      <c r="E144" s="334" t="s">
        <v>922</v>
      </c>
      <c r="F144" s="334" t="s">
        <v>924</v>
      </c>
      <c r="G144" s="334" t="s">
        <v>925</v>
      </c>
      <c r="H144" s="334" t="s">
        <v>926</v>
      </c>
      <c r="I144" s="341">
        <v>1638</v>
      </c>
    </row>
    <row r="145" spans="1:9" x14ac:dyDescent="0.35">
      <c r="A145" s="334" t="str">
        <f>Inek2019A3[[#This Row],[ZPD2]]</f>
        <v>ZP11.02</v>
      </c>
      <c r="B145" s="334" t="str">
        <f>Inek2019A3[[#This Row],[OPSKode]]</f>
        <v>8-810.q1</v>
      </c>
      <c r="C145" s="340">
        <f>Inek2019A3[[#This Row],[Betrag2]]</f>
        <v>3276</v>
      </c>
      <c r="D145" s="334" t="s">
        <v>921</v>
      </c>
      <c r="E145" s="334" t="s">
        <v>922</v>
      </c>
      <c r="F145" s="334" t="s">
        <v>927</v>
      </c>
      <c r="G145" s="334" t="s">
        <v>928</v>
      </c>
      <c r="H145" s="334" t="s">
        <v>929</v>
      </c>
      <c r="I145" s="341">
        <v>3276</v>
      </c>
    </row>
    <row r="146" spans="1:9" x14ac:dyDescent="0.35">
      <c r="A146" s="334" t="str">
        <f>Inek2019A3[[#This Row],[ZPD2]]</f>
        <v>ZP11.03</v>
      </c>
      <c r="B146" s="334" t="str">
        <f>Inek2019A3[[#This Row],[OPSKode]]</f>
        <v>8-810.q2</v>
      </c>
      <c r="C146" s="340">
        <f>Inek2019A3[[#This Row],[Betrag2]]</f>
        <v>4914</v>
      </c>
      <c r="D146" s="334" t="s">
        <v>921</v>
      </c>
      <c r="E146" s="334" t="s">
        <v>922</v>
      </c>
      <c r="F146" s="334" t="s">
        <v>930</v>
      </c>
      <c r="G146" s="334" t="s">
        <v>931</v>
      </c>
      <c r="H146" s="334" t="s">
        <v>932</v>
      </c>
      <c r="I146" s="341">
        <v>4914</v>
      </c>
    </row>
    <row r="147" spans="1:9" x14ac:dyDescent="0.35">
      <c r="A147" s="334" t="str">
        <f>Inek2019A3[[#This Row],[ZPD2]]</f>
        <v>ZP11.04</v>
      </c>
      <c r="B147" s="334" t="str">
        <f>Inek2019A3[[#This Row],[OPSKode]]</f>
        <v>8-810.q3</v>
      </c>
      <c r="C147" s="340">
        <f>Inek2019A3[[#This Row],[Betrag2]]</f>
        <v>6552</v>
      </c>
      <c r="D147" s="334" t="s">
        <v>921</v>
      </c>
      <c r="E147" s="334" t="s">
        <v>922</v>
      </c>
      <c r="F147" s="334" t="s">
        <v>933</v>
      </c>
      <c r="G147" s="334" t="s">
        <v>934</v>
      </c>
      <c r="H147" s="334" t="s">
        <v>935</v>
      </c>
      <c r="I147" s="341">
        <v>6552</v>
      </c>
    </row>
    <row r="148" spans="1:9" x14ac:dyDescent="0.35">
      <c r="A148" s="334" t="str">
        <f>Inek2019A3[[#This Row],[ZPD2]]</f>
        <v>ZP11.05</v>
      </c>
      <c r="B148" s="334" t="str">
        <f>Inek2019A3[[#This Row],[OPSKode]]</f>
        <v>8-810.q4</v>
      </c>
      <c r="C148" s="340">
        <f>Inek2019A3[[#This Row],[Betrag2]]</f>
        <v>8190</v>
      </c>
      <c r="D148" s="334" t="s">
        <v>921</v>
      </c>
      <c r="E148" s="334" t="s">
        <v>922</v>
      </c>
      <c r="F148" s="334" t="s">
        <v>936</v>
      </c>
      <c r="G148" s="334" t="s">
        <v>937</v>
      </c>
      <c r="H148" s="334" t="s">
        <v>938</v>
      </c>
      <c r="I148" s="341">
        <v>8190</v>
      </c>
    </row>
    <row r="149" spans="1:9" x14ac:dyDescent="0.35">
      <c r="A149" s="334" t="str">
        <f>Inek2019A3[[#This Row],[ZPD2]]</f>
        <v>ZP11.06</v>
      </c>
      <c r="B149" s="334" t="str">
        <f>Inek2019A3[[#This Row],[OPSKode]]</f>
        <v>8-810.q5</v>
      </c>
      <c r="C149" s="340">
        <f>Inek2019A3[[#This Row],[Betrag2]]</f>
        <v>9828</v>
      </c>
      <c r="D149" s="334" t="s">
        <v>921</v>
      </c>
      <c r="E149" s="334" t="s">
        <v>922</v>
      </c>
      <c r="F149" s="334" t="s">
        <v>939</v>
      </c>
      <c r="G149" s="334" t="s">
        <v>940</v>
      </c>
      <c r="H149" s="334" t="s">
        <v>941</v>
      </c>
      <c r="I149" s="341">
        <v>9828</v>
      </c>
    </row>
    <row r="150" spans="1:9" x14ac:dyDescent="0.35">
      <c r="A150" s="334" t="str">
        <f>Inek2019A3[[#This Row],[ZPD2]]</f>
        <v>ZP11.07</v>
      </c>
      <c r="B150" s="334" t="str">
        <f>Inek2019A3[[#This Row],[OPSKode]]</f>
        <v>8-810.q6</v>
      </c>
      <c r="C150" s="340">
        <f>Inek2019A3[[#This Row],[Betrag2]]</f>
        <v>11466</v>
      </c>
      <c r="D150" s="334" t="s">
        <v>921</v>
      </c>
      <c r="E150" s="334" t="s">
        <v>922</v>
      </c>
      <c r="F150" s="334" t="s">
        <v>942</v>
      </c>
      <c r="G150" s="334" t="s">
        <v>943</v>
      </c>
      <c r="H150" s="334" t="s">
        <v>944</v>
      </c>
      <c r="I150" s="341">
        <v>11466</v>
      </c>
    </row>
    <row r="151" spans="1:9" x14ac:dyDescent="0.35">
      <c r="A151" s="334" t="str">
        <f>Inek2019A3[[#This Row],[ZPD2]]</f>
        <v>ZP11.08</v>
      </c>
      <c r="B151" s="334" t="str">
        <f>Inek2019A3[[#This Row],[OPSKode]]</f>
        <v>8-810.q7</v>
      </c>
      <c r="C151" s="340">
        <f>Inek2019A3[[#This Row],[Betrag2]]</f>
        <v>13104</v>
      </c>
      <c r="D151" s="334" t="s">
        <v>921</v>
      </c>
      <c r="E151" s="334" t="s">
        <v>922</v>
      </c>
      <c r="F151" s="334" t="s">
        <v>945</v>
      </c>
      <c r="G151" s="334" t="s">
        <v>946</v>
      </c>
      <c r="H151" s="334" t="s">
        <v>947</v>
      </c>
      <c r="I151" s="341">
        <v>13104</v>
      </c>
    </row>
    <row r="152" spans="1:9" x14ac:dyDescent="0.35">
      <c r="A152" s="334" t="str">
        <f>Inek2019A3[[#This Row],[ZPD2]]</f>
        <v>ZP11.09</v>
      </c>
      <c r="B152" s="334" t="str">
        <f>Inek2019A3[[#This Row],[OPSKode]]</f>
        <v>8-810.q8</v>
      </c>
      <c r="C152" s="340">
        <f>Inek2019A3[[#This Row],[Betrag2]]</f>
        <v>14742</v>
      </c>
      <c r="D152" s="334" t="s">
        <v>921</v>
      </c>
      <c r="E152" s="334" t="s">
        <v>922</v>
      </c>
      <c r="F152" s="334" t="s">
        <v>948</v>
      </c>
      <c r="G152" s="334" t="s">
        <v>949</v>
      </c>
      <c r="H152" s="334" t="s">
        <v>950</v>
      </c>
      <c r="I152" s="341">
        <v>14742</v>
      </c>
    </row>
    <row r="153" spans="1:9" x14ac:dyDescent="0.35">
      <c r="A153" s="334" t="str">
        <f>Inek2019A3[[#This Row],[ZPD2]]</f>
        <v>ZP11.10</v>
      </c>
      <c r="B153" s="334" t="str">
        <f>Inek2019A3[[#This Row],[OPSKode]]</f>
        <v>8-810.q9</v>
      </c>
      <c r="C153" s="340">
        <f>Inek2019A3[[#This Row],[Betrag2]]</f>
        <v>16380</v>
      </c>
      <c r="D153" s="334" t="s">
        <v>921</v>
      </c>
      <c r="E153" s="334" t="s">
        <v>922</v>
      </c>
      <c r="F153" s="334" t="s">
        <v>951</v>
      </c>
      <c r="G153" s="334" t="s">
        <v>952</v>
      </c>
      <c r="H153" s="334" t="s">
        <v>953</v>
      </c>
      <c r="I153" s="341">
        <v>16380</v>
      </c>
    </row>
    <row r="154" spans="1:9" x14ac:dyDescent="0.35">
      <c r="A154" s="334" t="str">
        <f>Inek2019A3[[#This Row],[ZPD2]]</f>
        <v>ZP11.11</v>
      </c>
      <c r="B154" s="334" t="str">
        <f>Inek2019A3[[#This Row],[OPSKode]]</f>
        <v>8-810.qa</v>
      </c>
      <c r="C154" s="340">
        <f>Inek2019A3[[#This Row],[Betrag2]]</f>
        <v>18018</v>
      </c>
      <c r="D154" s="334" t="s">
        <v>921</v>
      </c>
      <c r="E154" s="334" t="s">
        <v>922</v>
      </c>
      <c r="F154" s="334" t="s">
        <v>954</v>
      </c>
      <c r="G154" s="334" t="s">
        <v>955</v>
      </c>
      <c r="H154" s="334" t="s">
        <v>956</v>
      </c>
      <c r="I154" s="341">
        <v>18018</v>
      </c>
    </row>
    <row r="155" spans="1:9" x14ac:dyDescent="0.35">
      <c r="A155" s="334" t="str">
        <f>Inek2019A3[[#This Row],[ZPD2]]</f>
        <v>ZP11.12</v>
      </c>
      <c r="B155" s="334" t="str">
        <f>Inek2019A3[[#This Row],[OPSKode]]</f>
        <v>8-810.qb</v>
      </c>
      <c r="C155" s="340">
        <f>Inek2019A3[[#This Row],[Betrag2]]</f>
        <v>19656</v>
      </c>
      <c r="D155" s="334" t="s">
        <v>921</v>
      </c>
      <c r="E155" s="334" t="s">
        <v>922</v>
      </c>
      <c r="F155" s="334" t="s">
        <v>957</v>
      </c>
      <c r="G155" s="334" t="s">
        <v>958</v>
      </c>
      <c r="H155" s="334" t="s">
        <v>959</v>
      </c>
      <c r="I155" s="341">
        <v>19656</v>
      </c>
    </row>
    <row r="156" spans="1:9" x14ac:dyDescent="0.35">
      <c r="A156" s="334" t="str">
        <f>Inek2019A3[[#This Row],[ZPD2]]</f>
        <v>ZP11.13</v>
      </c>
      <c r="B156" s="334" t="str">
        <f>Inek2019A3[[#This Row],[OPSKode]]</f>
        <v>8-810.qc</v>
      </c>
      <c r="C156" s="340">
        <f>Inek2019A3[[#This Row],[Betrag2]]</f>
        <v>22932</v>
      </c>
      <c r="D156" s="334" t="s">
        <v>921</v>
      </c>
      <c r="E156" s="334" t="s">
        <v>922</v>
      </c>
      <c r="F156" s="334" t="s">
        <v>960</v>
      </c>
      <c r="G156" s="334" t="s">
        <v>961</v>
      </c>
      <c r="H156" s="334" t="s">
        <v>962</v>
      </c>
      <c r="I156" s="341">
        <v>22932</v>
      </c>
    </row>
    <row r="157" spans="1:9" x14ac:dyDescent="0.35">
      <c r="A157" s="334" t="str">
        <f>Inek2019A3[[#This Row],[ZPD2]]</f>
        <v>ZP11.14</v>
      </c>
      <c r="B157" s="334" t="str">
        <f>Inek2019A3[[#This Row],[OPSKode]]</f>
        <v>8-810.qd</v>
      </c>
      <c r="C157" s="340">
        <f>Inek2019A3[[#This Row],[Betrag2]]</f>
        <v>26208</v>
      </c>
      <c r="D157" s="334" t="s">
        <v>921</v>
      </c>
      <c r="E157" s="334" t="s">
        <v>922</v>
      </c>
      <c r="F157" s="334" t="s">
        <v>963</v>
      </c>
      <c r="G157" s="334" t="s">
        <v>964</v>
      </c>
      <c r="H157" s="334" t="s">
        <v>965</v>
      </c>
      <c r="I157" s="341">
        <v>26208</v>
      </c>
    </row>
    <row r="158" spans="1:9" x14ac:dyDescent="0.35">
      <c r="A158" s="334" t="str">
        <f>Inek2019A3[[#This Row],[ZPD2]]</f>
        <v>ZP11.15</v>
      </c>
      <c r="B158" s="334" t="str">
        <f>Inek2019A3[[#This Row],[OPSKode]]</f>
        <v>8-810.qe</v>
      </c>
      <c r="C158" s="340">
        <f>Inek2019A3[[#This Row],[Betrag2]]</f>
        <v>29484</v>
      </c>
      <c r="D158" s="334" t="s">
        <v>921</v>
      </c>
      <c r="E158" s="334" t="s">
        <v>922</v>
      </c>
      <c r="F158" s="334" t="s">
        <v>966</v>
      </c>
      <c r="G158" s="334" t="s">
        <v>967</v>
      </c>
      <c r="H158" s="334" t="s">
        <v>968</v>
      </c>
      <c r="I158" s="341">
        <v>29484</v>
      </c>
    </row>
    <row r="159" spans="1:9" x14ac:dyDescent="0.35">
      <c r="A159" s="334" t="str">
        <f>Inek2019A3[[#This Row],[ZPD2]]</f>
        <v>ZP11.16</v>
      </c>
      <c r="B159" s="334" t="str">
        <f>Inek2019A3[[#This Row],[OPSKode]]</f>
        <v>8-810.qf</v>
      </c>
      <c r="C159" s="340">
        <f>Inek2019A3[[#This Row],[Betrag2]]</f>
        <v>32760</v>
      </c>
      <c r="D159" s="334" t="s">
        <v>921</v>
      </c>
      <c r="E159" s="334" t="s">
        <v>922</v>
      </c>
      <c r="F159" s="334" t="s">
        <v>969</v>
      </c>
      <c r="G159" s="334" t="s">
        <v>970</v>
      </c>
      <c r="H159" s="334" t="s">
        <v>971</v>
      </c>
      <c r="I159" s="341">
        <v>32760</v>
      </c>
    </row>
    <row r="160" spans="1:9" x14ac:dyDescent="0.35">
      <c r="A160" s="334" t="str">
        <f>Inek2019A3[[#This Row],[ZPD2]]</f>
        <v>ZP11.17</v>
      </c>
      <c r="B160" s="334" t="str">
        <f>Inek2019A3[[#This Row],[OPSKode]]</f>
        <v>8-810.qg</v>
      </c>
      <c r="C160" s="340">
        <f>Inek2019A3[[#This Row],[Betrag2]]</f>
        <v>37674</v>
      </c>
      <c r="D160" s="334" t="s">
        <v>921</v>
      </c>
      <c r="E160" s="334" t="s">
        <v>922</v>
      </c>
      <c r="F160" s="334" t="s">
        <v>972</v>
      </c>
      <c r="G160" s="334" t="s">
        <v>973</v>
      </c>
      <c r="H160" s="334" t="s">
        <v>974</v>
      </c>
      <c r="I160" s="341">
        <v>37674</v>
      </c>
    </row>
    <row r="161" spans="1:9" x14ac:dyDescent="0.35">
      <c r="A161" s="334" t="str">
        <f>Inek2019A3[[#This Row],[ZPD2]]</f>
        <v>ZP11.18</v>
      </c>
      <c r="B161" s="334" t="str">
        <f>Inek2019A3[[#This Row],[OPSKode]]</f>
        <v>8-810.qh</v>
      </c>
      <c r="C161" s="340">
        <f>Inek2019A3[[#This Row],[Betrag2]]</f>
        <v>42588</v>
      </c>
      <c r="D161" s="334" t="s">
        <v>921</v>
      </c>
      <c r="E161" s="334" t="s">
        <v>922</v>
      </c>
      <c r="F161" s="334" t="s">
        <v>975</v>
      </c>
      <c r="G161" s="334" t="s">
        <v>976</v>
      </c>
      <c r="H161" s="334" t="s">
        <v>977</v>
      </c>
      <c r="I161" s="341">
        <v>42588</v>
      </c>
    </row>
    <row r="162" spans="1:9" x14ac:dyDescent="0.35">
      <c r="A162" s="334" t="str">
        <f>Inek2019A3[[#This Row],[ZPD2]]</f>
        <v>ZP11.19</v>
      </c>
      <c r="B162" s="334" t="str">
        <f>Inek2019A3[[#This Row],[OPSKode]]</f>
        <v>8-810.qj</v>
      </c>
      <c r="C162" s="340">
        <f>Inek2019A3[[#This Row],[Betrag2]]</f>
        <v>47502</v>
      </c>
      <c r="D162" s="334" t="s">
        <v>921</v>
      </c>
      <c r="E162" s="334" t="s">
        <v>922</v>
      </c>
      <c r="F162" s="334" t="s">
        <v>978</v>
      </c>
      <c r="G162" s="334" t="s">
        <v>979</v>
      </c>
      <c r="H162" s="334" t="s">
        <v>980</v>
      </c>
      <c r="I162" s="341">
        <v>47502</v>
      </c>
    </row>
    <row r="163" spans="1:9" x14ac:dyDescent="0.35">
      <c r="A163" s="334" t="str">
        <f>Inek2019A3[[#This Row],[ZPD2]]</f>
        <v>ZP11.20</v>
      </c>
      <c r="B163" s="334" t="str">
        <f>Inek2019A3[[#This Row],[OPSKode]]</f>
        <v>8-810.qk</v>
      </c>
      <c r="C163" s="340">
        <f>Inek2019A3[[#This Row],[Betrag2]]</f>
        <v>52416</v>
      </c>
      <c r="D163" s="334" t="s">
        <v>921</v>
      </c>
      <c r="E163" s="334" t="s">
        <v>922</v>
      </c>
      <c r="F163" s="334" t="s">
        <v>981</v>
      </c>
      <c r="G163" s="334" t="s">
        <v>982</v>
      </c>
      <c r="H163" s="334" t="s">
        <v>983</v>
      </c>
      <c r="I163" s="341">
        <v>52416</v>
      </c>
    </row>
    <row r="164" spans="1:9" x14ac:dyDescent="0.35">
      <c r="C164" s="340"/>
      <c r="D164" s="334" t="s">
        <v>984</v>
      </c>
      <c r="E164" s="334" t="s">
        <v>985</v>
      </c>
      <c r="H164" s="334" t="s">
        <v>986</v>
      </c>
    </row>
    <row r="165" spans="1:9" x14ac:dyDescent="0.35">
      <c r="A165" s="334" t="str">
        <f>Inek2019A3[[#This Row],[ZPD2]]</f>
        <v>ZP12.01</v>
      </c>
      <c r="B165" s="334" t="str">
        <f>Inek2019A3[[#This Row],[OPSKode]]</f>
        <v>6-001.b0</v>
      </c>
      <c r="C165" s="340">
        <f>Inek2019A3[[#This Row],[Betrag2]]</f>
        <v>298.32</v>
      </c>
      <c r="D165" s="334" t="s">
        <v>984</v>
      </c>
      <c r="E165" s="334" t="s">
        <v>985</v>
      </c>
      <c r="F165" s="334" t="s">
        <v>987</v>
      </c>
      <c r="G165" s="334" t="s">
        <v>988</v>
      </c>
      <c r="H165" s="334" t="s">
        <v>989</v>
      </c>
      <c r="I165" s="341">
        <v>298.32</v>
      </c>
    </row>
    <row r="166" spans="1:9" x14ac:dyDescent="0.35">
      <c r="A166" s="334" t="str">
        <f>Inek2019A3[[#This Row],[ZPD2]]</f>
        <v>ZP12.02</v>
      </c>
      <c r="B166" s="334" t="str">
        <f>Inek2019A3[[#This Row],[OPSKode]]</f>
        <v>6-001.b1</v>
      </c>
      <c r="C166" s="340">
        <f>Inek2019A3[[#This Row],[Betrag2]]</f>
        <v>522.05999999999995</v>
      </c>
      <c r="D166" s="334" t="s">
        <v>984</v>
      </c>
      <c r="E166" s="334" t="s">
        <v>985</v>
      </c>
      <c r="F166" s="334" t="s">
        <v>990</v>
      </c>
      <c r="G166" s="334" t="s">
        <v>991</v>
      </c>
      <c r="H166" s="334" t="s">
        <v>992</v>
      </c>
      <c r="I166" s="341">
        <v>522.05999999999995</v>
      </c>
    </row>
    <row r="167" spans="1:9" x14ac:dyDescent="0.35">
      <c r="A167" s="334" t="str">
        <f>Inek2019A3[[#This Row],[ZPD2]]</f>
        <v>ZP12.03</v>
      </c>
      <c r="B167" s="334" t="str">
        <f>Inek2019A3[[#This Row],[OPSKode]]</f>
        <v>6-001.b2</v>
      </c>
      <c r="C167" s="340">
        <f>Inek2019A3[[#This Row],[Betrag2]]</f>
        <v>745.8</v>
      </c>
      <c r="D167" s="334" t="s">
        <v>984</v>
      </c>
      <c r="E167" s="334" t="s">
        <v>985</v>
      </c>
      <c r="F167" s="334" t="s">
        <v>993</v>
      </c>
      <c r="G167" s="334" t="s">
        <v>994</v>
      </c>
      <c r="H167" s="334" t="s">
        <v>995</v>
      </c>
      <c r="I167" s="341">
        <v>745.8</v>
      </c>
    </row>
    <row r="168" spans="1:9" x14ac:dyDescent="0.35">
      <c r="A168" s="334" t="str">
        <f>Inek2019A3[[#This Row],[ZPD2]]</f>
        <v>ZP12.04</v>
      </c>
      <c r="B168" s="334" t="str">
        <f>Inek2019A3[[#This Row],[OPSKode]]</f>
        <v>6-001.b3</v>
      </c>
      <c r="C168" s="340">
        <f>Inek2019A3[[#This Row],[Betrag2]]</f>
        <v>969.54</v>
      </c>
      <c r="D168" s="334" t="s">
        <v>984</v>
      </c>
      <c r="E168" s="334" t="s">
        <v>985</v>
      </c>
      <c r="F168" s="334" t="s">
        <v>996</v>
      </c>
      <c r="G168" s="334" t="s">
        <v>997</v>
      </c>
      <c r="H168" s="334" t="s">
        <v>998</v>
      </c>
      <c r="I168" s="341">
        <v>969.54</v>
      </c>
    </row>
    <row r="169" spans="1:9" x14ac:dyDescent="0.35">
      <c r="A169" s="334" t="str">
        <f>Inek2019A3[[#This Row],[ZPD2]]</f>
        <v>ZP12.05</v>
      </c>
      <c r="B169" s="334" t="str">
        <f>Inek2019A3[[#This Row],[OPSKode]]</f>
        <v>6-001.b4</v>
      </c>
      <c r="C169" s="340">
        <f>Inek2019A3[[#This Row],[Betrag2]]</f>
        <v>1187.3900000000001</v>
      </c>
      <c r="D169" s="334" t="s">
        <v>984</v>
      </c>
      <c r="E169" s="334" t="s">
        <v>985</v>
      </c>
      <c r="F169" s="334" t="s">
        <v>999</v>
      </c>
      <c r="G169" s="334" t="s">
        <v>1000</v>
      </c>
      <c r="H169" s="334" t="s">
        <v>1001</v>
      </c>
      <c r="I169" s="341">
        <v>1187.3900000000001</v>
      </c>
    </row>
    <row r="170" spans="1:9" x14ac:dyDescent="0.35">
      <c r="A170" s="334" t="str">
        <f>Inek2019A3[[#This Row],[ZPD2]]</f>
        <v>ZP12.06</v>
      </c>
      <c r="B170" s="334" t="str">
        <f>Inek2019A3[[#This Row],[OPSKode]]</f>
        <v>6-001.b5</v>
      </c>
      <c r="C170" s="340">
        <f>Inek2019A3[[#This Row],[Betrag2]]</f>
        <v>1408.89</v>
      </c>
      <c r="D170" s="334" t="s">
        <v>984</v>
      </c>
      <c r="E170" s="334" t="s">
        <v>985</v>
      </c>
      <c r="F170" s="334" t="s">
        <v>1002</v>
      </c>
      <c r="G170" s="334" t="s">
        <v>1003</v>
      </c>
      <c r="H170" s="334" t="s">
        <v>1004</v>
      </c>
      <c r="I170" s="341">
        <v>1408.89</v>
      </c>
    </row>
    <row r="171" spans="1:9" x14ac:dyDescent="0.35">
      <c r="A171" s="334" t="str">
        <f>Inek2019A3[[#This Row],[ZPD2]]</f>
        <v>ZP12.07</v>
      </c>
      <c r="B171" s="334" t="str">
        <f>Inek2019A3[[#This Row],[OPSKode]]</f>
        <v>6-001.b6</v>
      </c>
      <c r="C171" s="340">
        <f>Inek2019A3[[#This Row],[Betrag2]]</f>
        <v>1640.76</v>
      </c>
      <c r="D171" s="334" t="s">
        <v>984</v>
      </c>
      <c r="E171" s="334" t="s">
        <v>985</v>
      </c>
      <c r="F171" s="334" t="s">
        <v>1005</v>
      </c>
      <c r="G171" s="334" t="s">
        <v>1006</v>
      </c>
      <c r="H171" s="334" t="s">
        <v>1007</v>
      </c>
      <c r="I171" s="341">
        <v>1640.76</v>
      </c>
    </row>
    <row r="172" spans="1:9" x14ac:dyDescent="0.35">
      <c r="A172" s="334" t="str">
        <f>Inek2019A3[[#This Row],[ZPD2]]</f>
        <v>ZP12.08</v>
      </c>
      <c r="B172" s="334" t="str">
        <f>Inek2019A3[[#This Row],[OPSKode]]</f>
        <v>6-001.b7</v>
      </c>
      <c r="C172" s="340">
        <f>Inek2019A3[[#This Row],[Betrag2]]</f>
        <v>1864.5</v>
      </c>
      <c r="D172" s="334" t="s">
        <v>984</v>
      </c>
      <c r="E172" s="334" t="s">
        <v>985</v>
      </c>
      <c r="F172" s="334" t="s">
        <v>1008</v>
      </c>
      <c r="G172" s="334" t="s">
        <v>1009</v>
      </c>
      <c r="H172" s="334" t="s">
        <v>1010</v>
      </c>
      <c r="I172" s="341">
        <v>1864.5</v>
      </c>
    </row>
    <row r="173" spans="1:9" x14ac:dyDescent="0.35">
      <c r="A173" s="334" t="str">
        <f>Inek2019A3[[#This Row],[ZPD2]]</f>
        <v>ZP12.09</v>
      </c>
      <c r="B173" s="334" t="str">
        <f>Inek2019A3[[#This Row],[OPSKode]]</f>
        <v>6-001.b8</v>
      </c>
      <c r="C173" s="340">
        <f>Inek2019A3[[#This Row],[Betrag2]]</f>
        <v>2088.2399999999998</v>
      </c>
      <c r="D173" s="334" t="s">
        <v>984</v>
      </c>
      <c r="E173" s="334" t="s">
        <v>985</v>
      </c>
      <c r="F173" s="334" t="s">
        <v>1011</v>
      </c>
      <c r="G173" s="334" t="s">
        <v>1012</v>
      </c>
      <c r="H173" s="334" t="s">
        <v>1013</v>
      </c>
      <c r="I173" s="341">
        <v>2088.2399999999998</v>
      </c>
    </row>
    <row r="174" spans="1:9" x14ac:dyDescent="0.35">
      <c r="A174" s="334" t="str">
        <f>Inek2019A3[[#This Row],[ZPD2]]</f>
        <v>ZP12.10</v>
      </c>
      <c r="B174" s="334" t="str">
        <f>Inek2019A3[[#This Row],[OPSKode]]</f>
        <v>6-001.b9</v>
      </c>
      <c r="C174" s="340">
        <f>Inek2019A3[[#This Row],[Betrag2]]</f>
        <v>2311.98</v>
      </c>
      <c r="D174" s="334" t="s">
        <v>984</v>
      </c>
      <c r="E174" s="334" t="s">
        <v>985</v>
      </c>
      <c r="F174" s="334" t="s">
        <v>1014</v>
      </c>
      <c r="G174" s="334" t="s">
        <v>1015</v>
      </c>
      <c r="H174" s="334" t="s">
        <v>1016</v>
      </c>
      <c r="I174" s="341">
        <v>2311.98</v>
      </c>
    </row>
    <row r="175" spans="1:9" x14ac:dyDescent="0.35">
      <c r="A175" s="334" t="str">
        <f>Inek2019A3[[#This Row],[ZPD2]]</f>
        <v>ZP12.11</v>
      </c>
      <c r="B175" s="334" t="str">
        <f>Inek2019A3[[#This Row],[OPSKode]]</f>
        <v>6-001.ba</v>
      </c>
      <c r="C175" s="340">
        <f>Inek2019A3[[#This Row],[Betrag2]]</f>
        <v>2535.7199999999998</v>
      </c>
      <c r="D175" s="334" t="s">
        <v>984</v>
      </c>
      <c r="E175" s="334" t="s">
        <v>985</v>
      </c>
      <c r="F175" s="334" t="s">
        <v>1017</v>
      </c>
      <c r="G175" s="334" t="s">
        <v>1018</v>
      </c>
      <c r="H175" s="334" t="s">
        <v>1019</v>
      </c>
      <c r="I175" s="341">
        <v>2535.7199999999998</v>
      </c>
    </row>
    <row r="176" spans="1:9" x14ac:dyDescent="0.35">
      <c r="A176" s="334" t="str">
        <f>Inek2019A3[[#This Row],[ZPD2]]</f>
        <v>ZP12.12</v>
      </c>
      <c r="B176" s="334" t="str">
        <f>Inek2019A3[[#This Row],[OPSKode]]</f>
        <v>6-001.bb</v>
      </c>
      <c r="C176" s="340">
        <f>Inek2019A3[[#This Row],[Betrag2]]</f>
        <v>2834.04</v>
      </c>
      <c r="D176" s="334" t="s">
        <v>984</v>
      </c>
      <c r="E176" s="334" t="s">
        <v>985</v>
      </c>
      <c r="F176" s="334" t="s">
        <v>1020</v>
      </c>
      <c r="G176" s="334" t="s">
        <v>1021</v>
      </c>
      <c r="H176" s="334" t="s">
        <v>1022</v>
      </c>
      <c r="I176" s="341">
        <v>2834.04</v>
      </c>
    </row>
    <row r="177" spans="1:9" x14ac:dyDescent="0.35">
      <c r="A177" s="334" t="str">
        <f>Inek2019A3[[#This Row],[ZPD2]]</f>
        <v>ZP12.13</v>
      </c>
      <c r="B177" s="334" t="str">
        <f>Inek2019A3[[#This Row],[OPSKode]]</f>
        <v>6-001.bc</v>
      </c>
      <c r="C177" s="340">
        <f>Inek2019A3[[#This Row],[Betrag2]]</f>
        <v>3281.52</v>
      </c>
      <c r="D177" s="334" t="s">
        <v>984</v>
      </c>
      <c r="E177" s="334" t="s">
        <v>985</v>
      </c>
      <c r="F177" s="334" t="s">
        <v>1023</v>
      </c>
      <c r="G177" s="334" t="s">
        <v>1024</v>
      </c>
      <c r="H177" s="334" t="s">
        <v>1025</v>
      </c>
      <c r="I177" s="341">
        <v>3281.52</v>
      </c>
    </row>
    <row r="178" spans="1:9" x14ac:dyDescent="0.35">
      <c r="A178" s="334" t="str">
        <f>Inek2019A3[[#This Row],[ZPD2]]</f>
        <v>ZP12.14</v>
      </c>
      <c r="B178" s="334" t="str">
        <f>Inek2019A3[[#This Row],[OPSKode]]</f>
        <v>6-001.bd</v>
      </c>
      <c r="C178" s="340">
        <f>Inek2019A3[[#This Row],[Betrag2]]</f>
        <v>3729</v>
      </c>
      <c r="D178" s="334" t="s">
        <v>984</v>
      </c>
      <c r="E178" s="334" t="s">
        <v>985</v>
      </c>
      <c r="F178" s="334" t="s">
        <v>1026</v>
      </c>
      <c r="G178" s="334" t="s">
        <v>1027</v>
      </c>
      <c r="H178" s="334" t="s">
        <v>1028</v>
      </c>
      <c r="I178" s="341">
        <v>3729</v>
      </c>
    </row>
    <row r="179" spans="1:9" x14ac:dyDescent="0.35">
      <c r="A179" s="334" t="str">
        <f>Inek2019A3[[#This Row],[ZPD2]]</f>
        <v>ZP12.15</v>
      </c>
      <c r="B179" s="334" t="str">
        <f>Inek2019A3[[#This Row],[OPSKode]]</f>
        <v>6-001.be</v>
      </c>
      <c r="C179" s="340">
        <f>Inek2019A3[[#This Row],[Betrag2]]</f>
        <v>4176.4799999999996</v>
      </c>
      <c r="D179" s="334" t="s">
        <v>984</v>
      </c>
      <c r="E179" s="334" t="s">
        <v>985</v>
      </c>
      <c r="F179" s="334" t="s">
        <v>1029</v>
      </c>
      <c r="G179" s="334" t="s">
        <v>1030</v>
      </c>
      <c r="H179" s="334" t="s">
        <v>1031</v>
      </c>
      <c r="I179" s="341">
        <v>4176.4799999999996</v>
      </c>
    </row>
    <row r="180" spans="1:9" x14ac:dyDescent="0.35">
      <c r="A180" s="334" t="str">
        <f>Inek2019A3[[#This Row],[ZPD2]]</f>
        <v>ZP12.16</v>
      </c>
      <c r="B180" s="334" t="str">
        <f>Inek2019A3[[#This Row],[OPSKode]]</f>
        <v>6-001.bf</v>
      </c>
      <c r="C180" s="340">
        <f>Inek2019A3[[#This Row],[Betrag2]]</f>
        <v>4623.96</v>
      </c>
      <c r="D180" s="334" t="s">
        <v>984</v>
      </c>
      <c r="E180" s="334" t="s">
        <v>985</v>
      </c>
      <c r="F180" s="334" t="s">
        <v>1032</v>
      </c>
      <c r="G180" s="334" t="s">
        <v>1033</v>
      </c>
      <c r="H180" s="334" t="s">
        <v>1034</v>
      </c>
      <c r="I180" s="341">
        <v>4623.96</v>
      </c>
    </row>
    <row r="181" spans="1:9" x14ac:dyDescent="0.35">
      <c r="A181" s="334" t="str">
        <f>Inek2019A3[[#This Row],[ZPD2]]</f>
        <v>ZP12.17</v>
      </c>
      <c r="B181" s="334" t="str">
        <f>Inek2019A3[[#This Row],[OPSKode]]</f>
        <v>6-001.bg</v>
      </c>
      <c r="C181" s="340">
        <f>Inek2019A3[[#This Row],[Betrag2]]</f>
        <v>5071.4399999999996</v>
      </c>
      <c r="D181" s="334" t="s">
        <v>984</v>
      </c>
      <c r="E181" s="334" t="s">
        <v>985</v>
      </c>
      <c r="F181" s="334" t="s">
        <v>1035</v>
      </c>
      <c r="G181" s="334" t="s">
        <v>1036</v>
      </c>
      <c r="H181" s="334" t="s">
        <v>1037</v>
      </c>
      <c r="I181" s="341">
        <v>5071.4399999999996</v>
      </c>
    </row>
    <row r="182" spans="1:9" x14ac:dyDescent="0.35">
      <c r="A182" s="334" t="str">
        <f>Inek2019A3[[#This Row],[ZPD2]]</f>
        <v>ZP12.18</v>
      </c>
      <c r="B182" s="334" t="str">
        <f>Inek2019A3[[#This Row],[OPSKode]]</f>
        <v>6-001.bh</v>
      </c>
      <c r="C182" s="340">
        <f>Inek2019A3[[#This Row],[Betrag2]]</f>
        <v>5518.92</v>
      </c>
      <c r="D182" s="334" t="s">
        <v>984</v>
      </c>
      <c r="E182" s="334" t="s">
        <v>985</v>
      </c>
      <c r="F182" s="334" t="s">
        <v>1038</v>
      </c>
      <c r="G182" s="334" t="s">
        <v>1039</v>
      </c>
      <c r="H182" s="334" t="s">
        <v>1040</v>
      </c>
      <c r="I182" s="341">
        <v>5518.92</v>
      </c>
    </row>
    <row r="183" spans="1:9" x14ac:dyDescent="0.35">
      <c r="A183" s="334" t="str">
        <f>Inek2019A3[[#This Row],[ZPD2]]</f>
        <v>ZP12.19</v>
      </c>
      <c r="B183" s="334" t="str">
        <f>Inek2019A3[[#This Row],[OPSKode]]</f>
        <v>6-001.bj</v>
      </c>
      <c r="C183" s="340">
        <f>Inek2019A3[[#This Row],[Betrag2]]</f>
        <v>5966.4</v>
      </c>
      <c r="D183" s="334" t="s">
        <v>984</v>
      </c>
      <c r="E183" s="334" t="s">
        <v>985</v>
      </c>
      <c r="F183" s="334" t="s">
        <v>1041</v>
      </c>
      <c r="G183" s="334" t="s">
        <v>1042</v>
      </c>
      <c r="H183" s="334" t="s">
        <v>1043</v>
      </c>
      <c r="I183" s="341">
        <v>5966.4</v>
      </c>
    </row>
    <row r="184" spans="1:9" x14ac:dyDescent="0.35">
      <c r="A184" s="334" t="str">
        <f>Inek2019A3[[#This Row],[ZPD2]]</f>
        <v>ZP12.20</v>
      </c>
      <c r="B184" s="334" t="str">
        <f>Inek2019A3[[#This Row],[OPSKode]]</f>
        <v>6-001.bk</v>
      </c>
      <c r="C184" s="340">
        <f>Inek2019A3[[#This Row],[Betrag2]]</f>
        <v>6413.88</v>
      </c>
      <c r="D184" s="334" t="s">
        <v>984</v>
      </c>
      <c r="E184" s="334" t="s">
        <v>985</v>
      </c>
      <c r="F184" s="334" t="s">
        <v>1044</v>
      </c>
      <c r="G184" s="334" t="s">
        <v>1045</v>
      </c>
      <c r="H184" s="334" t="s">
        <v>1046</v>
      </c>
      <c r="I184" s="341">
        <v>6413.88</v>
      </c>
    </row>
    <row r="185" spans="1:9" x14ac:dyDescent="0.35">
      <c r="A185" s="334" t="str">
        <f>Inek2019A3[[#This Row],[ZPD2]]</f>
        <v>ZP12.21</v>
      </c>
      <c r="B185" s="334" t="str">
        <f>Inek2019A3[[#This Row],[OPSKode]]</f>
        <v>6-001.bm</v>
      </c>
      <c r="C185" s="340">
        <f>Inek2019A3[[#This Row],[Betrag2]]</f>
        <v>6861.36</v>
      </c>
      <c r="D185" s="334" t="s">
        <v>984</v>
      </c>
      <c r="E185" s="334" t="s">
        <v>985</v>
      </c>
      <c r="F185" s="334" t="s">
        <v>1047</v>
      </c>
      <c r="G185" s="334" t="s">
        <v>1048</v>
      </c>
      <c r="H185" s="334" t="s">
        <v>1049</v>
      </c>
      <c r="I185" s="341">
        <v>6861.36</v>
      </c>
    </row>
    <row r="186" spans="1:9" x14ac:dyDescent="0.35">
      <c r="A186" s="334" t="str">
        <f>Inek2019A3[[#This Row],[ZPD2]]</f>
        <v>ZP12.22</v>
      </c>
      <c r="B186" s="334" t="str">
        <f>Inek2019A3[[#This Row],[OPSKode]]</f>
        <v>6-001.bn</v>
      </c>
      <c r="C186" s="340">
        <f>Inek2019A3[[#This Row],[Betrag2]]</f>
        <v>7308.84</v>
      </c>
      <c r="D186" s="334" t="s">
        <v>984</v>
      </c>
      <c r="E186" s="334" t="s">
        <v>985</v>
      </c>
      <c r="F186" s="334" t="s">
        <v>1050</v>
      </c>
      <c r="G186" s="334" t="s">
        <v>1051</v>
      </c>
      <c r="H186" s="334" t="s">
        <v>1052</v>
      </c>
      <c r="I186" s="341">
        <v>7308.84</v>
      </c>
    </row>
    <row r="187" spans="1:9" x14ac:dyDescent="0.35">
      <c r="A187" s="502" t="s">
        <v>1053</v>
      </c>
      <c r="B187" s="502" t="str">
        <f>Inek2019A3[[#This Row],[OPSKode]]</f>
        <v>8-822</v>
      </c>
      <c r="C187" s="340">
        <f>Inek2019A3[[#This Row],[Betrag2]]</f>
        <v>1078.71</v>
      </c>
      <c r="D187" s="334" t="s">
        <v>1053</v>
      </c>
      <c r="E187" s="334" t="s">
        <v>1054</v>
      </c>
      <c r="G187" s="334" t="s">
        <v>1055</v>
      </c>
      <c r="H187" s="334" t="s">
        <v>1054</v>
      </c>
      <c r="I187" s="341">
        <v>1078.71</v>
      </c>
    </row>
    <row r="188" spans="1:9" x14ac:dyDescent="0.35">
      <c r="C188" s="340"/>
      <c r="D188" s="334" t="s">
        <v>1056</v>
      </c>
      <c r="E188" s="334" t="s">
        <v>1057</v>
      </c>
      <c r="H188" s="334" t="s">
        <v>1058</v>
      </c>
    </row>
    <row r="189" spans="1:9" x14ac:dyDescent="0.35">
      <c r="A189" s="334" t="str">
        <f>Inek2019A3[[#This Row],[ZPD2]]</f>
        <v>ZP15.08</v>
      </c>
      <c r="B189" s="334" t="str">
        <f>Inek2019A3[[#This Row],[OPSKode]]</f>
        <v>6-001.f7</v>
      </c>
      <c r="C189" s="340">
        <f>Inek2019A3[[#This Row],[Betrag2]]</f>
        <v>107.5</v>
      </c>
      <c r="D189" s="334" t="s">
        <v>1056</v>
      </c>
      <c r="E189" s="334" t="s">
        <v>1057</v>
      </c>
      <c r="F189" s="334" t="s">
        <v>1059</v>
      </c>
      <c r="G189" s="334" t="s">
        <v>1060</v>
      </c>
      <c r="H189" s="334" t="s">
        <v>1061</v>
      </c>
      <c r="I189" s="341">
        <v>107.5</v>
      </c>
    </row>
    <row r="190" spans="1:9" x14ac:dyDescent="0.35">
      <c r="A190" s="334" t="str">
        <f>Inek2019A3[[#This Row],[ZPD2]]</f>
        <v>ZP15.09</v>
      </c>
      <c r="B190" s="334" t="str">
        <f>Inek2019A3[[#This Row],[OPSKode]]</f>
        <v>6-001.f8</v>
      </c>
      <c r="C190" s="340">
        <f>Inek2019A3[[#This Row],[Betrag2]]</f>
        <v>121.52</v>
      </c>
      <c r="D190" s="334" t="s">
        <v>1056</v>
      </c>
      <c r="E190" s="334" t="s">
        <v>1057</v>
      </c>
      <c r="F190" s="334" t="s">
        <v>1062</v>
      </c>
      <c r="G190" s="334" t="s">
        <v>1063</v>
      </c>
      <c r="H190" s="334" t="s">
        <v>1064</v>
      </c>
      <c r="I190" s="341">
        <v>121.52</v>
      </c>
    </row>
    <row r="191" spans="1:9" x14ac:dyDescent="0.35">
      <c r="A191" s="334" t="str">
        <f>Inek2019A3[[#This Row],[ZPD2]]</f>
        <v>ZP15.10</v>
      </c>
      <c r="B191" s="334" t="str">
        <f>Inek2019A3[[#This Row],[OPSKode]]</f>
        <v>6-001.f9</v>
      </c>
      <c r="C191" s="340">
        <f>Inek2019A3[[#This Row],[Betrag2]]</f>
        <v>135.55000000000001</v>
      </c>
      <c r="D191" s="334" t="s">
        <v>1056</v>
      </c>
      <c r="E191" s="334" t="s">
        <v>1057</v>
      </c>
      <c r="F191" s="334" t="s">
        <v>1065</v>
      </c>
      <c r="G191" s="334" t="s">
        <v>1066</v>
      </c>
      <c r="H191" s="334" t="s">
        <v>1067</v>
      </c>
      <c r="I191" s="341">
        <v>135.55000000000001</v>
      </c>
    </row>
    <row r="192" spans="1:9" x14ac:dyDescent="0.35">
      <c r="A192" s="334" t="str">
        <f>Inek2019A3[[#This Row],[ZPD2]]</f>
        <v>ZP15.11</v>
      </c>
      <c r="B192" s="334" t="str">
        <f>Inek2019A3[[#This Row],[OPSKode]]</f>
        <v>6-001.fa</v>
      </c>
      <c r="C192" s="340">
        <f>Inek2019A3[[#This Row],[Betrag2]]</f>
        <v>149.57</v>
      </c>
      <c r="D192" s="334" t="s">
        <v>1056</v>
      </c>
      <c r="E192" s="334" t="s">
        <v>1057</v>
      </c>
      <c r="F192" s="334" t="s">
        <v>1068</v>
      </c>
      <c r="G192" s="334" t="s">
        <v>1069</v>
      </c>
      <c r="H192" s="334" t="s">
        <v>1070</v>
      </c>
      <c r="I192" s="341">
        <v>149.57</v>
      </c>
    </row>
    <row r="193" spans="1:9" x14ac:dyDescent="0.35">
      <c r="A193" s="334" t="str">
        <f>Inek2019A3[[#This Row],[ZPD2]]</f>
        <v>ZP15.12</v>
      </c>
      <c r="B193" s="334" t="str">
        <f>Inek2019A3[[#This Row],[OPSKode]]</f>
        <v>6-001.fb</v>
      </c>
      <c r="C193" s="340">
        <f>Inek2019A3[[#This Row],[Betrag2]]</f>
        <v>163.59</v>
      </c>
      <c r="D193" s="334" t="s">
        <v>1056</v>
      </c>
      <c r="E193" s="334" t="s">
        <v>1057</v>
      </c>
      <c r="F193" s="334" t="s">
        <v>1071</v>
      </c>
      <c r="G193" s="334" t="s">
        <v>1072</v>
      </c>
      <c r="H193" s="334" t="s">
        <v>1073</v>
      </c>
      <c r="I193" s="341">
        <v>163.59</v>
      </c>
    </row>
    <row r="194" spans="1:9" x14ac:dyDescent="0.35">
      <c r="A194" s="334" t="str">
        <f>Inek2019A3[[#This Row],[ZPD2]]</f>
        <v>ZP15.13</v>
      </c>
      <c r="B194" s="334" t="str">
        <f>Inek2019A3[[#This Row],[OPSKode]]</f>
        <v>6-001.fc</v>
      </c>
      <c r="C194" s="340">
        <f>Inek2019A3[[#This Row],[Betrag2]]</f>
        <v>177.61</v>
      </c>
      <c r="D194" s="334" t="s">
        <v>1056</v>
      </c>
      <c r="E194" s="334" t="s">
        <v>1057</v>
      </c>
      <c r="F194" s="334" t="s">
        <v>1074</v>
      </c>
      <c r="G194" s="334" t="s">
        <v>1075</v>
      </c>
      <c r="H194" s="334" t="s">
        <v>1076</v>
      </c>
      <c r="I194" s="341">
        <v>177.61</v>
      </c>
    </row>
    <row r="195" spans="1:9" x14ac:dyDescent="0.35">
      <c r="A195" s="334" t="str">
        <f>Inek2019A3[[#This Row],[ZPD2]]</f>
        <v>ZP15.14</v>
      </c>
      <c r="B195" s="334" t="str">
        <f>Inek2019A3[[#This Row],[OPSKode]]</f>
        <v>6-001.fd</v>
      </c>
      <c r="C195" s="340">
        <f>Inek2019A3[[#This Row],[Betrag2]]</f>
        <v>191.63</v>
      </c>
      <c r="D195" s="334" t="s">
        <v>1056</v>
      </c>
      <c r="E195" s="334" t="s">
        <v>1057</v>
      </c>
      <c r="F195" s="334" t="s">
        <v>1077</v>
      </c>
      <c r="G195" s="334" t="s">
        <v>1078</v>
      </c>
      <c r="H195" s="334" t="s">
        <v>1079</v>
      </c>
      <c r="I195" s="341">
        <v>191.63</v>
      </c>
    </row>
    <row r="196" spans="1:9" x14ac:dyDescent="0.35">
      <c r="C196" s="340"/>
      <c r="D196" s="334" t="s">
        <v>1080</v>
      </c>
      <c r="E196" s="334" t="s">
        <v>1081</v>
      </c>
      <c r="H196" s="334" t="s">
        <v>1082</v>
      </c>
    </row>
    <row r="197" spans="1:9" x14ac:dyDescent="0.35">
      <c r="A197" s="334" t="str">
        <f>Inek2019A3[[#This Row],[ZPD2]]</f>
        <v>ZP16.01</v>
      </c>
      <c r="B197" s="334" t="str">
        <f>Inek2019A3[[#This Row],[OPSKode]]</f>
        <v>8-810.s0</v>
      </c>
      <c r="C197" s="340">
        <f>Inek2019A3[[#This Row],[Betrag2]]</f>
        <v>346.78</v>
      </c>
      <c r="D197" s="334" t="s">
        <v>1080</v>
      </c>
      <c r="E197" s="334" t="s">
        <v>1081</v>
      </c>
      <c r="F197" s="334" t="s">
        <v>1083</v>
      </c>
      <c r="G197" s="334" t="s">
        <v>1084</v>
      </c>
      <c r="H197" s="334" t="s">
        <v>1085</v>
      </c>
      <c r="I197" s="341">
        <v>346.78</v>
      </c>
    </row>
    <row r="198" spans="1:9" x14ac:dyDescent="0.35">
      <c r="A198" s="334" t="str">
        <f>Inek2019A3[[#This Row],[ZPD2]]</f>
        <v>ZP16.02</v>
      </c>
      <c r="B198" s="334" t="str">
        <f>Inek2019A3[[#This Row],[OPSKode]]</f>
        <v>8-810.s1</v>
      </c>
      <c r="C198" s="340">
        <f>Inek2019A3[[#This Row],[Betrag2]]</f>
        <v>606.86</v>
      </c>
      <c r="D198" s="334" t="s">
        <v>1080</v>
      </c>
      <c r="E198" s="334" t="s">
        <v>1081</v>
      </c>
      <c r="F198" s="334" t="s">
        <v>1086</v>
      </c>
      <c r="G198" s="334" t="s">
        <v>1087</v>
      </c>
      <c r="H198" s="334" t="s">
        <v>1088</v>
      </c>
      <c r="I198" s="341">
        <v>606.86</v>
      </c>
    </row>
    <row r="199" spans="1:9" x14ac:dyDescent="0.35">
      <c r="A199" s="334" t="str">
        <f>Inek2019A3[[#This Row],[ZPD2]]</f>
        <v>ZP16.03</v>
      </c>
      <c r="B199" s="334" t="str">
        <f>Inek2019A3[[#This Row],[OPSKode]]</f>
        <v>8-810.s2</v>
      </c>
      <c r="C199" s="340">
        <f>Inek2019A3[[#This Row],[Betrag2]]</f>
        <v>953.63</v>
      </c>
      <c r="D199" s="334" t="s">
        <v>1080</v>
      </c>
      <c r="E199" s="334" t="s">
        <v>1081</v>
      </c>
      <c r="F199" s="334" t="s">
        <v>1089</v>
      </c>
      <c r="G199" s="334" t="s">
        <v>1090</v>
      </c>
      <c r="H199" s="334" t="s">
        <v>1091</v>
      </c>
      <c r="I199" s="341">
        <v>953.63</v>
      </c>
    </row>
    <row r="200" spans="1:9" x14ac:dyDescent="0.35">
      <c r="A200" s="334" t="str">
        <f>Inek2019A3[[#This Row],[ZPD2]]</f>
        <v>ZP16.04</v>
      </c>
      <c r="B200" s="334" t="str">
        <f>Inek2019A3[[#This Row],[OPSKode]]</f>
        <v>8-810.s3</v>
      </c>
      <c r="C200" s="340">
        <f>Inek2019A3[[#This Row],[Betrag2]]</f>
        <v>1300.4100000000001</v>
      </c>
      <c r="D200" s="334" t="s">
        <v>1080</v>
      </c>
      <c r="E200" s="334" t="s">
        <v>1081</v>
      </c>
      <c r="F200" s="334" t="s">
        <v>1092</v>
      </c>
      <c r="G200" s="334" t="s">
        <v>1093</v>
      </c>
      <c r="H200" s="334" t="s">
        <v>1094</v>
      </c>
      <c r="I200" s="341">
        <v>1300.4100000000001</v>
      </c>
    </row>
    <row r="201" spans="1:9" x14ac:dyDescent="0.35">
      <c r="A201" s="334" t="str">
        <f>Inek2019A3[[#This Row],[ZPD2]]</f>
        <v>ZP16.05</v>
      </c>
      <c r="B201" s="334" t="str">
        <f>Inek2019A3[[#This Row],[OPSKode]]</f>
        <v>8-810.s4</v>
      </c>
      <c r="C201" s="340">
        <f>Inek2019A3[[#This Row],[Betrag2]]</f>
        <v>1950.62</v>
      </c>
      <c r="D201" s="334" t="s">
        <v>1080</v>
      </c>
      <c r="E201" s="334" t="s">
        <v>1081</v>
      </c>
      <c r="F201" s="334" t="s">
        <v>1095</v>
      </c>
      <c r="G201" s="334" t="s">
        <v>1096</v>
      </c>
      <c r="H201" s="334" t="s">
        <v>1097</v>
      </c>
      <c r="I201" s="341">
        <v>1950.62</v>
      </c>
    </row>
    <row r="202" spans="1:9" x14ac:dyDescent="0.35">
      <c r="A202" s="334" t="str">
        <f>Inek2019A3[[#This Row],[ZPD2]]</f>
        <v>ZP16.06</v>
      </c>
      <c r="B202" s="334" t="str">
        <f>Inek2019A3[[#This Row],[OPSKode]]</f>
        <v>8-810.s5</v>
      </c>
      <c r="C202" s="340">
        <f>Inek2019A3[[#This Row],[Betrag2]]</f>
        <v>2600.8200000000002</v>
      </c>
      <c r="D202" s="334" t="s">
        <v>1080</v>
      </c>
      <c r="E202" s="334" t="s">
        <v>1081</v>
      </c>
      <c r="F202" s="334" t="s">
        <v>1098</v>
      </c>
      <c r="G202" s="334" t="s">
        <v>1099</v>
      </c>
      <c r="H202" s="334" t="s">
        <v>1100</v>
      </c>
      <c r="I202" s="341">
        <v>2600.8200000000002</v>
      </c>
    </row>
    <row r="203" spans="1:9" x14ac:dyDescent="0.35">
      <c r="A203" s="334" t="str">
        <f>Inek2019A3[[#This Row],[ZPD2]]</f>
        <v>ZP16.07</v>
      </c>
      <c r="B203" s="334" t="str">
        <f>Inek2019A3[[#This Row],[OPSKode]]</f>
        <v>8-810.s6</v>
      </c>
      <c r="C203" s="340">
        <f>Inek2019A3[[#This Row],[Betrag2]]</f>
        <v>3251.03</v>
      </c>
      <c r="D203" s="334" t="s">
        <v>1080</v>
      </c>
      <c r="E203" s="334" t="s">
        <v>1081</v>
      </c>
      <c r="F203" s="334" t="s">
        <v>1101</v>
      </c>
      <c r="G203" s="334" t="s">
        <v>1102</v>
      </c>
      <c r="H203" s="334" t="s">
        <v>1103</v>
      </c>
      <c r="I203" s="341">
        <v>3251.03</v>
      </c>
    </row>
    <row r="204" spans="1:9" x14ac:dyDescent="0.35">
      <c r="A204" s="334" t="str">
        <f>Inek2019A3[[#This Row],[ZPD2]]</f>
        <v>ZP16.08</v>
      </c>
      <c r="B204" s="334" t="str">
        <f>Inek2019A3[[#This Row],[OPSKode]]</f>
        <v>8-810.s7</v>
      </c>
      <c r="C204" s="340">
        <f>Inek2019A3[[#This Row],[Betrag2]]</f>
        <v>3901.23</v>
      </c>
      <c r="D204" s="334" t="s">
        <v>1080</v>
      </c>
      <c r="E204" s="334" t="s">
        <v>1081</v>
      </c>
      <c r="F204" s="334" t="s">
        <v>1104</v>
      </c>
      <c r="G204" s="334" t="s">
        <v>1105</v>
      </c>
      <c r="H204" s="334" t="s">
        <v>1106</v>
      </c>
      <c r="I204" s="341">
        <v>3901.23</v>
      </c>
    </row>
    <row r="205" spans="1:9" x14ac:dyDescent="0.35">
      <c r="A205" s="334" t="str">
        <f>Inek2019A3[[#This Row],[ZPD2]]</f>
        <v>ZP16.09</v>
      </c>
      <c r="B205" s="334" t="str">
        <f>Inek2019A3[[#This Row],[OPSKode]]</f>
        <v>8-810.s8</v>
      </c>
      <c r="C205" s="340">
        <f>Inek2019A3[[#This Row],[Betrag2]]</f>
        <v>5201.6400000000003</v>
      </c>
      <c r="D205" s="334" t="s">
        <v>1080</v>
      </c>
      <c r="E205" s="334" t="s">
        <v>1081</v>
      </c>
      <c r="F205" s="334" t="s">
        <v>1107</v>
      </c>
      <c r="G205" s="334" t="s">
        <v>1108</v>
      </c>
      <c r="H205" s="334" t="s">
        <v>1109</v>
      </c>
      <c r="I205" s="341">
        <v>5201.6400000000003</v>
      </c>
    </row>
    <row r="206" spans="1:9" x14ac:dyDescent="0.35">
      <c r="A206" s="334" t="str">
        <f>Inek2019A3[[#This Row],[ZPD2]]</f>
        <v>ZP16.10</v>
      </c>
      <c r="B206" s="334" t="str">
        <f>Inek2019A3[[#This Row],[OPSKode]]</f>
        <v>8-810.s9</v>
      </c>
      <c r="C206" s="340">
        <f>Inek2019A3[[#This Row],[Betrag2]]</f>
        <v>6502.05</v>
      </c>
      <c r="D206" s="334" t="s">
        <v>1080</v>
      </c>
      <c r="E206" s="334" t="s">
        <v>1081</v>
      </c>
      <c r="F206" s="334" t="s">
        <v>1110</v>
      </c>
      <c r="G206" s="334" t="s">
        <v>1111</v>
      </c>
      <c r="H206" s="334" t="s">
        <v>1112</v>
      </c>
      <c r="I206" s="341">
        <v>6502.05</v>
      </c>
    </row>
    <row r="207" spans="1:9" x14ac:dyDescent="0.35">
      <c r="A207" s="334" t="str">
        <f>Inek2019A3[[#This Row],[ZPD2]]</f>
        <v>ZP16.11</v>
      </c>
      <c r="B207" s="334" t="str">
        <f>Inek2019A3[[#This Row],[OPSKode]]</f>
        <v>8-810.sa</v>
      </c>
      <c r="C207" s="340">
        <f>Inek2019A3[[#This Row],[Betrag2]]</f>
        <v>7802.46</v>
      </c>
      <c r="D207" s="334" t="s">
        <v>1080</v>
      </c>
      <c r="E207" s="334" t="s">
        <v>1081</v>
      </c>
      <c r="F207" s="334" t="s">
        <v>1113</v>
      </c>
      <c r="G207" s="334" t="s">
        <v>1114</v>
      </c>
      <c r="H207" s="334" t="s">
        <v>1115</v>
      </c>
      <c r="I207" s="341">
        <v>7802.46</v>
      </c>
    </row>
    <row r="208" spans="1:9" x14ac:dyDescent="0.35">
      <c r="A208" s="334" t="str">
        <f>Inek2019A3[[#This Row],[ZPD2]]</f>
        <v>ZP16.12</v>
      </c>
      <c r="B208" s="334" t="str">
        <f>Inek2019A3[[#This Row],[OPSKode]]</f>
        <v>8-810.sb</v>
      </c>
      <c r="C208" s="340">
        <f>Inek2019A3[[#This Row],[Betrag2]]</f>
        <v>9102.8700000000008</v>
      </c>
      <c r="D208" s="334" t="s">
        <v>1080</v>
      </c>
      <c r="E208" s="334" t="s">
        <v>1081</v>
      </c>
      <c r="F208" s="334" t="s">
        <v>1116</v>
      </c>
      <c r="G208" s="334" t="s">
        <v>1117</v>
      </c>
      <c r="H208" s="334" t="s">
        <v>1118</v>
      </c>
      <c r="I208" s="341">
        <v>9102.8700000000008</v>
      </c>
    </row>
    <row r="209" spans="1:9" x14ac:dyDescent="0.35">
      <c r="A209" s="334" t="str">
        <f>Inek2019A3[[#This Row],[ZPD2]]</f>
        <v>ZP16.13</v>
      </c>
      <c r="B209" s="334" t="str">
        <f>Inek2019A3[[#This Row],[OPSKode]]</f>
        <v>8-810.sc</v>
      </c>
      <c r="C209" s="340">
        <f>Inek2019A3[[#This Row],[Betrag2]]</f>
        <v>10403.280000000001</v>
      </c>
      <c r="D209" s="334" t="s">
        <v>1080</v>
      </c>
      <c r="E209" s="334" t="s">
        <v>1081</v>
      </c>
      <c r="F209" s="334" t="s">
        <v>1119</v>
      </c>
      <c r="G209" s="334" t="s">
        <v>1120</v>
      </c>
      <c r="H209" s="334" t="s">
        <v>1121</v>
      </c>
      <c r="I209" s="341">
        <v>10403.280000000001</v>
      </c>
    </row>
    <row r="210" spans="1:9" x14ac:dyDescent="0.35">
      <c r="A210" s="334" t="str">
        <f>Inek2019A3[[#This Row],[ZPD2]]</f>
        <v>ZP16.14</v>
      </c>
      <c r="B210" s="334" t="str">
        <f>Inek2019A3[[#This Row],[OPSKode]]</f>
        <v>8-810.sd</v>
      </c>
      <c r="C210" s="340">
        <f>Inek2019A3[[#This Row],[Betrag2]]</f>
        <v>11703.69</v>
      </c>
      <c r="D210" s="334" t="s">
        <v>1080</v>
      </c>
      <c r="E210" s="334" t="s">
        <v>1081</v>
      </c>
      <c r="F210" s="334" t="s">
        <v>1122</v>
      </c>
      <c r="G210" s="334" t="s">
        <v>1123</v>
      </c>
      <c r="H210" s="334" t="s">
        <v>1124</v>
      </c>
      <c r="I210" s="341">
        <v>11703.69</v>
      </c>
    </row>
    <row r="211" spans="1:9" x14ac:dyDescent="0.35">
      <c r="A211" s="334" t="str">
        <f>Inek2019A3[[#This Row],[ZPD2]]</f>
        <v>ZP16.15</v>
      </c>
      <c r="B211" s="334" t="str">
        <f>Inek2019A3[[#This Row],[OPSKode]]</f>
        <v>8-810.se</v>
      </c>
      <c r="C211" s="340">
        <f>Inek2019A3[[#This Row],[Betrag2]]</f>
        <v>13004.1</v>
      </c>
      <c r="D211" s="334" t="s">
        <v>1080</v>
      </c>
      <c r="E211" s="334" t="s">
        <v>1081</v>
      </c>
      <c r="F211" s="334" t="s">
        <v>1125</v>
      </c>
      <c r="G211" s="334" t="s">
        <v>1126</v>
      </c>
      <c r="H211" s="334" t="s">
        <v>1127</v>
      </c>
      <c r="I211" s="341">
        <v>13004.1</v>
      </c>
    </row>
    <row r="212" spans="1:9" x14ac:dyDescent="0.35">
      <c r="C212" s="340"/>
      <c r="D212" s="334" t="s">
        <v>1128</v>
      </c>
      <c r="E212" s="334" t="s">
        <v>1129</v>
      </c>
      <c r="H212" s="334" t="s">
        <v>1130</v>
      </c>
    </row>
    <row r="213" spans="1:9" x14ac:dyDescent="0.35">
      <c r="A213" s="334" t="str">
        <f>Inek2019A3[[#This Row],[ZPD2]]</f>
        <v>ZP18.01</v>
      </c>
      <c r="B213" s="334" t="str">
        <f>Inek2019A3[[#This Row],[OPSKode]]</f>
        <v>8-810.t0</v>
      </c>
      <c r="C213" s="340">
        <f>Inek2019A3[[#This Row],[Betrag2]]</f>
        <v>348.33</v>
      </c>
      <c r="D213" s="334" t="s">
        <v>1128</v>
      </c>
      <c r="E213" s="334" t="s">
        <v>1129</v>
      </c>
      <c r="F213" s="334" t="s">
        <v>1131</v>
      </c>
      <c r="G213" s="334" t="s">
        <v>1132</v>
      </c>
      <c r="H213" s="334" t="s">
        <v>1133</v>
      </c>
      <c r="I213" s="341">
        <v>348.33</v>
      </c>
    </row>
    <row r="214" spans="1:9" x14ac:dyDescent="0.35">
      <c r="A214" s="334" t="str">
        <f>Inek2019A3[[#This Row],[ZPD2]]</f>
        <v>ZP18.02</v>
      </c>
      <c r="B214" s="334" t="str">
        <f>Inek2019A3[[#This Row],[OPSKode]]</f>
        <v>8-810.t1</v>
      </c>
      <c r="C214" s="340">
        <f>Inek2019A3[[#This Row],[Betrag2]]</f>
        <v>609.58000000000004</v>
      </c>
      <c r="D214" s="334" t="s">
        <v>1128</v>
      </c>
      <c r="E214" s="334" t="s">
        <v>1129</v>
      </c>
      <c r="F214" s="334" t="s">
        <v>1134</v>
      </c>
      <c r="G214" s="334" t="s">
        <v>1135</v>
      </c>
      <c r="H214" s="334" t="s">
        <v>1136</v>
      </c>
      <c r="I214" s="341">
        <v>609.58000000000004</v>
      </c>
    </row>
    <row r="215" spans="1:9" x14ac:dyDescent="0.35">
      <c r="A215" s="334" t="str">
        <f>Inek2019A3[[#This Row],[ZPD2]]</f>
        <v>ZP18.03</v>
      </c>
      <c r="B215" s="334" t="str">
        <f>Inek2019A3[[#This Row],[OPSKode]]</f>
        <v>8-810.t2</v>
      </c>
      <c r="C215" s="340">
        <f>Inek2019A3[[#This Row],[Betrag2]]</f>
        <v>870.83</v>
      </c>
      <c r="D215" s="334" t="s">
        <v>1128</v>
      </c>
      <c r="E215" s="334" t="s">
        <v>1129</v>
      </c>
      <c r="F215" s="334" t="s">
        <v>1137</v>
      </c>
      <c r="G215" s="334" t="s">
        <v>1138</v>
      </c>
      <c r="H215" s="334" t="s">
        <v>1139</v>
      </c>
      <c r="I215" s="341">
        <v>870.83</v>
      </c>
    </row>
    <row r="216" spans="1:9" x14ac:dyDescent="0.35">
      <c r="A216" s="334" t="str">
        <f>Inek2019A3[[#This Row],[ZPD2]]</f>
        <v>ZP18.04</v>
      </c>
      <c r="B216" s="334" t="str">
        <f>Inek2019A3[[#This Row],[OPSKode]]</f>
        <v>8-810.t3</v>
      </c>
      <c r="C216" s="340">
        <f>Inek2019A3[[#This Row],[Betrag2]]</f>
        <v>1045</v>
      </c>
      <c r="D216" s="334" t="s">
        <v>1128</v>
      </c>
      <c r="E216" s="334" t="s">
        <v>1129</v>
      </c>
      <c r="F216" s="334" t="s">
        <v>1140</v>
      </c>
      <c r="G216" s="334" t="s">
        <v>1141</v>
      </c>
      <c r="H216" s="334" t="s">
        <v>1142</v>
      </c>
      <c r="I216" s="341">
        <v>1045</v>
      </c>
    </row>
    <row r="217" spans="1:9" x14ac:dyDescent="0.35">
      <c r="A217" s="334" t="str">
        <f>Inek2019A3[[#This Row],[ZPD2]]</f>
        <v>ZP18.05</v>
      </c>
      <c r="B217" s="334" t="str">
        <f>Inek2019A3[[#This Row],[OPSKode]]</f>
        <v>8-810.t4</v>
      </c>
      <c r="C217" s="340">
        <f>Inek2019A3[[#This Row],[Betrag2]]</f>
        <v>1567.5</v>
      </c>
      <c r="D217" s="334" t="s">
        <v>1128</v>
      </c>
      <c r="E217" s="334" t="s">
        <v>1129</v>
      </c>
      <c r="F217" s="334" t="s">
        <v>1143</v>
      </c>
      <c r="G217" s="334" t="s">
        <v>1144</v>
      </c>
      <c r="H217" s="334" t="s">
        <v>1145</v>
      </c>
      <c r="I217" s="341">
        <v>1567.5</v>
      </c>
    </row>
    <row r="218" spans="1:9" x14ac:dyDescent="0.35">
      <c r="A218" s="334" t="str">
        <f>Inek2019A3[[#This Row],[ZPD2]]</f>
        <v>ZP18.06</v>
      </c>
      <c r="B218" s="334" t="str">
        <f>Inek2019A3[[#This Row],[OPSKode]]</f>
        <v>8-810.t5</v>
      </c>
      <c r="C218" s="340">
        <f>Inek2019A3[[#This Row],[Betrag2]]</f>
        <v>2090</v>
      </c>
      <c r="D218" s="334" t="s">
        <v>1128</v>
      </c>
      <c r="E218" s="334" t="s">
        <v>1129</v>
      </c>
      <c r="F218" s="334" t="s">
        <v>1146</v>
      </c>
      <c r="G218" s="334" t="s">
        <v>1147</v>
      </c>
      <c r="H218" s="334" t="s">
        <v>1148</v>
      </c>
      <c r="I218" s="341">
        <v>2090</v>
      </c>
    </row>
    <row r="219" spans="1:9" x14ac:dyDescent="0.35">
      <c r="A219" s="334" t="str">
        <f>Inek2019A3[[#This Row],[ZPD2]]</f>
        <v>ZP18.07</v>
      </c>
      <c r="B219" s="334" t="str">
        <f>Inek2019A3[[#This Row],[OPSKode]]</f>
        <v>8-810.t6</v>
      </c>
      <c r="C219" s="340">
        <f>Inek2019A3[[#This Row],[Betrag2]]</f>
        <v>2612.5</v>
      </c>
      <c r="D219" s="334" t="s">
        <v>1128</v>
      </c>
      <c r="E219" s="334" t="s">
        <v>1129</v>
      </c>
      <c r="F219" s="334" t="s">
        <v>1149</v>
      </c>
      <c r="G219" s="334" t="s">
        <v>1150</v>
      </c>
      <c r="H219" s="334" t="s">
        <v>1151</v>
      </c>
      <c r="I219" s="341">
        <v>2612.5</v>
      </c>
    </row>
    <row r="220" spans="1:9" x14ac:dyDescent="0.35">
      <c r="A220" s="334" t="str">
        <f>Inek2019A3[[#This Row],[ZPD2]]</f>
        <v>ZP18.08</v>
      </c>
      <c r="B220" s="334" t="str">
        <f>Inek2019A3[[#This Row],[OPSKode]]</f>
        <v>8-810.t7</v>
      </c>
      <c r="C220" s="340">
        <f>Inek2019A3[[#This Row],[Betrag2]]</f>
        <v>3135</v>
      </c>
      <c r="D220" s="334" t="s">
        <v>1128</v>
      </c>
      <c r="E220" s="334" t="s">
        <v>1129</v>
      </c>
      <c r="F220" s="334" t="s">
        <v>1152</v>
      </c>
      <c r="G220" s="334" t="s">
        <v>1153</v>
      </c>
      <c r="H220" s="334" t="s">
        <v>1154</v>
      </c>
      <c r="I220" s="341">
        <v>3135</v>
      </c>
    </row>
    <row r="221" spans="1:9" x14ac:dyDescent="0.35">
      <c r="A221" s="334" t="str">
        <f>Inek2019A3[[#This Row],[ZPD2]]</f>
        <v>ZP18.09</v>
      </c>
      <c r="B221" s="334" t="str">
        <f>Inek2019A3[[#This Row],[OPSKode]]</f>
        <v>8-810.t8</v>
      </c>
      <c r="C221" s="340">
        <f>Inek2019A3[[#This Row],[Betrag2]]</f>
        <v>3657.5</v>
      </c>
      <c r="D221" s="334" t="s">
        <v>1128</v>
      </c>
      <c r="E221" s="334" t="s">
        <v>1129</v>
      </c>
      <c r="F221" s="334" t="s">
        <v>1155</v>
      </c>
      <c r="G221" s="334" t="s">
        <v>1156</v>
      </c>
      <c r="H221" s="334" t="s">
        <v>1157</v>
      </c>
      <c r="I221" s="341">
        <v>3657.5</v>
      </c>
    </row>
    <row r="222" spans="1:9" x14ac:dyDescent="0.35">
      <c r="A222" s="334" t="str">
        <f>Inek2019A3[[#This Row],[ZPD2]]</f>
        <v>ZP18.10</v>
      </c>
      <c r="B222" s="334" t="str">
        <f>Inek2019A3[[#This Row],[OPSKode]]</f>
        <v>8-810.t9</v>
      </c>
      <c r="C222" s="340">
        <f>Inek2019A3[[#This Row],[Betrag2]]</f>
        <v>4180</v>
      </c>
      <c r="D222" s="334" t="s">
        <v>1128</v>
      </c>
      <c r="E222" s="334" t="s">
        <v>1129</v>
      </c>
      <c r="F222" s="334" t="s">
        <v>1158</v>
      </c>
      <c r="G222" s="334" t="s">
        <v>1159</v>
      </c>
      <c r="H222" s="334" t="s">
        <v>1160</v>
      </c>
      <c r="I222" s="341">
        <v>4180</v>
      </c>
    </row>
    <row r="223" spans="1:9" x14ac:dyDescent="0.35">
      <c r="A223" s="334" t="str">
        <f>Inek2019A3[[#This Row],[ZPD2]]</f>
        <v>ZP18.11</v>
      </c>
      <c r="B223" s="334" t="str">
        <f>Inek2019A3[[#This Row],[OPSKode]]</f>
        <v>8-810.ta</v>
      </c>
      <c r="C223" s="340">
        <f>Inek2019A3[[#This Row],[Betrag2]]</f>
        <v>5225</v>
      </c>
      <c r="D223" s="334" t="s">
        <v>1128</v>
      </c>
      <c r="E223" s="334" t="s">
        <v>1129</v>
      </c>
      <c r="F223" s="334" t="s">
        <v>1161</v>
      </c>
      <c r="G223" s="334" t="s">
        <v>1162</v>
      </c>
      <c r="H223" s="334" t="s">
        <v>1163</v>
      </c>
      <c r="I223" s="341">
        <v>5225</v>
      </c>
    </row>
    <row r="224" spans="1:9" x14ac:dyDescent="0.35">
      <c r="A224" s="334" t="str">
        <f>Inek2019A3[[#This Row],[ZPD2]]</f>
        <v>ZP18.12</v>
      </c>
      <c r="B224" s="334" t="str">
        <f>Inek2019A3[[#This Row],[OPSKode]]</f>
        <v>8-810.tb</v>
      </c>
      <c r="C224" s="340">
        <f>Inek2019A3[[#This Row],[Betrag2]]</f>
        <v>6270</v>
      </c>
      <c r="D224" s="334" t="s">
        <v>1128</v>
      </c>
      <c r="E224" s="334" t="s">
        <v>1129</v>
      </c>
      <c r="F224" s="334" t="s">
        <v>1164</v>
      </c>
      <c r="G224" s="334" t="s">
        <v>1165</v>
      </c>
      <c r="H224" s="334" t="s">
        <v>1166</v>
      </c>
      <c r="I224" s="341">
        <v>6270</v>
      </c>
    </row>
    <row r="225" spans="1:9" x14ac:dyDescent="0.35">
      <c r="A225" s="334" t="str">
        <f>Inek2019A3[[#This Row],[ZPD2]]</f>
        <v>ZP18.13</v>
      </c>
      <c r="B225" s="334" t="str">
        <f>Inek2019A3[[#This Row],[OPSKode]]</f>
        <v>8-810.tc</v>
      </c>
      <c r="C225" s="340">
        <f>Inek2019A3[[#This Row],[Betrag2]]</f>
        <v>7315</v>
      </c>
      <c r="D225" s="334" t="s">
        <v>1128</v>
      </c>
      <c r="E225" s="334" t="s">
        <v>1129</v>
      </c>
      <c r="F225" s="334" t="s">
        <v>1167</v>
      </c>
      <c r="G225" s="334" t="s">
        <v>1168</v>
      </c>
      <c r="H225" s="334" t="s">
        <v>1169</v>
      </c>
      <c r="I225" s="341">
        <v>7315</v>
      </c>
    </row>
    <row r="226" spans="1:9" x14ac:dyDescent="0.35">
      <c r="A226" s="334" t="str">
        <f>Inek2019A3[[#This Row],[ZPD2]]</f>
        <v>ZP18.14</v>
      </c>
      <c r="B226" s="334" t="str">
        <f>Inek2019A3[[#This Row],[OPSKode]]</f>
        <v>8-810.td</v>
      </c>
      <c r="C226" s="340">
        <f>Inek2019A3[[#This Row],[Betrag2]]</f>
        <v>8360</v>
      </c>
      <c r="D226" s="334" t="s">
        <v>1128</v>
      </c>
      <c r="E226" s="334" t="s">
        <v>1129</v>
      </c>
      <c r="F226" s="334" t="s">
        <v>1170</v>
      </c>
      <c r="G226" s="334" t="s">
        <v>1171</v>
      </c>
      <c r="H226" s="334" t="s">
        <v>1172</v>
      </c>
      <c r="I226" s="341">
        <v>8360</v>
      </c>
    </row>
    <row r="227" spans="1:9" x14ac:dyDescent="0.35">
      <c r="C227" s="340"/>
      <c r="D227" s="334" t="s">
        <v>1173</v>
      </c>
      <c r="E227" s="334" t="s">
        <v>1174</v>
      </c>
      <c r="H227" s="334" t="s">
        <v>1175</v>
      </c>
    </row>
    <row r="228" spans="1:9" x14ac:dyDescent="0.35">
      <c r="A228" s="334" t="str">
        <f>Inek2019A3[[#This Row],[ZPD2]]</f>
        <v>ZP20.01</v>
      </c>
      <c r="B228" s="334" t="str">
        <f>Inek2019A3[[#This Row],[OPSKode]]</f>
        <v>8-810.h3</v>
      </c>
      <c r="C228" s="340">
        <f>Inek2019A3[[#This Row],[Betrag2]]</f>
        <v>780.8</v>
      </c>
      <c r="D228" s="334" t="s">
        <v>1173</v>
      </c>
      <c r="E228" s="334" t="s">
        <v>1174</v>
      </c>
      <c r="F228" s="334" t="s">
        <v>1176</v>
      </c>
      <c r="G228" s="334" t="s">
        <v>1177</v>
      </c>
      <c r="H228" s="334" t="s">
        <v>1178</v>
      </c>
      <c r="I228" s="341">
        <v>780.8</v>
      </c>
    </row>
    <row r="229" spans="1:9" x14ac:dyDescent="0.35">
      <c r="A229" s="334" t="str">
        <f>Inek2019A3[[#This Row],[ZPD2]]</f>
        <v>ZP20.02</v>
      </c>
      <c r="B229" s="334" t="str">
        <f>Inek2019A3[[#This Row],[OPSKode]]</f>
        <v>8-810.h4</v>
      </c>
      <c r="C229" s="340">
        <f>Inek2019A3[[#This Row],[Betrag2]]</f>
        <v>1561.6</v>
      </c>
      <c r="D229" s="334" t="s">
        <v>1173</v>
      </c>
      <c r="E229" s="334" t="s">
        <v>1174</v>
      </c>
      <c r="F229" s="334" t="s">
        <v>1179</v>
      </c>
      <c r="G229" s="334" t="s">
        <v>1180</v>
      </c>
      <c r="H229" s="334" t="s">
        <v>1181</v>
      </c>
      <c r="I229" s="341">
        <v>1561.6</v>
      </c>
    </row>
    <row r="230" spans="1:9" x14ac:dyDescent="0.35">
      <c r="A230" s="334" t="str">
        <f>Inek2019A3[[#This Row],[ZPD2]]</f>
        <v>ZP20.03</v>
      </c>
      <c r="B230" s="334" t="str">
        <f>Inek2019A3[[#This Row],[OPSKode]]</f>
        <v>8-810.h5</v>
      </c>
      <c r="C230" s="340">
        <f>Inek2019A3[[#This Row],[Betrag2]]</f>
        <v>2342.4</v>
      </c>
      <c r="D230" s="334" t="s">
        <v>1173</v>
      </c>
      <c r="E230" s="334" t="s">
        <v>1174</v>
      </c>
      <c r="F230" s="334" t="s">
        <v>1182</v>
      </c>
      <c r="G230" s="334" t="s">
        <v>1183</v>
      </c>
      <c r="H230" s="334" t="s">
        <v>1184</v>
      </c>
      <c r="I230" s="341">
        <v>2342.4</v>
      </c>
    </row>
    <row r="231" spans="1:9" x14ac:dyDescent="0.35">
      <c r="A231" s="334" t="str">
        <f>Inek2019A3[[#This Row],[ZPD2]]</f>
        <v>ZP20.04</v>
      </c>
      <c r="B231" s="334" t="str">
        <f>Inek2019A3[[#This Row],[OPSKode]]</f>
        <v>8-810.h6</v>
      </c>
      <c r="C231" s="340">
        <f>Inek2019A3[[#This Row],[Betrag2]]</f>
        <v>3123.2</v>
      </c>
      <c r="D231" s="334" t="s">
        <v>1173</v>
      </c>
      <c r="E231" s="334" t="s">
        <v>1174</v>
      </c>
      <c r="F231" s="334" t="s">
        <v>1185</v>
      </c>
      <c r="G231" s="334" t="s">
        <v>1186</v>
      </c>
      <c r="H231" s="334" t="s">
        <v>1187</v>
      </c>
      <c r="I231" s="341">
        <v>3123.2</v>
      </c>
    </row>
    <row r="232" spans="1:9" x14ac:dyDescent="0.35">
      <c r="A232" s="334" t="str">
        <f>Inek2019A3[[#This Row],[ZPD2]]</f>
        <v>ZP20.05</v>
      </c>
      <c r="B232" s="334" t="str">
        <f>Inek2019A3[[#This Row],[OPSKode]]</f>
        <v>8-810.h7</v>
      </c>
      <c r="C232" s="340">
        <f>Inek2019A3[[#This Row],[Betrag2]]</f>
        <v>3904</v>
      </c>
      <c r="D232" s="334" t="s">
        <v>1173</v>
      </c>
      <c r="E232" s="334" t="s">
        <v>1174</v>
      </c>
      <c r="F232" s="334" t="s">
        <v>1188</v>
      </c>
      <c r="G232" s="334" t="s">
        <v>1189</v>
      </c>
      <c r="H232" s="334" t="s">
        <v>1190</v>
      </c>
      <c r="I232" s="341">
        <v>3904</v>
      </c>
    </row>
    <row r="233" spans="1:9" x14ac:dyDescent="0.35">
      <c r="A233" s="334" t="str">
        <f>Inek2019A3[[#This Row],[ZPD2]]</f>
        <v>ZP20.06</v>
      </c>
      <c r="B233" s="334" t="str">
        <f>Inek2019A3[[#This Row],[OPSKode]]</f>
        <v>8-810.h8</v>
      </c>
      <c r="C233" s="340">
        <f>Inek2019A3[[#This Row],[Betrag2]]</f>
        <v>5075.2</v>
      </c>
      <c r="D233" s="334" t="s">
        <v>1173</v>
      </c>
      <c r="E233" s="334" t="s">
        <v>1174</v>
      </c>
      <c r="F233" s="334" t="s">
        <v>1191</v>
      </c>
      <c r="G233" s="334" t="s">
        <v>1192</v>
      </c>
      <c r="H233" s="334" t="s">
        <v>1193</v>
      </c>
      <c r="I233" s="341">
        <v>5075.2</v>
      </c>
    </row>
    <row r="234" spans="1:9" x14ac:dyDescent="0.35">
      <c r="A234" s="334" t="str">
        <f>Inek2019A3[[#This Row],[ZPD2]]</f>
        <v>ZP20.07</v>
      </c>
      <c r="B234" s="334" t="str">
        <f>Inek2019A3[[#This Row],[OPSKode]]</f>
        <v>8-810.h9</v>
      </c>
      <c r="C234" s="340">
        <f>Inek2019A3[[#This Row],[Betrag2]]</f>
        <v>6636.8</v>
      </c>
      <c r="D234" s="334" t="s">
        <v>1173</v>
      </c>
      <c r="E234" s="334" t="s">
        <v>1174</v>
      </c>
      <c r="F234" s="334" t="s">
        <v>1194</v>
      </c>
      <c r="G234" s="334" t="s">
        <v>1195</v>
      </c>
      <c r="H234" s="334" t="s">
        <v>1196</v>
      </c>
      <c r="I234" s="341">
        <v>6636.8</v>
      </c>
    </row>
    <row r="235" spans="1:9" x14ac:dyDescent="0.35">
      <c r="A235" s="334" t="str">
        <f>Inek2019A3[[#This Row],[ZPD2]]</f>
        <v>ZP20.08</v>
      </c>
      <c r="B235" s="334" t="str">
        <f>Inek2019A3[[#This Row],[OPSKode]]</f>
        <v>8-810.ha</v>
      </c>
      <c r="C235" s="340">
        <f>Inek2019A3[[#This Row],[Betrag2]]</f>
        <v>8198.4</v>
      </c>
      <c r="D235" s="334" t="s">
        <v>1173</v>
      </c>
      <c r="E235" s="334" t="s">
        <v>1174</v>
      </c>
      <c r="F235" s="334" t="s">
        <v>1197</v>
      </c>
      <c r="G235" s="334" t="s">
        <v>1198</v>
      </c>
      <c r="H235" s="334" t="s">
        <v>1199</v>
      </c>
      <c r="I235" s="341">
        <v>8198.4</v>
      </c>
    </row>
    <row r="236" spans="1:9" x14ac:dyDescent="0.35">
      <c r="A236" s="334" t="str">
        <f>Inek2019A3[[#This Row],[ZPD2]]</f>
        <v>ZP20.09</v>
      </c>
      <c r="B236" s="334" t="str">
        <f>Inek2019A3[[#This Row],[OPSKode]]</f>
        <v>8-810.hb</v>
      </c>
      <c r="C236" s="340">
        <f>Inek2019A3[[#This Row],[Betrag2]]</f>
        <v>9760</v>
      </c>
      <c r="D236" s="334" t="s">
        <v>1173</v>
      </c>
      <c r="E236" s="334" t="s">
        <v>1174</v>
      </c>
      <c r="F236" s="334" t="s">
        <v>1200</v>
      </c>
      <c r="G236" s="334" t="s">
        <v>1201</v>
      </c>
      <c r="H236" s="334" t="s">
        <v>1202</v>
      </c>
      <c r="I236" s="341">
        <v>9760</v>
      </c>
    </row>
    <row r="237" spans="1:9" x14ac:dyDescent="0.35">
      <c r="A237" s="334" t="str">
        <f>Inek2019A3[[#This Row],[ZPD2]]</f>
        <v>ZP20.10</v>
      </c>
      <c r="B237" s="334" t="str">
        <f>Inek2019A3[[#This Row],[OPSKode]]</f>
        <v>8-810.hc</v>
      </c>
      <c r="C237" s="340">
        <f>Inek2019A3[[#This Row],[Betrag2]]</f>
        <v>11972.27</v>
      </c>
      <c r="D237" s="334" t="s">
        <v>1173</v>
      </c>
      <c r="E237" s="334" t="s">
        <v>1174</v>
      </c>
      <c r="F237" s="334" t="s">
        <v>1203</v>
      </c>
      <c r="G237" s="334" t="s">
        <v>1204</v>
      </c>
      <c r="H237" s="334" t="s">
        <v>1205</v>
      </c>
      <c r="I237" s="341">
        <v>11972.27</v>
      </c>
    </row>
    <row r="238" spans="1:9" x14ac:dyDescent="0.35">
      <c r="A238" s="334" t="str">
        <f>Inek2019A3[[#This Row],[ZPD2]]</f>
        <v>ZP20.11</v>
      </c>
      <c r="B238" s="334" t="str">
        <f>Inek2019A3[[#This Row],[OPSKode]]</f>
        <v>8-810.hd</v>
      </c>
      <c r="C238" s="340">
        <f>Inek2019A3[[#This Row],[Betrag2]]</f>
        <v>15095.47</v>
      </c>
      <c r="D238" s="334" t="s">
        <v>1173</v>
      </c>
      <c r="E238" s="334" t="s">
        <v>1174</v>
      </c>
      <c r="F238" s="334" t="s">
        <v>1206</v>
      </c>
      <c r="G238" s="334" t="s">
        <v>1207</v>
      </c>
      <c r="H238" s="334" t="s">
        <v>1208</v>
      </c>
      <c r="I238" s="341">
        <v>15095.47</v>
      </c>
    </row>
    <row r="239" spans="1:9" x14ac:dyDescent="0.35">
      <c r="A239" s="334" t="str">
        <f>Inek2019A3[[#This Row],[ZPD2]]</f>
        <v>ZP20.12</v>
      </c>
      <c r="B239" s="334" t="str">
        <f>Inek2019A3[[#This Row],[OPSKode]]</f>
        <v>8-810.he</v>
      </c>
      <c r="C239" s="340">
        <f>Inek2019A3[[#This Row],[Betrag2]]</f>
        <v>18218.669999999998</v>
      </c>
      <c r="D239" s="334" t="s">
        <v>1173</v>
      </c>
      <c r="E239" s="334" t="s">
        <v>1174</v>
      </c>
      <c r="F239" s="334" t="s">
        <v>1209</v>
      </c>
      <c r="G239" s="334" t="s">
        <v>1210</v>
      </c>
      <c r="H239" s="334" t="s">
        <v>1211</v>
      </c>
      <c r="I239" s="341">
        <v>18218.669999999998</v>
      </c>
    </row>
    <row r="240" spans="1:9" x14ac:dyDescent="0.35">
      <c r="C240" s="340"/>
      <c r="D240" s="334" t="s">
        <v>1212</v>
      </c>
      <c r="E240" s="334" t="s">
        <v>1213</v>
      </c>
      <c r="H240" s="334" t="s">
        <v>1214</v>
      </c>
    </row>
    <row r="241" spans="1:9" x14ac:dyDescent="0.35">
      <c r="A241" s="334" t="str">
        <f>Inek2019A3[[#This Row],[ZPD2]]</f>
        <v>ZP21.01</v>
      </c>
      <c r="B241" s="334" t="str">
        <f>Inek2019A3[[#This Row],[OPSKode]]</f>
        <v>6-002.70</v>
      </c>
      <c r="C241" s="340">
        <f>Inek2019A3[[#This Row],[Betrag2]]</f>
        <v>130.9</v>
      </c>
      <c r="D241" s="334" t="s">
        <v>1212</v>
      </c>
      <c r="E241" s="334" t="s">
        <v>1213</v>
      </c>
      <c r="F241" s="334" t="s">
        <v>1215</v>
      </c>
      <c r="G241" s="334" t="s">
        <v>1216</v>
      </c>
      <c r="H241" s="334" t="s">
        <v>1217</v>
      </c>
      <c r="I241" s="341">
        <v>130.9</v>
      </c>
    </row>
    <row r="242" spans="1:9" x14ac:dyDescent="0.35">
      <c r="A242" s="334" t="str">
        <f>Inek2019A3[[#This Row],[ZPD2]]</f>
        <v>ZP21.02</v>
      </c>
      <c r="B242" s="334" t="str">
        <f>Inek2019A3[[#This Row],[OPSKode]]</f>
        <v>6-002.71</v>
      </c>
      <c r="C242" s="340">
        <f>Inek2019A3[[#This Row],[Betrag2]]</f>
        <v>314.14999999999998</v>
      </c>
      <c r="D242" s="334" t="s">
        <v>1212</v>
      </c>
      <c r="E242" s="334" t="s">
        <v>1213</v>
      </c>
      <c r="F242" s="334" t="s">
        <v>1218</v>
      </c>
      <c r="G242" s="334" t="s">
        <v>1219</v>
      </c>
      <c r="H242" s="334" t="s">
        <v>1220</v>
      </c>
      <c r="I242" s="341">
        <v>314.14999999999998</v>
      </c>
    </row>
    <row r="243" spans="1:9" x14ac:dyDescent="0.35">
      <c r="A243" s="334" t="str">
        <f>Inek2019A3[[#This Row],[ZPD2]]</f>
        <v>ZP21.03</v>
      </c>
      <c r="B243" s="334" t="str">
        <f>Inek2019A3[[#This Row],[OPSKode]]</f>
        <v>6-002.72</v>
      </c>
      <c r="C243" s="340">
        <f>Inek2019A3[[#This Row],[Betrag2]]</f>
        <v>280.11</v>
      </c>
      <c r="D243" s="334" t="s">
        <v>1212</v>
      </c>
      <c r="E243" s="334" t="s">
        <v>1213</v>
      </c>
      <c r="F243" s="334" t="s">
        <v>1221</v>
      </c>
      <c r="G243" s="334" t="s">
        <v>1222</v>
      </c>
      <c r="H243" s="334" t="s">
        <v>1223</v>
      </c>
      <c r="I243" s="341">
        <v>280.11</v>
      </c>
    </row>
    <row r="244" spans="1:9" x14ac:dyDescent="0.35">
      <c r="A244" s="334" t="str">
        <f>Inek2019A3[[#This Row],[ZPD2]]</f>
        <v>ZP21.04</v>
      </c>
      <c r="B244" s="334" t="str">
        <f>Inek2019A3[[#This Row],[OPSKode]]</f>
        <v>6-002.73</v>
      </c>
      <c r="C244" s="340">
        <f>Inek2019A3[[#This Row],[Betrag2]]</f>
        <v>751.34</v>
      </c>
      <c r="D244" s="334" t="s">
        <v>1212</v>
      </c>
      <c r="E244" s="334" t="s">
        <v>1213</v>
      </c>
      <c r="F244" s="334" t="s">
        <v>1224</v>
      </c>
      <c r="G244" s="334" t="s">
        <v>1225</v>
      </c>
      <c r="H244" s="334" t="s">
        <v>1226</v>
      </c>
      <c r="I244" s="341">
        <v>751.34</v>
      </c>
    </row>
    <row r="245" spans="1:9" x14ac:dyDescent="0.35">
      <c r="A245" s="334" t="str">
        <f>Inek2019A3[[#This Row],[ZPD2]]</f>
        <v>ZP21.05</v>
      </c>
      <c r="B245" s="334" t="str">
        <f>Inek2019A3[[#This Row],[OPSKode]]</f>
        <v>6-002.74</v>
      </c>
      <c r="C245" s="340">
        <f>Inek2019A3[[#This Row],[Betrag2]]</f>
        <v>1222.57</v>
      </c>
      <c r="D245" s="334" t="s">
        <v>1212</v>
      </c>
      <c r="E245" s="334" t="s">
        <v>1213</v>
      </c>
      <c r="F245" s="334" t="s">
        <v>1227</v>
      </c>
      <c r="G245" s="334" t="s">
        <v>1228</v>
      </c>
      <c r="H245" s="334" t="s">
        <v>1229</v>
      </c>
      <c r="I245" s="341">
        <v>1222.57</v>
      </c>
    </row>
    <row r="246" spans="1:9" x14ac:dyDescent="0.35">
      <c r="A246" s="334" t="str">
        <f>Inek2019A3[[#This Row],[ZPD2]]</f>
        <v>ZP21.06</v>
      </c>
      <c r="B246" s="334" t="str">
        <f>Inek2019A3[[#This Row],[OPSKode]]</f>
        <v>6-002.75</v>
      </c>
      <c r="C246" s="340">
        <f>Inek2019A3[[#This Row],[Betrag2]]</f>
        <v>1693.81</v>
      </c>
      <c r="D246" s="334" t="s">
        <v>1212</v>
      </c>
      <c r="E246" s="334" t="s">
        <v>1213</v>
      </c>
      <c r="F246" s="334" t="s">
        <v>1230</v>
      </c>
      <c r="G246" s="334" t="s">
        <v>1231</v>
      </c>
      <c r="H246" s="334" t="s">
        <v>1232</v>
      </c>
      <c r="I246" s="341">
        <v>1693.81</v>
      </c>
    </row>
    <row r="247" spans="1:9" x14ac:dyDescent="0.35">
      <c r="A247" s="334" t="str">
        <f>Inek2019A3[[#This Row],[ZPD2]]</f>
        <v>ZP21.07</v>
      </c>
      <c r="B247" s="334" t="str">
        <f>Inek2019A3[[#This Row],[OPSKode]]</f>
        <v>6-002.76</v>
      </c>
      <c r="C247" s="340">
        <f>Inek2019A3[[#This Row],[Betrag2]]</f>
        <v>2165.04</v>
      </c>
      <c r="D247" s="334" t="s">
        <v>1212</v>
      </c>
      <c r="E247" s="334" t="s">
        <v>1213</v>
      </c>
      <c r="F247" s="334" t="s">
        <v>1233</v>
      </c>
      <c r="G247" s="334" t="s">
        <v>1234</v>
      </c>
      <c r="H247" s="334" t="s">
        <v>1235</v>
      </c>
      <c r="I247" s="341">
        <v>2165.04</v>
      </c>
    </row>
    <row r="248" spans="1:9" x14ac:dyDescent="0.35">
      <c r="C248" s="340"/>
      <c r="D248" s="334" t="s">
        <v>1236</v>
      </c>
      <c r="E248" s="334" t="s">
        <v>1237</v>
      </c>
      <c r="H248" s="334" t="s">
        <v>1238</v>
      </c>
    </row>
    <row r="249" spans="1:9" x14ac:dyDescent="0.35">
      <c r="A249" s="334" t="str">
        <f>Inek2019A3[[#This Row],[ZPD2]]</f>
        <v>ZP22.01</v>
      </c>
      <c r="B249" s="334" t="str">
        <f>Inek2019A3[[#This Row],[OPSKode]]</f>
        <v>6-002.80</v>
      </c>
      <c r="C249" s="340">
        <f>Inek2019A3[[#This Row],[Betrag2]]</f>
        <v>418.51</v>
      </c>
      <c r="D249" s="334" t="s">
        <v>1236</v>
      </c>
      <c r="E249" s="334" t="s">
        <v>1237</v>
      </c>
      <c r="F249" s="334" t="s">
        <v>1239</v>
      </c>
      <c r="G249" s="334" t="s">
        <v>1240</v>
      </c>
      <c r="H249" s="334" t="s">
        <v>989</v>
      </c>
      <c r="I249" s="341">
        <v>418.51</v>
      </c>
    </row>
    <row r="250" spans="1:9" x14ac:dyDescent="0.35">
      <c r="A250" s="334" t="str">
        <f>Inek2019A3[[#This Row],[ZPD2]]</f>
        <v>ZP22.02</v>
      </c>
      <c r="B250" s="334" t="str">
        <f>Inek2019A3[[#This Row],[OPSKode]]</f>
        <v>6-002.81</v>
      </c>
      <c r="C250" s="340">
        <f>Inek2019A3[[#This Row],[Betrag2]]</f>
        <v>732.39</v>
      </c>
      <c r="D250" s="334" t="s">
        <v>1236</v>
      </c>
      <c r="E250" s="334" t="s">
        <v>1237</v>
      </c>
      <c r="F250" s="334" t="s">
        <v>1241</v>
      </c>
      <c r="G250" s="334" t="s">
        <v>1242</v>
      </c>
      <c r="H250" s="334" t="s">
        <v>992</v>
      </c>
      <c r="I250" s="341">
        <v>732.39</v>
      </c>
    </row>
    <row r="251" spans="1:9" x14ac:dyDescent="0.35">
      <c r="A251" s="334" t="str">
        <f>Inek2019A3[[#This Row],[ZPD2]]</f>
        <v>ZP22.03</v>
      </c>
      <c r="B251" s="334" t="str">
        <f>Inek2019A3[[#This Row],[OPSKode]]</f>
        <v>6-002.82</v>
      </c>
      <c r="C251" s="340">
        <f>Inek2019A3[[#This Row],[Betrag2]]</f>
        <v>1046.27</v>
      </c>
      <c r="D251" s="334" t="s">
        <v>1236</v>
      </c>
      <c r="E251" s="334" t="s">
        <v>1237</v>
      </c>
      <c r="F251" s="334" t="s">
        <v>1243</v>
      </c>
      <c r="G251" s="334" t="s">
        <v>1244</v>
      </c>
      <c r="H251" s="334" t="s">
        <v>995</v>
      </c>
      <c r="I251" s="341">
        <v>1046.27</v>
      </c>
    </row>
    <row r="252" spans="1:9" x14ac:dyDescent="0.35">
      <c r="A252" s="334" t="str">
        <f>Inek2019A3[[#This Row],[ZPD2]]</f>
        <v>ZP22.04</v>
      </c>
      <c r="B252" s="334" t="str">
        <f>Inek2019A3[[#This Row],[OPSKode]]</f>
        <v>6-002.83</v>
      </c>
      <c r="C252" s="340">
        <f>Inek2019A3[[#This Row],[Betrag2]]</f>
        <v>1360.15</v>
      </c>
      <c r="D252" s="334" t="s">
        <v>1236</v>
      </c>
      <c r="E252" s="334" t="s">
        <v>1237</v>
      </c>
      <c r="F252" s="334" t="s">
        <v>1245</v>
      </c>
      <c r="G252" s="334" t="s">
        <v>1246</v>
      </c>
      <c r="H252" s="334" t="s">
        <v>998</v>
      </c>
      <c r="I252" s="341">
        <v>1360.15</v>
      </c>
    </row>
    <row r="253" spans="1:9" x14ac:dyDescent="0.35">
      <c r="A253" s="334" t="str">
        <f>Inek2019A3[[#This Row],[ZPD2]]</f>
        <v>ZP22.05</v>
      </c>
      <c r="B253" s="334" t="str">
        <f>Inek2019A3[[#This Row],[OPSKode]]</f>
        <v>6-002.84</v>
      </c>
      <c r="C253" s="340">
        <f>Inek2019A3[[#This Row],[Betrag2]]</f>
        <v>1670.47</v>
      </c>
      <c r="D253" s="334" t="s">
        <v>1236</v>
      </c>
      <c r="E253" s="334" t="s">
        <v>1237</v>
      </c>
      <c r="F253" s="334" t="s">
        <v>1247</v>
      </c>
      <c r="G253" s="334" t="s">
        <v>1248</v>
      </c>
      <c r="H253" s="334" t="s">
        <v>1001</v>
      </c>
      <c r="I253" s="341">
        <v>1670.47</v>
      </c>
    </row>
    <row r="254" spans="1:9" x14ac:dyDescent="0.35">
      <c r="A254" s="334" t="str">
        <f>Inek2019A3[[#This Row],[ZPD2]]</f>
        <v>ZP22.06</v>
      </c>
      <c r="B254" s="334" t="str">
        <f>Inek2019A3[[#This Row],[OPSKode]]</f>
        <v>6-002.85</v>
      </c>
      <c r="C254" s="340">
        <f>Inek2019A3[[#This Row],[Betrag2]]</f>
        <v>1982.47</v>
      </c>
      <c r="D254" s="334" t="s">
        <v>1236</v>
      </c>
      <c r="E254" s="334" t="s">
        <v>1237</v>
      </c>
      <c r="F254" s="334" t="s">
        <v>1249</v>
      </c>
      <c r="G254" s="334" t="s">
        <v>1250</v>
      </c>
      <c r="H254" s="334" t="s">
        <v>1004</v>
      </c>
      <c r="I254" s="341">
        <v>1982.47</v>
      </c>
    </row>
    <row r="255" spans="1:9" x14ac:dyDescent="0.35">
      <c r="A255" s="334" t="str">
        <f>Inek2019A3[[#This Row],[ZPD2]]</f>
        <v>ZP22.07</v>
      </c>
      <c r="B255" s="334" t="str">
        <f>Inek2019A3[[#This Row],[OPSKode]]</f>
        <v>6-002.86</v>
      </c>
      <c r="C255" s="340">
        <f>Inek2019A3[[#This Row],[Betrag2]]</f>
        <v>2301.79</v>
      </c>
      <c r="D255" s="334" t="s">
        <v>1236</v>
      </c>
      <c r="E255" s="334" t="s">
        <v>1237</v>
      </c>
      <c r="F255" s="334" t="s">
        <v>1251</v>
      </c>
      <c r="G255" s="334" t="s">
        <v>1252</v>
      </c>
      <c r="H255" s="334" t="s">
        <v>1007</v>
      </c>
      <c r="I255" s="341">
        <v>2301.79</v>
      </c>
    </row>
    <row r="256" spans="1:9" x14ac:dyDescent="0.35">
      <c r="A256" s="334" t="str">
        <f>Inek2019A3[[#This Row],[ZPD2]]</f>
        <v>ZP22.08</v>
      </c>
      <c r="B256" s="334" t="str">
        <f>Inek2019A3[[#This Row],[OPSKode]]</f>
        <v>6-002.87</v>
      </c>
      <c r="C256" s="340">
        <f>Inek2019A3[[#This Row],[Betrag2]]</f>
        <v>2615.67</v>
      </c>
      <c r="D256" s="334" t="s">
        <v>1236</v>
      </c>
      <c r="E256" s="334" t="s">
        <v>1237</v>
      </c>
      <c r="F256" s="334" t="s">
        <v>1253</v>
      </c>
      <c r="G256" s="334" t="s">
        <v>1254</v>
      </c>
      <c r="H256" s="334" t="s">
        <v>1010</v>
      </c>
      <c r="I256" s="341">
        <v>2615.67</v>
      </c>
    </row>
    <row r="257" spans="1:9" x14ac:dyDescent="0.35">
      <c r="A257" s="334" t="str">
        <f>Inek2019A3[[#This Row],[ZPD2]]</f>
        <v>ZP22.09</v>
      </c>
      <c r="B257" s="334" t="str">
        <f>Inek2019A3[[#This Row],[OPSKode]]</f>
        <v>6-002.88</v>
      </c>
      <c r="C257" s="340">
        <f>Inek2019A3[[#This Row],[Betrag2]]</f>
        <v>2929.55</v>
      </c>
      <c r="D257" s="334" t="s">
        <v>1236</v>
      </c>
      <c r="E257" s="334" t="s">
        <v>1237</v>
      </c>
      <c r="F257" s="334" t="s">
        <v>1255</v>
      </c>
      <c r="G257" s="334" t="s">
        <v>1256</v>
      </c>
      <c r="H257" s="334" t="s">
        <v>1013</v>
      </c>
      <c r="I257" s="341">
        <v>2929.55</v>
      </c>
    </row>
    <row r="258" spans="1:9" x14ac:dyDescent="0.35">
      <c r="A258" s="334" t="str">
        <f>Inek2019A3[[#This Row],[ZPD2]]</f>
        <v>ZP22.10</v>
      </c>
      <c r="B258" s="334" t="str">
        <f>Inek2019A3[[#This Row],[OPSKode]]</f>
        <v>6-002.89</v>
      </c>
      <c r="C258" s="340">
        <f>Inek2019A3[[#This Row],[Betrag2]]</f>
        <v>3220.41</v>
      </c>
      <c r="D258" s="334" t="s">
        <v>1236</v>
      </c>
      <c r="E258" s="334" t="s">
        <v>1237</v>
      </c>
      <c r="F258" s="334" t="s">
        <v>1257</v>
      </c>
      <c r="G258" s="334" t="s">
        <v>1258</v>
      </c>
      <c r="H258" s="334" t="s">
        <v>1016</v>
      </c>
      <c r="I258" s="341">
        <v>3220.41</v>
      </c>
    </row>
    <row r="259" spans="1:9" x14ac:dyDescent="0.35">
      <c r="A259" s="334" t="str">
        <f>Inek2019A3[[#This Row],[ZPD2]]</f>
        <v>ZP22.11</v>
      </c>
      <c r="B259" s="334" t="str">
        <f>Inek2019A3[[#This Row],[OPSKode]]</f>
        <v>6-002.8a</v>
      </c>
      <c r="C259" s="340">
        <f>Inek2019A3[[#This Row],[Betrag2]]</f>
        <v>3557.31</v>
      </c>
      <c r="D259" s="334" t="s">
        <v>1236</v>
      </c>
      <c r="E259" s="334" t="s">
        <v>1237</v>
      </c>
      <c r="F259" s="334" t="s">
        <v>1259</v>
      </c>
      <c r="G259" s="334" t="s">
        <v>1260</v>
      </c>
      <c r="H259" s="334" t="s">
        <v>1019</v>
      </c>
      <c r="I259" s="341">
        <v>3557.31</v>
      </c>
    </row>
    <row r="260" spans="1:9" x14ac:dyDescent="0.35">
      <c r="A260" s="334" t="str">
        <f>Inek2019A3[[#This Row],[ZPD2]]</f>
        <v>ZP22.12</v>
      </c>
      <c r="B260" s="334" t="str">
        <f>Inek2019A3[[#This Row],[OPSKode]]</f>
        <v>6-002.8b</v>
      </c>
      <c r="C260" s="340">
        <f>Inek2019A3[[#This Row],[Betrag2]]</f>
        <v>3975.81</v>
      </c>
      <c r="D260" s="334" t="s">
        <v>1236</v>
      </c>
      <c r="E260" s="334" t="s">
        <v>1237</v>
      </c>
      <c r="F260" s="334" t="s">
        <v>1261</v>
      </c>
      <c r="G260" s="334" t="s">
        <v>1262</v>
      </c>
      <c r="H260" s="334" t="s">
        <v>1022</v>
      </c>
      <c r="I260" s="341">
        <v>3975.81</v>
      </c>
    </row>
    <row r="261" spans="1:9" x14ac:dyDescent="0.35">
      <c r="A261" s="334" t="str">
        <f>Inek2019A3[[#This Row],[ZPD2]]</f>
        <v>ZP22.13</v>
      </c>
      <c r="B261" s="334" t="str">
        <f>Inek2019A3[[#This Row],[OPSKode]]</f>
        <v>6-002.8c</v>
      </c>
      <c r="C261" s="340">
        <f>Inek2019A3[[#This Row],[Betrag2]]</f>
        <v>4603.57</v>
      </c>
      <c r="D261" s="334" t="s">
        <v>1236</v>
      </c>
      <c r="E261" s="334" t="s">
        <v>1237</v>
      </c>
      <c r="F261" s="334" t="s">
        <v>1263</v>
      </c>
      <c r="G261" s="334" t="s">
        <v>1264</v>
      </c>
      <c r="H261" s="334" t="s">
        <v>1025</v>
      </c>
      <c r="I261" s="341">
        <v>4603.57</v>
      </c>
    </row>
    <row r="262" spans="1:9" x14ac:dyDescent="0.35">
      <c r="A262" s="334" t="str">
        <f>Inek2019A3[[#This Row],[ZPD2]]</f>
        <v>ZP22.14</v>
      </c>
      <c r="B262" s="334" t="str">
        <f>Inek2019A3[[#This Row],[OPSKode]]</f>
        <v>6-002.8d</v>
      </c>
      <c r="C262" s="340">
        <f>Inek2019A3[[#This Row],[Betrag2]]</f>
        <v>5231.33</v>
      </c>
      <c r="D262" s="334" t="s">
        <v>1236</v>
      </c>
      <c r="E262" s="334" t="s">
        <v>1237</v>
      </c>
      <c r="F262" s="334" t="s">
        <v>1265</v>
      </c>
      <c r="G262" s="334" t="s">
        <v>1266</v>
      </c>
      <c r="H262" s="334" t="s">
        <v>1028</v>
      </c>
      <c r="I262" s="341">
        <v>5231.33</v>
      </c>
    </row>
    <row r="263" spans="1:9" x14ac:dyDescent="0.35">
      <c r="A263" s="334" t="str">
        <f>Inek2019A3[[#This Row],[ZPD2]]</f>
        <v>ZP22.15</v>
      </c>
      <c r="B263" s="334" t="str">
        <f>Inek2019A3[[#This Row],[OPSKode]]</f>
        <v>6-002.8e</v>
      </c>
      <c r="C263" s="340">
        <f>Inek2019A3[[#This Row],[Betrag2]]</f>
        <v>5859.09</v>
      </c>
      <c r="D263" s="334" t="s">
        <v>1236</v>
      </c>
      <c r="E263" s="334" t="s">
        <v>1237</v>
      </c>
      <c r="F263" s="334" t="s">
        <v>1267</v>
      </c>
      <c r="G263" s="334" t="s">
        <v>1268</v>
      </c>
      <c r="H263" s="334" t="s">
        <v>1031</v>
      </c>
      <c r="I263" s="341">
        <v>5859.09</v>
      </c>
    </row>
    <row r="264" spans="1:9" x14ac:dyDescent="0.35">
      <c r="A264" s="334" t="str">
        <f>Inek2019A3[[#This Row],[ZPD2]]</f>
        <v>ZP22.16</v>
      </c>
      <c r="B264" s="334" t="str">
        <f>Inek2019A3[[#This Row],[OPSKode]]</f>
        <v>6-002.8f</v>
      </c>
      <c r="C264" s="340">
        <f>Inek2019A3[[#This Row],[Betrag2]]</f>
        <v>6486.85</v>
      </c>
      <c r="D264" s="334" t="s">
        <v>1236</v>
      </c>
      <c r="E264" s="334" t="s">
        <v>1237</v>
      </c>
      <c r="F264" s="334" t="s">
        <v>1269</v>
      </c>
      <c r="G264" s="334" t="s">
        <v>1270</v>
      </c>
      <c r="H264" s="334" t="s">
        <v>1034</v>
      </c>
      <c r="I264" s="341">
        <v>6486.85</v>
      </c>
    </row>
    <row r="265" spans="1:9" x14ac:dyDescent="0.35">
      <c r="A265" s="334" t="str">
        <f>Inek2019A3[[#This Row],[ZPD2]]</f>
        <v>ZP22.17</v>
      </c>
      <c r="B265" s="334" t="str">
        <f>Inek2019A3[[#This Row],[OPSKode]]</f>
        <v>6-002.8g</v>
      </c>
      <c r="C265" s="340">
        <f>Inek2019A3[[#This Row],[Betrag2]]</f>
        <v>7114.61</v>
      </c>
      <c r="D265" s="334" t="s">
        <v>1236</v>
      </c>
      <c r="E265" s="334" t="s">
        <v>1237</v>
      </c>
      <c r="F265" s="334" t="s">
        <v>1271</v>
      </c>
      <c r="G265" s="334" t="s">
        <v>1272</v>
      </c>
      <c r="H265" s="334" t="s">
        <v>1037</v>
      </c>
      <c r="I265" s="341">
        <v>7114.61</v>
      </c>
    </row>
    <row r="266" spans="1:9" x14ac:dyDescent="0.35">
      <c r="A266" s="334" t="str">
        <f>Inek2019A3[[#This Row],[ZPD2]]</f>
        <v>ZP22.18</v>
      </c>
      <c r="B266" s="334" t="str">
        <f>Inek2019A3[[#This Row],[OPSKode]]</f>
        <v>6-002.8h</v>
      </c>
      <c r="C266" s="340">
        <f>Inek2019A3[[#This Row],[Betrag2]]</f>
        <v>7742.37</v>
      </c>
      <c r="D266" s="334" t="s">
        <v>1236</v>
      </c>
      <c r="E266" s="334" t="s">
        <v>1237</v>
      </c>
      <c r="F266" s="334" t="s">
        <v>1273</v>
      </c>
      <c r="G266" s="334" t="s">
        <v>1274</v>
      </c>
      <c r="H266" s="334" t="s">
        <v>1275</v>
      </c>
      <c r="I266" s="341">
        <v>7742.37</v>
      </c>
    </row>
    <row r="267" spans="1:9" x14ac:dyDescent="0.35">
      <c r="C267" s="340"/>
      <c r="D267" s="334" t="s">
        <v>1276</v>
      </c>
      <c r="E267" s="334" t="s">
        <v>1277</v>
      </c>
      <c r="H267" s="334" t="s">
        <v>1278</v>
      </c>
    </row>
    <row r="268" spans="1:9" x14ac:dyDescent="0.35">
      <c r="A268" s="334" t="str">
        <f>Inek2019A3[[#This Row],[ZPD2]]</f>
        <v>ZP23.01</v>
      </c>
      <c r="B268" s="334" t="str">
        <f>Inek2019A3[[#This Row],[OPSKode]]</f>
        <v>6-002.90</v>
      </c>
      <c r="C268" s="340">
        <f>Inek2019A3[[#This Row],[Betrag2]]</f>
        <v>690.49</v>
      </c>
      <c r="D268" s="334" t="s">
        <v>1276</v>
      </c>
      <c r="E268" s="334" t="s">
        <v>1277</v>
      </c>
      <c r="F268" s="334" t="s">
        <v>1279</v>
      </c>
      <c r="G268" s="334" t="s">
        <v>1280</v>
      </c>
      <c r="H268" s="334" t="s">
        <v>1281</v>
      </c>
      <c r="I268" s="341">
        <v>690.49</v>
      </c>
    </row>
    <row r="269" spans="1:9" x14ac:dyDescent="0.35">
      <c r="A269" s="334" t="str">
        <f>Inek2019A3[[#This Row],[ZPD2]]</f>
        <v>ZP23.02</v>
      </c>
      <c r="B269" s="334" t="str">
        <f>Inek2019A3[[#This Row],[OPSKode]]</f>
        <v>6-002.91</v>
      </c>
      <c r="C269" s="340">
        <f>Inek2019A3[[#This Row],[Betrag2]]</f>
        <v>1067.1199999999999</v>
      </c>
      <c r="D269" s="334" t="s">
        <v>1276</v>
      </c>
      <c r="E269" s="334" t="s">
        <v>1277</v>
      </c>
      <c r="F269" s="334" t="s">
        <v>1282</v>
      </c>
      <c r="G269" s="334" t="s">
        <v>1283</v>
      </c>
      <c r="H269" s="334" t="s">
        <v>864</v>
      </c>
      <c r="I269" s="341">
        <v>1067.1199999999999</v>
      </c>
    </row>
    <row r="270" spans="1:9" x14ac:dyDescent="0.35">
      <c r="A270" s="334" t="str">
        <f>Inek2019A3[[#This Row],[ZPD2]]</f>
        <v>ZP23.03</v>
      </c>
      <c r="B270" s="334" t="str">
        <f>Inek2019A3[[#This Row],[OPSKode]]</f>
        <v>6-002.92</v>
      </c>
      <c r="C270" s="340">
        <f>Inek2019A3[[#This Row],[Betrag2]]</f>
        <v>1443.75</v>
      </c>
      <c r="D270" s="334" t="s">
        <v>1276</v>
      </c>
      <c r="E270" s="334" t="s">
        <v>1277</v>
      </c>
      <c r="F270" s="334" t="s">
        <v>1284</v>
      </c>
      <c r="G270" s="334" t="s">
        <v>1285</v>
      </c>
      <c r="H270" s="334" t="s">
        <v>867</v>
      </c>
      <c r="I270" s="341">
        <v>1443.75</v>
      </c>
    </row>
    <row r="271" spans="1:9" x14ac:dyDescent="0.35">
      <c r="A271" s="334" t="str">
        <f>Inek2019A3[[#This Row],[ZPD2]]</f>
        <v>ZP23.04</v>
      </c>
      <c r="B271" s="334" t="str">
        <f>Inek2019A3[[#This Row],[OPSKode]]</f>
        <v>6-002.93</v>
      </c>
      <c r="C271" s="340">
        <f>Inek2019A3[[#This Row],[Betrag2]]</f>
        <v>1820.38</v>
      </c>
      <c r="D271" s="334" t="s">
        <v>1276</v>
      </c>
      <c r="E271" s="334" t="s">
        <v>1277</v>
      </c>
      <c r="F271" s="334" t="s">
        <v>1286</v>
      </c>
      <c r="G271" s="334" t="s">
        <v>1287</v>
      </c>
      <c r="H271" s="334" t="s">
        <v>870</v>
      </c>
      <c r="I271" s="341">
        <v>1820.38</v>
      </c>
    </row>
    <row r="272" spans="1:9" x14ac:dyDescent="0.35">
      <c r="A272" s="334" t="str">
        <f>Inek2019A3[[#This Row],[ZPD2]]</f>
        <v>ZP23.05</v>
      </c>
      <c r="B272" s="334" t="str">
        <f>Inek2019A3[[#This Row],[OPSKode]]</f>
        <v>6-002.94</v>
      </c>
      <c r="C272" s="340">
        <f>Inek2019A3[[#This Row],[Betrag2]]</f>
        <v>2197.0100000000002</v>
      </c>
      <c r="D272" s="334" t="s">
        <v>1276</v>
      </c>
      <c r="E272" s="334" t="s">
        <v>1277</v>
      </c>
      <c r="F272" s="334" t="s">
        <v>1288</v>
      </c>
      <c r="G272" s="334" t="s">
        <v>1289</v>
      </c>
      <c r="H272" s="334" t="s">
        <v>873</v>
      </c>
      <c r="I272" s="341">
        <v>2197.0100000000002</v>
      </c>
    </row>
    <row r="273" spans="1:9" x14ac:dyDescent="0.35">
      <c r="A273" s="334" t="str">
        <f>Inek2019A3[[#This Row],[ZPD2]]</f>
        <v>ZP23.06</v>
      </c>
      <c r="B273" s="334" t="str">
        <f>Inek2019A3[[#This Row],[OPSKode]]</f>
        <v>6-002.95</v>
      </c>
      <c r="C273" s="340">
        <f>Inek2019A3[[#This Row],[Betrag2]]</f>
        <v>2573.64</v>
      </c>
      <c r="D273" s="334" t="s">
        <v>1276</v>
      </c>
      <c r="E273" s="334" t="s">
        <v>1277</v>
      </c>
      <c r="F273" s="334" t="s">
        <v>1290</v>
      </c>
      <c r="G273" s="334" t="s">
        <v>1291</v>
      </c>
      <c r="H273" s="334" t="s">
        <v>876</v>
      </c>
      <c r="I273" s="341">
        <v>2573.64</v>
      </c>
    </row>
    <row r="274" spans="1:9" x14ac:dyDescent="0.35">
      <c r="A274" s="334" t="str">
        <f>Inek2019A3[[#This Row],[ZPD2]]</f>
        <v>ZP23.07</v>
      </c>
      <c r="B274" s="334" t="str">
        <f>Inek2019A3[[#This Row],[OPSKode]]</f>
        <v>6-002.96</v>
      </c>
      <c r="C274" s="340">
        <f>Inek2019A3[[#This Row],[Betrag2]]</f>
        <v>2950.27</v>
      </c>
      <c r="D274" s="334" t="s">
        <v>1276</v>
      </c>
      <c r="E274" s="334" t="s">
        <v>1277</v>
      </c>
      <c r="F274" s="334" t="s">
        <v>1292</v>
      </c>
      <c r="G274" s="334" t="s">
        <v>1293</v>
      </c>
      <c r="H274" s="334" t="s">
        <v>879</v>
      </c>
      <c r="I274" s="341">
        <v>2950.27</v>
      </c>
    </row>
    <row r="275" spans="1:9" x14ac:dyDescent="0.35">
      <c r="A275" s="334" t="str">
        <f>Inek2019A3[[#This Row],[ZPD2]]</f>
        <v>ZP23.08</v>
      </c>
      <c r="B275" s="334" t="str">
        <f>Inek2019A3[[#This Row],[OPSKode]]</f>
        <v>6-002.97</v>
      </c>
      <c r="C275" s="340">
        <f>Inek2019A3[[#This Row],[Betrag2]]</f>
        <v>3326.9</v>
      </c>
      <c r="D275" s="334" t="s">
        <v>1276</v>
      </c>
      <c r="E275" s="334" t="s">
        <v>1277</v>
      </c>
      <c r="F275" s="334" t="s">
        <v>1294</v>
      </c>
      <c r="G275" s="334" t="s">
        <v>1295</v>
      </c>
      <c r="H275" s="334" t="s">
        <v>1296</v>
      </c>
      <c r="I275" s="341">
        <v>3326.9</v>
      </c>
    </row>
    <row r="276" spans="1:9" x14ac:dyDescent="0.35">
      <c r="A276" s="334" t="str">
        <f>Inek2019A3[[#This Row],[ZPD2]]</f>
        <v>ZP23.09</v>
      </c>
      <c r="B276" s="334" t="str">
        <f>Inek2019A3[[#This Row],[OPSKode]]</f>
        <v>6-002.98</v>
      </c>
      <c r="C276" s="340">
        <f>Inek2019A3[[#This Row],[Betrag2]]</f>
        <v>3829.07</v>
      </c>
      <c r="D276" s="334" t="s">
        <v>1276</v>
      </c>
      <c r="E276" s="334" t="s">
        <v>1277</v>
      </c>
      <c r="F276" s="334" t="s">
        <v>1297</v>
      </c>
      <c r="G276" s="334" t="s">
        <v>1298</v>
      </c>
      <c r="H276" s="334" t="s">
        <v>1299</v>
      </c>
      <c r="I276" s="341">
        <v>3829.07</v>
      </c>
    </row>
    <row r="277" spans="1:9" x14ac:dyDescent="0.35">
      <c r="A277" s="334" t="str">
        <f>Inek2019A3[[#This Row],[ZPD2]]</f>
        <v>ZP23.10</v>
      </c>
      <c r="B277" s="334" t="str">
        <f>Inek2019A3[[#This Row],[OPSKode]]</f>
        <v>6-002.99</v>
      </c>
      <c r="C277" s="340">
        <f>Inek2019A3[[#This Row],[Betrag2]]</f>
        <v>4582.33</v>
      </c>
      <c r="D277" s="334" t="s">
        <v>1276</v>
      </c>
      <c r="E277" s="334" t="s">
        <v>1277</v>
      </c>
      <c r="F277" s="334" t="s">
        <v>1300</v>
      </c>
      <c r="G277" s="334" t="s">
        <v>1301</v>
      </c>
      <c r="H277" s="334" t="s">
        <v>1302</v>
      </c>
      <c r="I277" s="341">
        <v>4582.33</v>
      </c>
    </row>
    <row r="278" spans="1:9" x14ac:dyDescent="0.35">
      <c r="A278" s="334" t="str">
        <f>Inek2019A3[[#This Row],[ZPD2]]</f>
        <v>ZP23.11</v>
      </c>
      <c r="B278" s="334" t="str">
        <f>Inek2019A3[[#This Row],[OPSKode]]</f>
        <v>6-002.9a</v>
      </c>
      <c r="C278" s="340">
        <f>Inek2019A3[[#This Row],[Betrag2]]</f>
        <v>5335.59</v>
      </c>
      <c r="D278" s="334" t="s">
        <v>1276</v>
      </c>
      <c r="E278" s="334" t="s">
        <v>1277</v>
      </c>
      <c r="F278" s="334" t="s">
        <v>1303</v>
      </c>
      <c r="G278" s="334" t="s">
        <v>1304</v>
      </c>
      <c r="H278" s="334" t="s">
        <v>1305</v>
      </c>
      <c r="I278" s="341">
        <v>5335.59</v>
      </c>
    </row>
    <row r="279" spans="1:9" x14ac:dyDescent="0.35">
      <c r="A279" s="334" t="str">
        <f>Inek2019A3[[#This Row],[ZPD2]]</f>
        <v>ZP23.12</v>
      </c>
      <c r="B279" s="334" t="str">
        <f>Inek2019A3[[#This Row],[OPSKode]]</f>
        <v>6-002.9b</v>
      </c>
      <c r="C279" s="340">
        <f>Inek2019A3[[#This Row],[Betrag2]]</f>
        <v>6088.85</v>
      </c>
      <c r="D279" s="334" t="s">
        <v>1276</v>
      </c>
      <c r="E279" s="334" t="s">
        <v>1277</v>
      </c>
      <c r="F279" s="334" t="s">
        <v>1306</v>
      </c>
      <c r="G279" s="334" t="s">
        <v>1307</v>
      </c>
      <c r="H279" s="334" t="s">
        <v>1308</v>
      </c>
      <c r="I279" s="341">
        <v>6088.85</v>
      </c>
    </row>
    <row r="280" spans="1:9" x14ac:dyDescent="0.35">
      <c r="A280" s="334" t="str">
        <f>Inek2019A3[[#This Row],[ZPD2]]</f>
        <v>ZP23.13</v>
      </c>
      <c r="B280" s="334" t="str">
        <f>Inek2019A3[[#This Row],[OPSKode]]</f>
        <v>6-002.9c</v>
      </c>
      <c r="C280" s="340">
        <f>Inek2019A3[[#This Row],[Betrag2]]</f>
        <v>6842.11</v>
      </c>
      <c r="D280" s="334" t="s">
        <v>1276</v>
      </c>
      <c r="E280" s="334" t="s">
        <v>1277</v>
      </c>
      <c r="F280" s="334" t="s">
        <v>1309</v>
      </c>
      <c r="G280" s="334" t="s">
        <v>1310</v>
      </c>
      <c r="H280" s="334" t="s">
        <v>1311</v>
      </c>
      <c r="I280" s="341">
        <v>6842.11</v>
      </c>
    </row>
    <row r="281" spans="1:9" x14ac:dyDescent="0.35">
      <c r="A281" s="334" t="str">
        <f>Inek2019A3[[#This Row],[ZPD2]]</f>
        <v>ZP23.14</v>
      </c>
      <c r="B281" s="334" t="str">
        <f>Inek2019A3[[#This Row],[OPSKode]]</f>
        <v>6-002.9d</v>
      </c>
      <c r="C281" s="340">
        <f>Inek2019A3[[#This Row],[Betrag2]]</f>
        <v>7846.46</v>
      </c>
      <c r="D281" s="334" t="s">
        <v>1276</v>
      </c>
      <c r="E281" s="334" t="s">
        <v>1277</v>
      </c>
      <c r="F281" s="334" t="s">
        <v>1312</v>
      </c>
      <c r="G281" s="334" t="s">
        <v>1313</v>
      </c>
      <c r="H281" s="334" t="s">
        <v>1314</v>
      </c>
      <c r="I281" s="341">
        <v>7846.46</v>
      </c>
    </row>
    <row r="282" spans="1:9" x14ac:dyDescent="0.35">
      <c r="A282" s="334" t="str">
        <f>Inek2019A3[[#This Row],[ZPD2]]</f>
        <v>ZP23.15</v>
      </c>
      <c r="B282" s="334" t="str">
        <f>Inek2019A3[[#This Row],[OPSKode]]</f>
        <v>6-002.9e</v>
      </c>
      <c r="C282" s="340">
        <f>Inek2019A3[[#This Row],[Betrag2]]</f>
        <v>9352.98</v>
      </c>
      <c r="D282" s="334" t="s">
        <v>1276</v>
      </c>
      <c r="E282" s="334" t="s">
        <v>1277</v>
      </c>
      <c r="F282" s="334" t="s">
        <v>1315</v>
      </c>
      <c r="G282" s="334" t="s">
        <v>1316</v>
      </c>
      <c r="H282" s="334" t="s">
        <v>1317</v>
      </c>
      <c r="I282" s="341">
        <v>9352.98</v>
      </c>
    </row>
    <row r="283" spans="1:9" x14ac:dyDescent="0.35">
      <c r="A283" s="334" t="str">
        <f>Inek2019A3[[#This Row],[ZPD2]]</f>
        <v>ZP23.16</v>
      </c>
      <c r="C283" s="502" t="s">
        <v>3967</v>
      </c>
      <c r="D283" s="334" t="s">
        <v>1276</v>
      </c>
      <c r="E283" s="334" t="s">
        <v>1277</v>
      </c>
      <c r="F283" s="334" t="s">
        <v>1318</v>
      </c>
      <c r="H283" s="334" t="s">
        <v>1319</v>
      </c>
    </row>
    <row r="284" spans="1:9" x14ac:dyDescent="0.35">
      <c r="A284" s="334" t="str">
        <f>Inek2019A3[[#This Row],[ZPD2]]</f>
        <v>ZP23.17</v>
      </c>
      <c r="B284" s="334" t="str">
        <f>Inek2019A3[[#This Row],[OPSKode]]</f>
        <v>6-002.9g</v>
      </c>
      <c r="C284" s="340">
        <f>Inek2019A3[[#This Row],[Betrag2]]</f>
        <v>11110.59</v>
      </c>
      <c r="D284" s="334" t="s">
        <v>1276</v>
      </c>
      <c r="E284" s="334" t="s">
        <v>1277</v>
      </c>
      <c r="F284" s="334" t="s">
        <v>1320</v>
      </c>
      <c r="G284" s="334" t="s">
        <v>1321</v>
      </c>
      <c r="H284" s="334" t="s">
        <v>1322</v>
      </c>
      <c r="I284" s="341">
        <v>11110.59</v>
      </c>
    </row>
    <row r="285" spans="1:9" x14ac:dyDescent="0.35">
      <c r="A285" s="334" t="str">
        <f>Inek2019A3[[#This Row],[ZPD2]]</f>
        <v>ZP23.18</v>
      </c>
      <c r="B285" s="334" t="str">
        <f>Inek2019A3[[#This Row],[OPSKode]]</f>
        <v>6-002.9h</v>
      </c>
      <c r="C285" s="340">
        <f>Inek2019A3[[#This Row],[Betrag2]]</f>
        <v>13370.37</v>
      </c>
      <c r="D285" s="334" t="s">
        <v>1276</v>
      </c>
      <c r="E285" s="334" t="s">
        <v>1277</v>
      </c>
      <c r="F285" s="334" t="s">
        <v>1323</v>
      </c>
      <c r="G285" s="334" t="s">
        <v>1324</v>
      </c>
      <c r="H285" s="334" t="s">
        <v>914</v>
      </c>
      <c r="I285" s="341">
        <v>13370.37</v>
      </c>
    </row>
    <row r="286" spans="1:9" x14ac:dyDescent="0.35">
      <c r="A286" s="334" t="str">
        <f>Inek2019A3[[#This Row],[ZPD2]]</f>
        <v>ZP23.19</v>
      </c>
      <c r="B286" s="334" t="str">
        <f>Inek2019A3[[#This Row],[OPSKode]]</f>
        <v>6-002.9j</v>
      </c>
      <c r="C286" s="340">
        <f>Inek2019A3[[#This Row],[Betrag2]]</f>
        <v>15630.15</v>
      </c>
      <c r="D286" s="334" t="s">
        <v>1276</v>
      </c>
      <c r="E286" s="334" t="s">
        <v>1277</v>
      </c>
      <c r="F286" s="334" t="s">
        <v>1325</v>
      </c>
      <c r="G286" s="334" t="s">
        <v>1326</v>
      </c>
      <c r="H286" s="334" t="s">
        <v>917</v>
      </c>
      <c r="I286" s="341">
        <v>15630.15</v>
      </c>
    </row>
    <row r="287" spans="1:9" x14ac:dyDescent="0.35">
      <c r="A287" s="334" t="str">
        <f>Inek2019A3[[#This Row],[ZPD2]]</f>
        <v>ZP23.20</v>
      </c>
      <c r="B287" s="334" t="str">
        <f>Inek2019A3[[#This Row],[OPSKode]]</f>
        <v>6-002.9k</v>
      </c>
      <c r="C287" s="340">
        <f>Inek2019A3[[#This Row],[Betrag2]]</f>
        <v>17889.93</v>
      </c>
      <c r="D287" s="334" t="s">
        <v>1276</v>
      </c>
      <c r="E287" s="334" t="s">
        <v>1277</v>
      </c>
      <c r="F287" s="334" t="s">
        <v>1327</v>
      </c>
      <c r="G287" s="334" t="s">
        <v>1328</v>
      </c>
      <c r="H287" s="334" t="s">
        <v>920</v>
      </c>
      <c r="I287" s="341">
        <v>17889.93</v>
      </c>
    </row>
    <row r="288" spans="1:9" x14ac:dyDescent="0.35">
      <c r="C288" s="340"/>
      <c r="D288" s="334" t="s">
        <v>1329</v>
      </c>
      <c r="E288" s="334" t="s">
        <v>1330</v>
      </c>
      <c r="H288" s="334" t="s">
        <v>1331</v>
      </c>
    </row>
    <row r="289" spans="1:9" x14ac:dyDescent="0.35">
      <c r="A289" s="334" t="str">
        <f>Inek2019A3[[#This Row],[ZPD2]]</f>
        <v>ZP24.01</v>
      </c>
      <c r="B289" s="334" t="str">
        <f>Inek2019A3[[#This Row],[OPSKode]]</f>
        <v>6-002.a0</v>
      </c>
      <c r="C289" s="340">
        <f>Inek2019A3[[#This Row],[Betrag2]]</f>
        <v>1326.15</v>
      </c>
      <c r="D289" s="334" t="s">
        <v>1329</v>
      </c>
      <c r="E289" s="334" t="s">
        <v>1330</v>
      </c>
      <c r="F289" s="334" t="s">
        <v>1332</v>
      </c>
      <c r="G289" s="334" t="s">
        <v>1333</v>
      </c>
      <c r="H289" s="334" t="s">
        <v>1334</v>
      </c>
      <c r="I289" s="341">
        <v>1326.15</v>
      </c>
    </row>
    <row r="290" spans="1:9" x14ac:dyDescent="0.35">
      <c r="A290" s="334" t="str">
        <f>Inek2019A3[[#This Row],[ZPD2]]</f>
        <v>ZP24.02</v>
      </c>
      <c r="B290" s="334" t="str">
        <f>Inek2019A3[[#This Row],[OPSKode]]</f>
        <v>6-002.a1</v>
      </c>
      <c r="C290" s="340">
        <f>Inek2019A3[[#This Row],[Betrag2]]</f>
        <v>1989.23</v>
      </c>
      <c r="D290" s="334" t="s">
        <v>1329</v>
      </c>
      <c r="E290" s="334" t="s">
        <v>1330</v>
      </c>
      <c r="F290" s="334" t="s">
        <v>1335</v>
      </c>
      <c r="G290" s="334" t="s">
        <v>1336</v>
      </c>
      <c r="H290" s="334" t="s">
        <v>1337</v>
      </c>
      <c r="I290" s="341">
        <v>1989.23</v>
      </c>
    </row>
    <row r="291" spans="1:9" x14ac:dyDescent="0.35">
      <c r="A291" s="334" t="str">
        <f>Inek2019A3[[#This Row],[ZPD2]]</f>
        <v>ZP24.03</v>
      </c>
      <c r="B291" s="334" t="str">
        <f>Inek2019A3[[#This Row],[OPSKode]]</f>
        <v>6-002.a2</v>
      </c>
      <c r="C291" s="340">
        <f>Inek2019A3[[#This Row],[Betrag2]]</f>
        <v>3978.46</v>
      </c>
      <c r="D291" s="334" t="s">
        <v>1329</v>
      </c>
      <c r="E291" s="334" t="s">
        <v>1330</v>
      </c>
      <c r="F291" s="334" t="s">
        <v>1338</v>
      </c>
      <c r="G291" s="334" t="s">
        <v>1339</v>
      </c>
      <c r="H291" s="334" t="s">
        <v>1340</v>
      </c>
      <c r="I291" s="341">
        <v>3978.46</v>
      </c>
    </row>
    <row r="292" spans="1:9" x14ac:dyDescent="0.35">
      <c r="A292" s="334" t="str">
        <f>Inek2019A3[[#This Row],[ZPD2]]</f>
        <v>ZP24.04</v>
      </c>
      <c r="B292" s="334" t="str">
        <f>Inek2019A3[[#This Row],[OPSKode]]</f>
        <v>6-002.a3</v>
      </c>
      <c r="C292" s="340">
        <f>Inek2019A3[[#This Row],[Betrag2]]</f>
        <v>5967.69</v>
      </c>
      <c r="D292" s="334" t="s">
        <v>1329</v>
      </c>
      <c r="E292" s="334" t="s">
        <v>1330</v>
      </c>
      <c r="F292" s="334" t="s">
        <v>1341</v>
      </c>
      <c r="G292" s="334" t="s">
        <v>1342</v>
      </c>
      <c r="H292" s="334" t="s">
        <v>1343</v>
      </c>
      <c r="I292" s="341">
        <v>5967.69</v>
      </c>
    </row>
    <row r="293" spans="1:9" x14ac:dyDescent="0.35">
      <c r="A293" s="334" t="str">
        <f>Inek2019A3[[#This Row],[ZPD2]]</f>
        <v>ZP24.05</v>
      </c>
      <c r="B293" s="334" t="str">
        <f>Inek2019A3[[#This Row],[OPSKode]]</f>
        <v>6-002.a4</v>
      </c>
      <c r="C293" s="340">
        <f>Inek2019A3[[#This Row],[Betrag2]]</f>
        <v>7956.92</v>
      </c>
      <c r="D293" s="334" t="s">
        <v>1329</v>
      </c>
      <c r="E293" s="334" t="s">
        <v>1330</v>
      </c>
      <c r="F293" s="334" t="s">
        <v>1344</v>
      </c>
      <c r="G293" s="334" t="s">
        <v>1345</v>
      </c>
      <c r="H293" s="334" t="s">
        <v>1346</v>
      </c>
      <c r="I293" s="341">
        <v>7956.92</v>
      </c>
    </row>
    <row r="294" spans="1:9" x14ac:dyDescent="0.35">
      <c r="C294" s="340"/>
      <c r="D294" s="334" t="s">
        <v>1347</v>
      </c>
      <c r="E294" s="334" t="s">
        <v>1348</v>
      </c>
      <c r="H294" s="334" t="s">
        <v>1349</v>
      </c>
    </row>
    <row r="295" spans="1:9" x14ac:dyDescent="0.35">
      <c r="A295" s="334" t="str">
        <f>Inek2019A3[[#This Row],[ZPD2]]</f>
        <v>ZP26.01</v>
      </c>
      <c r="B295" s="334" t="str">
        <f>Inek2019A3[[#This Row],[OPSKode]]</f>
        <v>6-002.e0</v>
      </c>
      <c r="C295" s="340">
        <f>Inek2019A3[[#This Row],[Betrag2]]</f>
        <v>31.7</v>
      </c>
      <c r="D295" s="334" t="s">
        <v>1347</v>
      </c>
      <c r="E295" s="334" t="s">
        <v>1348</v>
      </c>
      <c r="F295" s="334" t="s">
        <v>1350</v>
      </c>
      <c r="G295" s="334" t="s">
        <v>1351</v>
      </c>
      <c r="H295" s="334" t="s">
        <v>1352</v>
      </c>
      <c r="I295" s="341">
        <v>31.7</v>
      </c>
    </row>
    <row r="296" spans="1:9" x14ac:dyDescent="0.35">
      <c r="A296" s="334" t="str">
        <f>Inek2019A3[[#This Row],[ZPD2]]</f>
        <v>ZP26.02</v>
      </c>
      <c r="B296" s="334" t="str">
        <f>Inek2019A3[[#This Row],[OPSKode]]</f>
        <v>6-002.e1</v>
      </c>
      <c r="C296" s="340">
        <f>Inek2019A3[[#This Row],[Betrag2]]</f>
        <v>50.72</v>
      </c>
      <c r="D296" s="334" t="s">
        <v>1347</v>
      </c>
      <c r="E296" s="334" t="s">
        <v>1348</v>
      </c>
      <c r="F296" s="334" t="s">
        <v>1353</v>
      </c>
      <c r="G296" s="334" t="s">
        <v>1354</v>
      </c>
      <c r="H296" s="334" t="s">
        <v>1355</v>
      </c>
      <c r="I296" s="341">
        <v>50.72</v>
      </c>
    </row>
    <row r="297" spans="1:9" x14ac:dyDescent="0.35">
      <c r="A297" s="334" t="str">
        <f>Inek2019A3[[#This Row],[ZPD2]]</f>
        <v>ZP26.03</v>
      </c>
      <c r="B297" s="334" t="str">
        <f>Inek2019A3[[#This Row],[OPSKode]]</f>
        <v>6-002.e2</v>
      </c>
      <c r="C297" s="340">
        <f>Inek2019A3[[#This Row],[Betrag2]]</f>
        <v>73.97</v>
      </c>
      <c r="D297" s="334" t="s">
        <v>1347</v>
      </c>
      <c r="E297" s="334" t="s">
        <v>1348</v>
      </c>
      <c r="F297" s="334" t="s">
        <v>1356</v>
      </c>
      <c r="G297" s="334" t="s">
        <v>1357</v>
      </c>
      <c r="H297" s="334" t="s">
        <v>1358</v>
      </c>
      <c r="I297" s="341">
        <v>73.97</v>
      </c>
    </row>
    <row r="298" spans="1:9" x14ac:dyDescent="0.35">
      <c r="A298" s="334" t="str">
        <f>Inek2019A3[[#This Row],[ZPD2]]</f>
        <v>ZP26.04</v>
      </c>
      <c r="B298" s="334" t="str">
        <f>Inek2019A3[[#This Row],[OPSKode]]</f>
        <v>6-002.e3</v>
      </c>
      <c r="C298" s="340">
        <f>Inek2019A3[[#This Row],[Betrag2]]</f>
        <v>105.67</v>
      </c>
      <c r="D298" s="334" t="s">
        <v>1347</v>
      </c>
      <c r="E298" s="334" t="s">
        <v>1348</v>
      </c>
      <c r="F298" s="334" t="s">
        <v>1359</v>
      </c>
      <c r="G298" s="334" t="s">
        <v>1360</v>
      </c>
      <c r="H298" s="334" t="s">
        <v>1361</v>
      </c>
      <c r="I298" s="341">
        <v>105.67</v>
      </c>
    </row>
    <row r="299" spans="1:9" x14ac:dyDescent="0.35">
      <c r="A299" s="334" t="str">
        <f>Inek2019A3[[#This Row],[ZPD2]]</f>
        <v>ZP26.05</v>
      </c>
      <c r="B299" s="334" t="str">
        <f>Inek2019A3[[#This Row],[OPSKode]]</f>
        <v>6-002.e4</v>
      </c>
      <c r="C299" s="340">
        <f>Inek2019A3[[#This Row],[Betrag2]]</f>
        <v>137.37</v>
      </c>
      <c r="D299" s="334" t="s">
        <v>1347</v>
      </c>
      <c r="E299" s="334" t="s">
        <v>1348</v>
      </c>
      <c r="F299" s="334" t="s">
        <v>1362</v>
      </c>
      <c r="G299" s="334" t="s">
        <v>1363</v>
      </c>
      <c r="H299" s="334" t="s">
        <v>1364</v>
      </c>
      <c r="I299" s="341">
        <v>137.37</v>
      </c>
    </row>
    <row r="300" spans="1:9" x14ac:dyDescent="0.35">
      <c r="A300" s="334" t="str">
        <f>Inek2019A3[[#This Row],[ZPD2]]</f>
        <v>ZP26.06</v>
      </c>
      <c r="B300" s="334" t="str">
        <f>Inek2019A3[[#This Row],[OPSKode]]</f>
        <v>6-002.e5</v>
      </c>
      <c r="C300" s="340">
        <f>Inek2019A3[[#This Row],[Betrag2]]</f>
        <v>169.07</v>
      </c>
      <c r="D300" s="334" t="s">
        <v>1347</v>
      </c>
      <c r="E300" s="334" t="s">
        <v>1348</v>
      </c>
      <c r="F300" s="334" t="s">
        <v>1365</v>
      </c>
      <c r="G300" s="334" t="s">
        <v>1366</v>
      </c>
      <c r="H300" s="334" t="s">
        <v>1367</v>
      </c>
      <c r="I300" s="341">
        <v>169.07</v>
      </c>
    </row>
    <row r="301" spans="1:9" x14ac:dyDescent="0.35">
      <c r="A301" s="334" t="str">
        <f>Inek2019A3[[#This Row],[ZPD2]]</f>
        <v>ZP26.07</v>
      </c>
      <c r="B301" s="334" t="str">
        <f>Inek2019A3[[#This Row],[OPSKode]]</f>
        <v>6-002.e6</v>
      </c>
      <c r="C301" s="340">
        <f>Inek2019A3[[#This Row],[Betrag2]]</f>
        <v>200.77</v>
      </c>
      <c r="D301" s="334" t="s">
        <v>1347</v>
      </c>
      <c r="E301" s="334" t="s">
        <v>1348</v>
      </c>
      <c r="F301" s="334" t="s">
        <v>1368</v>
      </c>
      <c r="G301" s="334" t="s">
        <v>1369</v>
      </c>
      <c r="H301" s="334" t="s">
        <v>1370</v>
      </c>
      <c r="I301" s="341">
        <v>200.77</v>
      </c>
    </row>
    <row r="302" spans="1:9" x14ac:dyDescent="0.35">
      <c r="A302" s="334" t="str">
        <f>Inek2019A3[[#This Row],[ZPD2]]</f>
        <v>ZP26.08</v>
      </c>
      <c r="B302" s="334" t="str">
        <f>Inek2019A3[[#This Row],[OPSKode]]</f>
        <v>6-002.e7</v>
      </c>
      <c r="C302" s="340">
        <f>Inek2019A3[[#This Row],[Betrag2]]</f>
        <v>232.47</v>
      </c>
      <c r="D302" s="334" t="s">
        <v>1347</v>
      </c>
      <c r="E302" s="334" t="s">
        <v>1348</v>
      </c>
      <c r="F302" s="334" t="s">
        <v>1371</v>
      </c>
      <c r="G302" s="334" t="s">
        <v>1372</v>
      </c>
      <c r="H302" s="334" t="s">
        <v>1373</v>
      </c>
      <c r="I302" s="341">
        <v>232.47</v>
      </c>
    </row>
    <row r="303" spans="1:9" x14ac:dyDescent="0.35">
      <c r="A303" s="334" t="str">
        <f>Inek2019A3[[#This Row],[ZPD2]]</f>
        <v>ZP26.09</v>
      </c>
      <c r="B303" s="334" t="str">
        <f>Inek2019A3[[#This Row],[OPSKode]]</f>
        <v>6-002.e8</v>
      </c>
      <c r="C303" s="340">
        <f>Inek2019A3[[#This Row],[Betrag2]]</f>
        <v>264.17</v>
      </c>
      <c r="D303" s="334" t="s">
        <v>1347</v>
      </c>
      <c r="E303" s="334" t="s">
        <v>1348</v>
      </c>
      <c r="F303" s="334" t="s">
        <v>1374</v>
      </c>
      <c r="G303" s="334" t="s">
        <v>1375</v>
      </c>
      <c r="H303" s="334" t="s">
        <v>1376</v>
      </c>
      <c r="I303" s="341">
        <v>264.17</v>
      </c>
    </row>
    <row r="304" spans="1:9" x14ac:dyDescent="0.35">
      <c r="A304" s="334" t="str">
        <f>Inek2019A3[[#This Row],[ZPD2]]</f>
        <v>ZP26.10</v>
      </c>
      <c r="B304" s="334" t="str">
        <f>Inek2019A3[[#This Row],[OPSKode]]</f>
        <v>6-002.e9</v>
      </c>
      <c r="C304" s="340">
        <f>Inek2019A3[[#This Row],[Betrag2]]</f>
        <v>295.87</v>
      </c>
      <c r="D304" s="334" t="s">
        <v>1347</v>
      </c>
      <c r="E304" s="334" t="s">
        <v>1348</v>
      </c>
      <c r="F304" s="334" t="s">
        <v>1377</v>
      </c>
      <c r="G304" s="334" t="s">
        <v>1378</v>
      </c>
      <c r="H304" s="334" t="s">
        <v>1379</v>
      </c>
      <c r="I304" s="341">
        <v>295.87</v>
      </c>
    </row>
    <row r="305" spans="1:9" x14ac:dyDescent="0.35">
      <c r="A305" s="334" t="str">
        <f>Inek2019A3[[#This Row],[ZPD2]]</f>
        <v>ZP26.11</v>
      </c>
      <c r="B305" s="334" t="str">
        <f>Inek2019A3[[#This Row],[OPSKode]]</f>
        <v>6-002.ea</v>
      </c>
      <c r="C305" s="340">
        <f>Inek2019A3[[#This Row],[Betrag2]]</f>
        <v>327.57</v>
      </c>
      <c r="D305" s="334" t="s">
        <v>1347</v>
      </c>
      <c r="E305" s="334" t="s">
        <v>1348</v>
      </c>
      <c r="F305" s="334" t="s">
        <v>1380</v>
      </c>
      <c r="G305" s="334" t="s">
        <v>1381</v>
      </c>
      <c r="H305" s="334" t="s">
        <v>1382</v>
      </c>
      <c r="I305" s="341">
        <v>327.57</v>
      </c>
    </row>
    <row r="306" spans="1:9" x14ac:dyDescent="0.35">
      <c r="A306" s="334" t="str">
        <f>Inek2019A3[[#This Row],[ZPD2]]</f>
        <v>ZP26.12</v>
      </c>
      <c r="B306" s="334" t="str">
        <f>Inek2019A3[[#This Row],[OPSKode]]</f>
        <v>6-002.eb</v>
      </c>
      <c r="C306" s="340">
        <f>Inek2019A3[[#This Row],[Betrag2]]</f>
        <v>359.27</v>
      </c>
      <c r="D306" s="334" t="s">
        <v>1347</v>
      </c>
      <c r="E306" s="334" t="s">
        <v>1348</v>
      </c>
      <c r="F306" s="334" t="s">
        <v>1383</v>
      </c>
      <c r="G306" s="334" t="s">
        <v>1384</v>
      </c>
      <c r="H306" s="334" t="s">
        <v>1385</v>
      </c>
      <c r="I306" s="341">
        <v>359.27</v>
      </c>
    </row>
    <row r="307" spans="1:9" x14ac:dyDescent="0.35">
      <c r="A307" s="334" t="str">
        <f>Inek2019A3[[#This Row],[ZPD2]]</f>
        <v>ZP26.13</v>
      </c>
      <c r="B307" s="334" t="str">
        <f>Inek2019A3[[#This Row],[OPSKode]]</f>
        <v>6-002.ec</v>
      </c>
      <c r="C307" s="340">
        <f>Inek2019A3[[#This Row],[Betrag2]]</f>
        <v>401.53</v>
      </c>
      <c r="D307" s="334" t="s">
        <v>1347</v>
      </c>
      <c r="E307" s="334" t="s">
        <v>1348</v>
      </c>
      <c r="F307" s="334" t="s">
        <v>1386</v>
      </c>
      <c r="G307" s="334" t="s">
        <v>1387</v>
      </c>
      <c r="H307" s="334" t="s">
        <v>1388</v>
      </c>
      <c r="I307" s="341">
        <v>401.53</v>
      </c>
    </row>
    <row r="308" spans="1:9" x14ac:dyDescent="0.35">
      <c r="A308" s="334" t="str">
        <f>Inek2019A3[[#This Row],[ZPD2]]</f>
        <v>ZP26.14</v>
      </c>
      <c r="B308" s="334" t="str">
        <f>Inek2019A3[[#This Row],[OPSKode]]</f>
        <v>6-002.ed</v>
      </c>
      <c r="C308" s="340">
        <f>Inek2019A3[[#This Row],[Betrag2]]</f>
        <v>464.93</v>
      </c>
      <c r="D308" s="334" t="s">
        <v>1347</v>
      </c>
      <c r="E308" s="334" t="s">
        <v>1348</v>
      </c>
      <c r="F308" s="334" t="s">
        <v>1389</v>
      </c>
      <c r="G308" s="334" t="s">
        <v>1390</v>
      </c>
      <c r="H308" s="334" t="s">
        <v>1391</v>
      </c>
      <c r="I308" s="341">
        <v>464.93</v>
      </c>
    </row>
    <row r="309" spans="1:9" x14ac:dyDescent="0.35">
      <c r="A309" s="334" t="str">
        <f>Inek2019A3[[#This Row],[ZPD2]]</f>
        <v>ZP26.15</v>
      </c>
      <c r="B309" s="334" t="str">
        <f>Inek2019A3[[#This Row],[OPSKode]]</f>
        <v>6-002.ee</v>
      </c>
      <c r="C309" s="340">
        <f>Inek2019A3[[#This Row],[Betrag2]]</f>
        <v>528.33000000000004</v>
      </c>
      <c r="D309" s="334" t="s">
        <v>1347</v>
      </c>
      <c r="E309" s="334" t="s">
        <v>1348</v>
      </c>
      <c r="F309" s="334" t="s">
        <v>1392</v>
      </c>
      <c r="G309" s="334" t="s">
        <v>1393</v>
      </c>
      <c r="H309" s="334" t="s">
        <v>1394</v>
      </c>
      <c r="I309" s="341">
        <v>528.33000000000004</v>
      </c>
    </row>
    <row r="310" spans="1:9" x14ac:dyDescent="0.35">
      <c r="A310" s="334" t="str">
        <f>Inek2019A3[[#This Row],[ZPD2]]</f>
        <v>ZP26.16</v>
      </c>
      <c r="B310" s="334" t="str">
        <f>Inek2019A3[[#This Row],[OPSKode]]</f>
        <v>6-002.ef</v>
      </c>
      <c r="C310" s="340">
        <f>Inek2019A3[[#This Row],[Betrag2]]</f>
        <v>591.73</v>
      </c>
      <c r="D310" s="334" t="s">
        <v>1347</v>
      </c>
      <c r="E310" s="334" t="s">
        <v>1348</v>
      </c>
      <c r="F310" s="334" t="s">
        <v>1395</v>
      </c>
      <c r="G310" s="334" t="s">
        <v>1396</v>
      </c>
      <c r="H310" s="334" t="s">
        <v>1397</v>
      </c>
      <c r="I310" s="341">
        <v>591.73</v>
      </c>
    </row>
    <row r="311" spans="1:9" x14ac:dyDescent="0.35">
      <c r="A311" s="334" t="str">
        <f>Inek2019A3[[#This Row],[ZPD2]]</f>
        <v>ZP26.17</v>
      </c>
      <c r="B311" s="334" t="str">
        <f>Inek2019A3[[#This Row],[OPSKode]]</f>
        <v>6-002.eg</v>
      </c>
      <c r="C311" s="340">
        <f>Inek2019A3[[#This Row],[Betrag2]]</f>
        <v>655.13</v>
      </c>
      <c r="D311" s="334" t="s">
        <v>1347</v>
      </c>
      <c r="E311" s="334" t="s">
        <v>1348</v>
      </c>
      <c r="F311" s="334" t="s">
        <v>1398</v>
      </c>
      <c r="G311" s="334" t="s">
        <v>1399</v>
      </c>
      <c r="H311" s="334" t="s">
        <v>1400</v>
      </c>
      <c r="I311" s="341">
        <v>655.13</v>
      </c>
    </row>
    <row r="312" spans="1:9" x14ac:dyDescent="0.35">
      <c r="A312" s="334" t="str">
        <f>Inek2019A3[[#This Row],[ZPD2]]</f>
        <v>ZP26.18</v>
      </c>
      <c r="B312" s="334" t="str">
        <f>Inek2019A3[[#This Row],[OPSKode]]</f>
        <v>6-002.eh</v>
      </c>
      <c r="C312" s="340">
        <f>Inek2019A3[[#This Row],[Betrag2]]</f>
        <v>718.53</v>
      </c>
      <c r="D312" s="334" t="s">
        <v>1347</v>
      </c>
      <c r="E312" s="334" t="s">
        <v>1348</v>
      </c>
      <c r="F312" s="334" t="s">
        <v>1401</v>
      </c>
      <c r="G312" s="334" t="s">
        <v>1402</v>
      </c>
      <c r="H312" s="334" t="s">
        <v>1403</v>
      </c>
      <c r="I312" s="341">
        <v>718.53</v>
      </c>
    </row>
    <row r="313" spans="1:9" x14ac:dyDescent="0.35">
      <c r="A313" s="334" t="str">
        <f>Inek2019A3[[#This Row],[ZPD2]]</f>
        <v>ZP26.19</v>
      </c>
      <c r="B313" s="334" t="str">
        <f>Inek2019A3[[#This Row],[OPSKode]]</f>
        <v>6-002.ej</v>
      </c>
      <c r="C313" s="340">
        <f>Inek2019A3[[#This Row],[Betrag2]]</f>
        <v>803.07</v>
      </c>
      <c r="D313" s="334" t="s">
        <v>1347</v>
      </c>
      <c r="E313" s="334" t="s">
        <v>1348</v>
      </c>
      <c r="F313" s="334" t="s">
        <v>1404</v>
      </c>
      <c r="G313" s="334" t="s">
        <v>1405</v>
      </c>
      <c r="H313" s="334" t="s">
        <v>1406</v>
      </c>
      <c r="I313" s="341">
        <v>803.07</v>
      </c>
    </row>
    <row r="314" spans="1:9" x14ac:dyDescent="0.35">
      <c r="A314" s="334" t="str">
        <f>Inek2019A3[[#This Row],[ZPD2]]</f>
        <v>ZP26.20</v>
      </c>
      <c r="B314" s="334" t="str">
        <f>Inek2019A3[[#This Row],[OPSKode]]</f>
        <v>6-002.ek</v>
      </c>
      <c r="C314" s="340">
        <f>Inek2019A3[[#This Row],[Betrag2]]</f>
        <v>929.87</v>
      </c>
      <c r="D314" s="334" t="s">
        <v>1347</v>
      </c>
      <c r="E314" s="334" t="s">
        <v>1348</v>
      </c>
      <c r="F314" s="334" t="s">
        <v>1407</v>
      </c>
      <c r="G314" s="334" t="s">
        <v>1408</v>
      </c>
      <c r="H314" s="334" t="s">
        <v>1409</v>
      </c>
      <c r="I314" s="341">
        <v>929.87</v>
      </c>
    </row>
    <row r="315" spans="1:9" x14ac:dyDescent="0.35">
      <c r="C315" s="340"/>
      <c r="D315" s="334" t="s">
        <v>1410</v>
      </c>
      <c r="E315" s="334" t="s">
        <v>1411</v>
      </c>
      <c r="H315" s="334" t="s">
        <v>1412</v>
      </c>
    </row>
    <row r="316" spans="1:9" x14ac:dyDescent="0.35">
      <c r="A316" s="334" t="str">
        <f>Inek2019A3[[#This Row],[ZPD2]]</f>
        <v>ZP28.13</v>
      </c>
      <c r="B316" s="334" t="str">
        <f>Inek2019A3[[#This Row],[OPSKode]]</f>
        <v>6-002.hc</v>
      </c>
      <c r="C316" s="340">
        <f>Inek2019A3[[#This Row],[Betrag2]]</f>
        <v>121.22</v>
      </c>
      <c r="D316" s="334" t="s">
        <v>1410</v>
      </c>
      <c r="E316" s="334" t="s">
        <v>1411</v>
      </c>
      <c r="F316" s="334" t="s">
        <v>1413</v>
      </c>
      <c r="G316" s="334" t="s">
        <v>1414</v>
      </c>
      <c r="H316" s="334" t="s">
        <v>1415</v>
      </c>
      <c r="I316" s="341">
        <v>121.22</v>
      </c>
    </row>
    <row r="317" spans="1:9" x14ac:dyDescent="0.35">
      <c r="A317" s="334" t="str">
        <f>Inek2019A3[[#This Row],[ZPD2]]</f>
        <v>ZP28.14</v>
      </c>
      <c r="B317" s="334" t="str">
        <f>Inek2019A3[[#This Row],[OPSKode]]</f>
        <v>6-002.hd</v>
      </c>
      <c r="C317" s="340">
        <f>Inek2019A3[[#This Row],[Betrag2]]</f>
        <v>140.36000000000001</v>
      </c>
      <c r="D317" s="334" t="s">
        <v>1410</v>
      </c>
      <c r="E317" s="334" t="s">
        <v>1411</v>
      </c>
      <c r="F317" s="334" t="s">
        <v>1416</v>
      </c>
      <c r="G317" s="334" t="s">
        <v>1417</v>
      </c>
      <c r="H317" s="334" t="s">
        <v>1418</v>
      </c>
      <c r="I317" s="341">
        <v>140.36000000000001</v>
      </c>
    </row>
    <row r="318" spans="1:9" x14ac:dyDescent="0.35">
      <c r="A318" s="334" t="str">
        <f>Inek2019A3[[#This Row],[ZPD2]]</f>
        <v>ZP28.15</v>
      </c>
      <c r="B318" s="334" t="str">
        <f>Inek2019A3[[#This Row],[OPSKode]]</f>
        <v>6-002.he</v>
      </c>
      <c r="C318" s="340">
        <f>Inek2019A3[[#This Row],[Betrag2]]</f>
        <v>159.5</v>
      </c>
      <c r="D318" s="334" t="s">
        <v>1410</v>
      </c>
      <c r="E318" s="334" t="s">
        <v>1411</v>
      </c>
      <c r="F318" s="334" t="s">
        <v>1419</v>
      </c>
      <c r="G318" s="334" t="s">
        <v>1420</v>
      </c>
      <c r="H318" s="334" t="s">
        <v>1421</v>
      </c>
      <c r="I318" s="341">
        <v>159.5</v>
      </c>
    </row>
    <row r="319" spans="1:9" x14ac:dyDescent="0.35">
      <c r="A319" s="334" t="str">
        <f>Inek2019A3[[#This Row],[ZPD2]]</f>
        <v>ZP28.16</v>
      </c>
      <c r="B319" s="334" t="str">
        <f>Inek2019A3[[#This Row],[OPSKode]]</f>
        <v>6-002.hf</v>
      </c>
      <c r="C319" s="340">
        <f>Inek2019A3[[#This Row],[Betrag2]]</f>
        <v>178.64</v>
      </c>
      <c r="D319" s="334" t="s">
        <v>1410</v>
      </c>
      <c r="E319" s="334" t="s">
        <v>1411</v>
      </c>
      <c r="F319" s="334" t="s">
        <v>1422</v>
      </c>
      <c r="G319" s="334" t="s">
        <v>1423</v>
      </c>
      <c r="H319" s="334" t="s">
        <v>1424</v>
      </c>
      <c r="I319" s="341">
        <v>178.64</v>
      </c>
    </row>
    <row r="320" spans="1:9" x14ac:dyDescent="0.35">
      <c r="C320" s="340"/>
      <c r="D320" s="334" t="s">
        <v>1425</v>
      </c>
      <c r="E320" s="334" t="s">
        <v>1426</v>
      </c>
      <c r="H320" s="334" t="s">
        <v>1427</v>
      </c>
    </row>
    <row r="321" spans="1:9" x14ac:dyDescent="0.35">
      <c r="A321" s="334" t="str">
        <f>Inek2019A3[[#This Row],[ZPD2]]</f>
        <v>ZP32.01</v>
      </c>
      <c r="B321" s="334" t="str">
        <f>Inek2019A3[[#This Row],[OPSKode]]</f>
        <v>8-810.w0</v>
      </c>
      <c r="C321" s="340">
        <f>Inek2019A3[[#This Row],[Betrag2]]</f>
        <v>119.72</v>
      </c>
      <c r="D321" s="334" t="s">
        <v>1425</v>
      </c>
      <c r="E321" s="334" t="s">
        <v>1426</v>
      </c>
      <c r="F321" s="334" t="s">
        <v>1428</v>
      </c>
      <c r="G321" s="334" t="s">
        <v>1429</v>
      </c>
      <c r="H321" s="334" t="s">
        <v>1430</v>
      </c>
      <c r="I321" s="341">
        <v>119.72</v>
      </c>
    </row>
    <row r="322" spans="1:9" x14ac:dyDescent="0.35">
      <c r="A322" s="334" t="str">
        <f>Inek2019A3[[#This Row],[ZPD2]]</f>
        <v>ZP32.02</v>
      </c>
      <c r="B322" s="334" t="str">
        <f>Inek2019A3[[#This Row],[OPSKode]]</f>
        <v>8-810.w1</v>
      </c>
      <c r="C322" s="340">
        <f>Inek2019A3[[#This Row],[Betrag2]]</f>
        <v>239.44</v>
      </c>
      <c r="D322" s="334" t="s">
        <v>1425</v>
      </c>
      <c r="E322" s="334" t="s">
        <v>1426</v>
      </c>
      <c r="F322" s="334" t="s">
        <v>1431</v>
      </c>
      <c r="G322" s="334" t="s">
        <v>1432</v>
      </c>
      <c r="H322" s="334" t="s">
        <v>1433</v>
      </c>
      <c r="I322" s="341">
        <v>239.44</v>
      </c>
    </row>
    <row r="323" spans="1:9" x14ac:dyDescent="0.35">
      <c r="A323" s="334" t="str">
        <f>Inek2019A3[[#This Row],[ZPD2]]</f>
        <v>ZP32.03</v>
      </c>
      <c r="B323" s="334" t="str">
        <f>Inek2019A3[[#This Row],[OPSKode]]</f>
        <v>8-810.w2</v>
      </c>
      <c r="C323" s="340">
        <f>Inek2019A3[[#This Row],[Betrag2]]</f>
        <v>364.55</v>
      </c>
      <c r="D323" s="334" t="s">
        <v>1425</v>
      </c>
      <c r="E323" s="334" t="s">
        <v>1426</v>
      </c>
      <c r="F323" s="334" t="s">
        <v>1434</v>
      </c>
      <c r="G323" s="334" t="s">
        <v>1435</v>
      </c>
      <c r="H323" s="334" t="s">
        <v>1436</v>
      </c>
      <c r="I323" s="341">
        <v>364.55</v>
      </c>
    </row>
    <row r="324" spans="1:9" x14ac:dyDescent="0.35">
      <c r="A324" s="334" t="str">
        <f>Inek2019A3[[#This Row],[ZPD2]]</f>
        <v>ZP32.04</v>
      </c>
      <c r="B324" s="334" t="str">
        <f>Inek2019A3[[#This Row],[OPSKode]]</f>
        <v>8-810.w3</v>
      </c>
      <c r="C324" s="340">
        <f>Inek2019A3[[#This Row],[Betrag2]]</f>
        <v>658.46</v>
      </c>
      <c r="D324" s="334" t="s">
        <v>1425</v>
      </c>
      <c r="E324" s="334" t="s">
        <v>1426</v>
      </c>
      <c r="F324" s="334" t="s">
        <v>1437</v>
      </c>
      <c r="G324" s="334" t="s">
        <v>1438</v>
      </c>
      <c r="H324" s="334" t="s">
        <v>1439</v>
      </c>
      <c r="I324" s="341">
        <v>658.46</v>
      </c>
    </row>
    <row r="325" spans="1:9" x14ac:dyDescent="0.35">
      <c r="A325" s="334" t="str">
        <f>Inek2019A3[[#This Row],[ZPD2]]</f>
        <v>ZP32.05</v>
      </c>
      <c r="B325" s="334" t="str">
        <f>Inek2019A3[[#This Row],[OPSKode]]</f>
        <v>8-810.w4</v>
      </c>
      <c r="C325" s="340">
        <f>Inek2019A3[[#This Row],[Betrag2]]</f>
        <v>1017.62</v>
      </c>
      <c r="D325" s="334" t="s">
        <v>1425</v>
      </c>
      <c r="E325" s="334" t="s">
        <v>1426</v>
      </c>
      <c r="F325" s="334" t="s">
        <v>1440</v>
      </c>
      <c r="G325" s="334" t="s">
        <v>1441</v>
      </c>
      <c r="H325" s="334" t="s">
        <v>1442</v>
      </c>
      <c r="I325" s="341">
        <v>1017.62</v>
      </c>
    </row>
    <row r="326" spans="1:9" x14ac:dyDescent="0.35">
      <c r="A326" s="334" t="str">
        <f>Inek2019A3[[#This Row],[ZPD2]]</f>
        <v>ZP32.06</v>
      </c>
      <c r="B326" s="334" t="str">
        <f>Inek2019A3[[#This Row],[OPSKode]]</f>
        <v>8-810.w5</v>
      </c>
      <c r="C326" s="340">
        <f>Inek2019A3[[#This Row],[Betrag2]]</f>
        <v>1376.78</v>
      </c>
      <c r="D326" s="334" t="s">
        <v>1425</v>
      </c>
      <c r="E326" s="334" t="s">
        <v>1426</v>
      </c>
      <c r="F326" s="334" t="s">
        <v>1443</v>
      </c>
      <c r="G326" s="334" t="s">
        <v>1444</v>
      </c>
      <c r="H326" s="334" t="s">
        <v>1445</v>
      </c>
      <c r="I326" s="341">
        <v>1376.78</v>
      </c>
    </row>
    <row r="327" spans="1:9" x14ac:dyDescent="0.35">
      <c r="A327" s="334" t="str">
        <f>Inek2019A3[[#This Row],[ZPD2]]</f>
        <v>ZP32.07</v>
      </c>
      <c r="B327" s="334" t="str">
        <f>Inek2019A3[[#This Row],[OPSKode]]</f>
        <v>8-810.w6</v>
      </c>
      <c r="C327" s="340">
        <f>Inek2019A3[[#This Row],[Betrag2]]</f>
        <v>1735.94</v>
      </c>
      <c r="D327" s="334" t="s">
        <v>1425</v>
      </c>
      <c r="E327" s="334" t="s">
        <v>1426</v>
      </c>
      <c r="F327" s="334" t="s">
        <v>1446</v>
      </c>
      <c r="G327" s="334" t="s">
        <v>1447</v>
      </c>
      <c r="H327" s="334" t="s">
        <v>1448</v>
      </c>
      <c r="I327" s="341">
        <v>1735.94</v>
      </c>
    </row>
    <row r="328" spans="1:9" x14ac:dyDescent="0.35">
      <c r="A328" s="334" t="str">
        <f>Inek2019A3[[#This Row],[ZPD2]]</f>
        <v>ZP32.08</v>
      </c>
      <c r="B328" s="334" t="str">
        <f>Inek2019A3[[#This Row],[OPSKode]]</f>
        <v>8-810.w7</v>
      </c>
      <c r="C328" s="340">
        <f>Inek2019A3[[#This Row],[Betrag2]]</f>
        <v>2095.09</v>
      </c>
      <c r="D328" s="334" t="s">
        <v>1425</v>
      </c>
      <c r="E328" s="334" t="s">
        <v>1426</v>
      </c>
      <c r="F328" s="334" t="s">
        <v>1449</v>
      </c>
      <c r="G328" s="334" t="s">
        <v>1450</v>
      </c>
      <c r="H328" s="334" t="s">
        <v>1451</v>
      </c>
      <c r="I328" s="341">
        <v>2095.09</v>
      </c>
    </row>
    <row r="329" spans="1:9" x14ac:dyDescent="0.35">
      <c r="A329" s="334" t="str">
        <f>Inek2019A3[[#This Row],[ZPD2]]</f>
        <v>ZP32.09</v>
      </c>
      <c r="B329" s="334" t="str">
        <f>Inek2019A3[[#This Row],[OPSKode]]</f>
        <v>8-810.w8</v>
      </c>
      <c r="C329" s="340">
        <f>Inek2019A3[[#This Row],[Betrag2]]</f>
        <v>2454.25</v>
      </c>
      <c r="D329" s="334" t="s">
        <v>1425</v>
      </c>
      <c r="E329" s="334" t="s">
        <v>1426</v>
      </c>
      <c r="F329" s="334" t="s">
        <v>1452</v>
      </c>
      <c r="G329" s="334" t="s">
        <v>1453</v>
      </c>
      <c r="H329" s="334" t="s">
        <v>1454</v>
      </c>
      <c r="I329" s="341">
        <v>2454.25</v>
      </c>
    </row>
    <row r="330" spans="1:9" x14ac:dyDescent="0.35">
      <c r="A330" s="334" t="str">
        <f>Inek2019A3[[#This Row],[ZPD2]]</f>
        <v>ZP32.10</v>
      </c>
      <c r="B330" s="334" t="str">
        <f>Inek2019A3[[#This Row],[OPSKode]]</f>
        <v>8-810.w9</v>
      </c>
      <c r="C330" s="340">
        <f>Inek2019A3[[#This Row],[Betrag2]]</f>
        <v>2813.41</v>
      </c>
      <c r="D330" s="334" t="s">
        <v>1425</v>
      </c>
      <c r="E330" s="334" t="s">
        <v>1426</v>
      </c>
      <c r="F330" s="334" t="s">
        <v>1455</v>
      </c>
      <c r="G330" s="334" t="s">
        <v>1456</v>
      </c>
      <c r="H330" s="334" t="s">
        <v>1457</v>
      </c>
      <c r="I330" s="341">
        <v>2813.41</v>
      </c>
    </row>
    <row r="331" spans="1:9" x14ac:dyDescent="0.35">
      <c r="A331" s="334" t="str">
        <f>Inek2019A3[[#This Row],[ZPD2]]</f>
        <v>ZP32.11</v>
      </c>
      <c r="B331" s="334" t="str">
        <f>Inek2019A3[[#This Row],[OPSKode]]</f>
        <v>8-810.wa</v>
      </c>
      <c r="C331" s="340">
        <f>Inek2019A3[[#This Row],[Betrag2]]</f>
        <v>3292.29</v>
      </c>
      <c r="D331" s="334" t="s">
        <v>1425</v>
      </c>
      <c r="E331" s="334" t="s">
        <v>1426</v>
      </c>
      <c r="F331" s="334" t="s">
        <v>1458</v>
      </c>
      <c r="G331" s="334" t="s">
        <v>1459</v>
      </c>
      <c r="H331" s="334" t="s">
        <v>1460</v>
      </c>
      <c r="I331" s="341">
        <v>3292.29</v>
      </c>
    </row>
    <row r="332" spans="1:9" x14ac:dyDescent="0.35">
      <c r="A332" s="334" t="str">
        <f>Inek2019A3[[#This Row],[ZPD2]]</f>
        <v>ZP32.12</v>
      </c>
      <c r="B332" s="334" t="str">
        <f>Inek2019A3[[#This Row],[OPSKode]]</f>
        <v>8-810.wb</v>
      </c>
      <c r="C332" s="340">
        <f>Inek2019A3[[#This Row],[Betrag2]]</f>
        <v>4010.61</v>
      </c>
      <c r="D332" s="334" t="s">
        <v>1425</v>
      </c>
      <c r="E332" s="334" t="s">
        <v>1426</v>
      </c>
      <c r="F332" s="334" t="s">
        <v>1461</v>
      </c>
      <c r="G332" s="334" t="s">
        <v>1462</v>
      </c>
      <c r="H332" s="334" t="s">
        <v>1463</v>
      </c>
      <c r="I332" s="341">
        <v>4010.61</v>
      </c>
    </row>
    <row r="333" spans="1:9" x14ac:dyDescent="0.35">
      <c r="A333" s="334" t="str">
        <f>Inek2019A3[[#This Row],[ZPD2]]</f>
        <v>ZP32.13</v>
      </c>
      <c r="B333" s="334" t="str">
        <f>Inek2019A3[[#This Row],[OPSKode]]</f>
        <v>8-810.wc</v>
      </c>
      <c r="C333" s="340">
        <f>Inek2019A3[[#This Row],[Betrag2]]</f>
        <v>4728.93</v>
      </c>
      <c r="D333" s="334" t="s">
        <v>1425</v>
      </c>
      <c r="E333" s="334" t="s">
        <v>1426</v>
      </c>
      <c r="F333" s="334" t="s">
        <v>1464</v>
      </c>
      <c r="G333" s="334" t="s">
        <v>1465</v>
      </c>
      <c r="H333" s="334" t="s">
        <v>1466</v>
      </c>
      <c r="I333" s="341">
        <v>4728.93</v>
      </c>
    </row>
    <row r="334" spans="1:9" x14ac:dyDescent="0.35">
      <c r="A334" s="334" t="str">
        <f>Inek2019A3[[#This Row],[ZPD2]]</f>
        <v>ZP32.14</v>
      </c>
      <c r="B334" s="334" t="str">
        <f>Inek2019A3[[#This Row],[OPSKode]]</f>
        <v>8-810.wd</v>
      </c>
      <c r="C334" s="340">
        <f>Inek2019A3[[#This Row],[Betrag2]]</f>
        <v>5447.24</v>
      </c>
      <c r="D334" s="334" t="s">
        <v>1425</v>
      </c>
      <c r="E334" s="334" t="s">
        <v>1426</v>
      </c>
      <c r="F334" s="334" t="s">
        <v>1467</v>
      </c>
      <c r="G334" s="334" t="s">
        <v>1468</v>
      </c>
      <c r="H334" s="334" t="s">
        <v>1469</v>
      </c>
      <c r="I334" s="341">
        <v>5447.24</v>
      </c>
    </row>
    <row r="335" spans="1:9" x14ac:dyDescent="0.35">
      <c r="A335" s="334" t="str">
        <f>Inek2019A3[[#This Row],[ZPD2]]</f>
        <v>ZP32.15</v>
      </c>
      <c r="B335" s="334" t="str">
        <f>Inek2019A3[[#This Row],[OPSKode]]</f>
        <v>8-810.we</v>
      </c>
      <c r="C335" s="340">
        <f>Inek2019A3[[#This Row],[Betrag2]]</f>
        <v>6165.56</v>
      </c>
      <c r="D335" s="334" t="s">
        <v>1425</v>
      </c>
      <c r="E335" s="334" t="s">
        <v>1426</v>
      </c>
      <c r="F335" s="334" t="s">
        <v>1470</v>
      </c>
      <c r="G335" s="334" t="s">
        <v>1471</v>
      </c>
      <c r="H335" s="334" t="s">
        <v>1472</v>
      </c>
      <c r="I335" s="341">
        <v>6165.56</v>
      </c>
    </row>
    <row r="336" spans="1:9" x14ac:dyDescent="0.35">
      <c r="A336" s="334" t="str">
        <f>Inek2019A3[[#This Row],[ZPD2]]</f>
        <v>ZP32.16</v>
      </c>
      <c r="B336" s="334" t="str">
        <f>Inek2019A3[[#This Row],[OPSKode]]</f>
        <v>8-810.wf</v>
      </c>
      <c r="C336" s="340">
        <f>Inek2019A3[[#This Row],[Betrag2]]</f>
        <v>6883.88</v>
      </c>
      <c r="D336" s="334" t="s">
        <v>1425</v>
      </c>
      <c r="E336" s="334" t="s">
        <v>1426</v>
      </c>
      <c r="F336" s="334" t="s">
        <v>1473</v>
      </c>
      <c r="G336" s="334" t="s">
        <v>1474</v>
      </c>
      <c r="H336" s="334" t="s">
        <v>1475</v>
      </c>
      <c r="I336" s="341">
        <v>6883.88</v>
      </c>
    </row>
    <row r="337" spans="1:9" x14ac:dyDescent="0.35">
      <c r="A337" s="334" t="str">
        <f>Inek2019A3[[#This Row],[ZPD2]]</f>
        <v>ZP32.17</v>
      </c>
      <c r="B337" s="334" t="str">
        <f>Inek2019A3[[#This Row],[OPSKode]]</f>
        <v>8-810.wg</v>
      </c>
      <c r="C337" s="340">
        <f>Inek2019A3[[#This Row],[Betrag2]]</f>
        <v>7602.2</v>
      </c>
      <c r="D337" s="334" t="s">
        <v>1425</v>
      </c>
      <c r="E337" s="334" t="s">
        <v>1426</v>
      </c>
      <c r="F337" s="334" t="s">
        <v>1476</v>
      </c>
      <c r="G337" s="334" t="s">
        <v>1477</v>
      </c>
      <c r="H337" s="334" t="s">
        <v>1478</v>
      </c>
      <c r="I337" s="341">
        <v>7602.2</v>
      </c>
    </row>
    <row r="338" spans="1:9" x14ac:dyDescent="0.35">
      <c r="A338" s="334" t="str">
        <f>Inek2019A3[[#This Row],[ZPD2]]</f>
        <v>ZP32.18</v>
      </c>
      <c r="B338" s="334" t="str">
        <f>Inek2019A3[[#This Row],[OPSKode]]</f>
        <v>8-810.wh</v>
      </c>
      <c r="C338" s="340">
        <f>Inek2019A3[[#This Row],[Betrag2]]</f>
        <v>8320.52</v>
      </c>
      <c r="D338" s="334" t="s">
        <v>1425</v>
      </c>
      <c r="E338" s="334" t="s">
        <v>1426</v>
      </c>
      <c r="F338" s="334" t="s">
        <v>1479</v>
      </c>
      <c r="G338" s="334" t="s">
        <v>1480</v>
      </c>
      <c r="H338" s="334" t="s">
        <v>1481</v>
      </c>
      <c r="I338" s="341">
        <v>8320.52</v>
      </c>
    </row>
    <row r="339" spans="1:9" x14ac:dyDescent="0.35">
      <c r="A339" s="334" t="str">
        <f>Inek2019A3[[#This Row],[ZPD2]]</f>
        <v>ZP32.19</v>
      </c>
      <c r="B339" s="334" t="str">
        <f>Inek2019A3[[#This Row],[OPSKode]]</f>
        <v>8-810.wj</v>
      </c>
      <c r="C339" s="340">
        <f>Inek2019A3[[#This Row],[Betrag2]]</f>
        <v>9278.27</v>
      </c>
      <c r="D339" s="334" t="s">
        <v>1425</v>
      </c>
      <c r="E339" s="334" t="s">
        <v>1426</v>
      </c>
      <c r="F339" s="334" t="s">
        <v>1482</v>
      </c>
      <c r="G339" s="334" t="s">
        <v>1483</v>
      </c>
      <c r="H339" s="334" t="s">
        <v>1484</v>
      </c>
      <c r="I339" s="341">
        <v>9278.27</v>
      </c>
    </row>
    <row r="340" spans="1:9" x14ac:dyDescent="0.35">
      <c r="A340" s="334" t="str">
        <f>Inek2019A3[[#This Row],[ZPD2]]</f>
        <v>ZP32.20</v>
      </c>
      <c r="B340" s="334" t="str">
        <f>Inek2019A3[[#This Row],[OPSKode]]</f>
        <v>8-810.wk</v>
      </c>
      <c r="C340" s="340">
        <f>Inek2019A3[[#This Row],[Betrag2]]</f>
        <v>10714.91</v>
      </c>
      <c r="D340" s="334" t="s">
        <v>1425</v>
      </c>
      <c r="E340" s="334" t="s">
        <v>1426</v>
      </c>
      <c r="F340" s="334" t="s">
        <v>1485</v>
      </c>
      <c r="G340" s="334" t="s">
        <v>1486</v>
      </c>
      <c r="H340" s="334" t="s">
        <v>1487</v>
      </c>
      <c r="I340" s="341">
        <v>10714.91</v>
      </c>
    </row>
    <row r="341" spans="1:9" x14ac:dyDescent="0.35">
      <c r="A341" s="334" t="str">
        <f>Inek2019A3[[#This Row],[ZPD2]]</f>
        <v>ZP32.21</v>
      </c>
      <c r="B341" s="334" t="str">
        <f>Inek2019A3[[#This Row],[OPSKode]]</f>
        <v>8-810.wm</v>
      </c>
      <c r="C341" s="340">
        <f>Inek2019A3[[#This Row],[Betrag2]]</f>
        <v>12151.55</v>
      </c>
      <c r="D341" s="334" t="s">
        <v>1425</v>
      </c>
      <c r="E341" s="334" t="s">
        <v>1426</v>
      </c>
      <c r="F341" s="334" t="s">
        <v>1488</v>
      </c>
      <c r="G341" s="334" t="s">
        <v>1489</v>
      </c>
      <c r="H341" s="334" t="s">
        <v>1490</v>
      </c>
      <c r="I341" s="341">
        <v>12151.55</v>
      </c>
    </row>
    <row r="342" spans="1:9" x14ac:dyDescent="0.35">
      <c r="A342" s="334" t="str">
        <f>Inek2019A3[[#This Row],[ZPD2]]</f>
        <v>ZP32.22</v>
      </c>
      <c r="B342" s="334" t="str">
        <f>Inek2019A3[[#This Row],[OPSKode]]</f>
        <v>8-810.wn</v>
      </c>
      <c r="C342" s="340">
        <f>Inek2019A3[[#This Row],[Betrag2]]</f>
        <v>14067.06</v>
      </c>
      <c r="D342" s="334" t="s">
        <v>1425</v>
      </c>
      <c r="E342" s="334" t="s">
        <v>1426</v>
      </c>
      <c r="F342" s="334" t="s">
        <v>1491</v>
      </c>
      <c r="G342" s="334" t="s">
        <v>1492</v>
      </c>
      <c r="H342" s="334" t="s">
        <v>1493</v>
      </c>
      <c r="I342" s="341">
        <v>14067.06</v>
      </c>
    </row>
    <row r="343" spans="1:9" x14ac:dyDescent="0.35">
      <c r="A343" s="334" t="str">
        <f>Inek2019A3[[#This Row],[ZPD2]]</f>
        <v>ZP32.23</v>
      </c>
      <c r="B343" s="334" t="str">
        <f>Inek2019A3[[#This Row],[OPSKode]]</f>
        <v>8-810.wp</v>
      </c>
      <c r="C343" s="340">
        <f>Inek2019A3[[#This Row],[Betrag2]]</f>
        <v>17419.22</v>
      </c>
      <c r="D343" s="334" t="s">
        <v>1425</v>
      </c>
      <c r="E343" s="334" t="s">
        <v>1426</v>
      </c>
      <c r="F343" s="334" t="s">
        <v>1494</v>
      </c>
      <c r="G343" s="334" t="s">
        <v>1495</v>
      </c>
      <c r="H343" s="334" t="s">
        <v>1496</v>
      </c>
      <c r="I343" s="341">
        <v>17419.22</v>
      </c>
    </row>
    <row r="344" spans="1:9" x14ac:dyDescent="0.35">
      <c r="A344" s="334" t="str">
        <f>Inek2019A3[[#This Row],[ZPD2]]</f>
        <v>ZP32.24</v>
      </c>
      <c r="B344" s="334" t="str">
        <f>Inek2019A3[[#This Row],[OPSKode]]</f>
        <v>8-810.wq</v>
      </c>
      <c r="C344" s="340">
        <f>Inek2019A3[[#This Row],[Betrag2]]</f>
        <v>20292.490000000002</v>
      </c>
      <c r="D344" s="334" t="s">
        <v>1425</v>
      </c>
      <c r="E344" s="334" t="s">
        <v>1426</v>
      </c>
      <c r="F344" s="334" t="s">
        <v>1497</v>
      </c>
      <c r="G344" s="334" t="s">
        <v>1498</v>
      </c>
      <c r="H344" s="334" t="s">
        <v>1499</v>
      </c>
      <c r="I344" s="341">
        <v>20292.490000000002</v>
      </c>
    </row>
    <row r="345" spans="1:9" x14ac:dyDescent="0.35">
      <c r="A345" s="334" t="str">
        <f>Inek2019A3[[#This Row],[ZPD2]]</f>
        <v>ZP32.25</v>
      </c>
      <c r="B345" s="334" t="str">
        <f>Inek2019A3[[#This Row],[OPSKode]]</f>
        <v>8-810.wr</v>
      </c>
      <c r="C345" s="340">
        <f>Inek2019A3[[#This Row],[Betrag2]]</f>
        <v>23165.759999999998</v>
      </c>
      <c r="D345" s="334" t="s">
        <v>1425</v>
      </c>
      <c r="E345" s="334" t="s">
        <v>1426</v>
      </c>
      <c r="F345" s="334" t="s">
        <v>1500</v>
      </c>
      <c r="G345" s="334" t="s">
        <v>1501</v>
      </c>
      <c r="H345" s="334" t="s">
        <v>1502</v>
      </c>
      <c r="I345" s="341">
        <v>23165.759999999998</v>
      </c>
    </row>
    <row r="346" spans="1:9" x14ac:dyDescent="0.35">
      <c r="A346" s="334" t="str">
        <f>Inek2019A3[[#This Row],[ZPD2]]</f>
        <v>ZP32.26</v>
      </c>
      <c r="B346" s="334" t="str">
        <f>Inek2019A3[[#This Row],[OPSKode]]</f>
        <v>8-810.ws</v>
      </c>
      <c r="C346" s="340">
        <f>Inek2019A3[[#This Row],[Betrag2]]</f>
        <v>26039.03</v>
      </c>
      <c r="D346" s="334" t="s">
        <v>1425</v>
      </c>
      <c r="E346" s="334" t="s">
        <v>1426</v>
      </c>
      <c r="F346" s="334" t="s">
        <v>1503</v>
      </c>
      <c r="G346" s="334" t="s">
        <v>1504</v>
      </c>
      <c r="H346" s="334" t="s">
        <v>1505</v>
      </c>
      <c r="I346" s="341">
        <v>26039.03</v>
      </c>
    </row>
    <row r="347" spans="1:9" x14ac:dyDescent="0.35">
      <c r="A347" s="334" t="str">
        <f>Inek2019A3[[#This Row],[ZPD2]]</f>
        <v>ZP32.27</v>
      </c>
      <c r="B347" s="334" t="str">
        <f>Inek2019A3[[#This Row],[OPSKode]]</f>
        <v>8-810.wt</v>
      </c>
      <c r="C347" s="340">
        <f>Inek2019A3[[#This Row],[Betrag2]]</f>
        <v>28912.3</v>
      </c>
      <c r="D347" s="334" t="s">
        <v>1425</v>
      </c>
      <c r="E347" s="334" t="s">
        <v>1426</v>
      </c>
      <c r="F347" s="334" t="s">
        <v>1506</v>
      </c>
      <c r="G347" s="334" t="s">
        <v>1507</v>
      </c>
      <c r="H347" s="334" t="s">
        <v>1508</v>
      </c>
      <c r="I347" s="341">
        <v>28912.3</v>
      </c>
    </row>
    <row r="348" spans="1:9" x14ac:dyDescent="0.35">
      <c r="A348" s="334" t="str">
        <f>Inek2019A3[[#This Row],[ZPD2]]</f>
        <v>ZP32.28</v>
      </c>
      <c r="B348" s="334" t="str">
        <f>Inek2019A3[[#This Row],[OPSKode]]</f>
        <v>8-810.wu</v>
      </c>
      <c r="C348" s="340">
        <f>Inek2019A3[[#This Row],[Betrag2]]</f>
        <v>31785.58</v>
      </c>
      <c r="D348" s="334" t="s">
        <v>1425</v>
      </c>
      <c r="E348" s="334" t="s">
        <v>1426</v>
      </c>
      <c r="F348" s="334" t="s">
        <v>1509</v>
      </c>
      <c r="G348" s="334" t="s">
        <v>1510</v>
      </c>
      <c r="H348" s="334" t="s">
        <v>1511</v>
      </c>
      <c r="I348" s="341">
        <v>31785.58</v>
      </c>
    </row>
    <row r="349" spans="1:9" x14ac:dyDescent="0.35">
      <c r="C349" s="340"/>
      <c r="D349" s="334" t="s">
        <v>1551</v>
      </c>
      <c r="E349" s="334" t="s">
        <v>1552</v>
      </c>
      <c r="H349" s="334" t="s">
        <v>1553</v>
      </c>
    </row>
    <row r="350" spans="1:9" x14ac:dyDescent="0.35">
      <c r="A350" s="334" t="str">
        <f>Inek2019A3[[#This Row],[ZPD2]]</f>
        <v>ZP35.01</v>
      </c>
      <c r="B350" s="334" t="str">
        <f>Inek2019A3[[#This Row],[OPSKode]]</f>
        <v>6-003.30</v>
      </c>
      <c r="C350" s="340">
        <f>Inek2019A3[[#This Row],[Betrag2]]</f>
        <v>7798.21</v>
      </c>
      <c r="D350" s="334" t="s">
        <v>1551</v>
      </c>
      <c r="E350" s="334" t="s">
        <v>1552</v>
      </c>
      <c r="F350" s="334" t="s">
        <v>1554</v>
      </c>
      <c r="G350" s="334" t="s">
        <v>1555</v>
      </c>
      <c r="H350" s="334" t="s">
        <v>1556</v>
      </c>
      <c r="I350" s="341">
        <v>7798.21</v>
      </c>
    </row>
    <row r="351" spans="1:9" x14ac:dyDescent="0.35">
      <c r="A351" s="334" t="str">
        <f>Inek2019A3[[#This Row],[ZPD2]]</f>
        <v>ZP35.02</v>
      </c>
      <c r="B351" s="334" t="str">
        <f>Inek2019A3[[#This Row],[OPSKode]]</f>
        <v>6-003.31</v>
      </c>
      <c r="C351" s="340">
        <f>Inek2019A3[[#This Row],[Betrag2]]</f>
        <v>12477.14</v>
      </c>
      <c r="D351" s="334" t="s">
        <v>1551</v>
      </c>
      <c r="E351" s="334" t="s">
        <v>1552</v>
      </c>
      <c r="F351" s="334" t="s">
        <v>1557</v>
      </c>
      <c r="G351" s="334" t="s">
        <v>1558</v>
      </c>
      <c r="H351" s="334" t="s">
        <v>1559</v>
      </c>
      <c r="I351" s="341">
        <v>12477.14</v>
      </c>
    </row>
    <row r="352" spans="1:9" x14ac:dyDescent="0.35">
      <c r="A352" s="334" t="str">
        <f>Inek2019A3[[#This Row],[ZPD2]]</f>
        <v>ZP35.03</v>
      </c>
      <c r="B352" s="334" t="str">
        <f>Inek2019A3[[#This Row],[OPSKode]]</f>
        <v>6-003.32</v>
      </c>
      <c r="C352" s="340">
        <f>Inek2019A3[[#This Row],[Betrag2]]</f>
        <v>17156.060000000001</v>
      </c>
      <c r="D352" s="334" t="s">
        <v>1551</v>
      </c>
      <c r="E352" s="334" t="s">
        <v>1552</v>
      </c>
      <c r="F352" s="334" t="s">
        <v>1560</v>
      </c>
      <c r="G352" s="334" t="s">
        <v>1561</v>
      </c>
      <c r="H352" s="334" t="s">
        <v>1562</v>
      </c>
      <c r="I352" s="341">
        <v>17156.060000000001</v>
      </c>
    </row>
    <row r="353" spans="1:9" x14ac:dyDescent="0.35">
      <c r="C353" s="340"/>
      <c r="D353" s="334" t="s">
        <v>1563</v>
      </c>
      <c r="E353" s="334" t="s">
        <v>1564</v>
      </c>
      <c r="H353" s="334" t="s">
        <v>1565</v>
      </c>
    </row>
    <row r="354" spans="1:9" x14ac:dyDescent="0.35">
      <c r="A354" s="334" t="str">
        <f>Inek2019A3[[#This Row],[ZPD2]]</f>
        <v>ZP36.01</v>
      </c>
      <c r="B354" s="334" t="str">
        <f>Inek2019A3[[#This Row],[OPSKode]]</f>
        <v>6-003.f0</v>
      </c>
      <c r="C354" s="340">
        <f>Inek2019A3[[#This Row],[Betrag2]]</f>
        <v>2018.46</v>
      </c>
      <c r="D354" s="334" t="s">
        <v>1563</v>
      </c>
      <c r="E354" s="334" t="s">
        <v>1564</v>
      </c>
      <c r="F354" s="334" t="s">
        <v>1566</v>
      </c>
      <c r="G354" s="334" t="s">
        <v>1567</v>
      </c>
      <c r="H354" s="334" t="s">
        <v>1568</v>
      </c>
      <c r="I354" s="341">
        <v>2018.46</v>
      </c>
    </row>
    <row r="355" spans="1:9" x14ac:dyDescent="0.35">
      <c r="A355" s="334" t="str">
        <f>Inek2019A3[[#This Row],[ZPD2]]</f>
        <v>ZP36.02</v>
      </c>
      <c r="B355" s="334" t="str">
        <f>Inek2019A3[[#This Row],[OPSKode]]</f>
        <v>6-003.f1</v>
      </c>
      <c r="C355" s="340">
        <f>Inek2019A3[[#This Row],[Betrag2]]</f>
        <v>4036.92</v>
      </c>
      <c r="D355" s="334" t="s">
        <v>1563</v>
      </c>
      <c r="E355" s="334" t="s">
        <v>1564</v>
      </c>
      <c r="F355" s="334" t="s">
        <v>1569</v>
      </c>
      <c r="G355" s="334" t="s">
        <v>1570</v>
      </c>
      <c r="H355" s="334" t="s">
        <v>1571</v>
      </c>
      <c r="I355" s="341">
        <v>4036.92</v>
      </c>
    </row>
    <row r="356" spans="1:9" x14ac:dyDescent="0.35">
      <c r="A356" s="334" t="str">
        <f>Inek2019A3[[#This Row],[ZPD2]]</f>
        <v>ZP36.03</v>
      </c>
      <c r="B356" s="334" t="str">
        <f>Inek2019A3[[#This Row],[OPSKode]]</f>
        <v>6-003.f2</v>
      </c>
      <c r="C356" s="340">
        <f>Inek2019A3[[#This Row],[Betrag2]]</f>
        <v>6055.38</v>
      </c>
      <c r="D356" s="334" t="s">
        <v>1563</v>
      </c>
      <c r="E356" s="334" t="s">
        <v>1564</v>
      </c>
      <c r="F356" s="334" t="s">
        <v>1572</v>
      </c>
      <c r="G356" s="334" t="s">
        <v>1573</v>
      </c>
      <c r="H356" s="334" t="s">
        <v>1574</v>
      </c>
      <c r="I356" s="341">
        <v>6055.38</v>
      </c>
    </row>
    <row r="357" spans="1:9" x14ac:dyDescent="0.35">
      <c r="C357" s="340"/>
      <c r="D357" s="334" t="s">
        <v>1575</v>
      </c>
      <c r="E357" s="334" t="s">
        <v>1576</v>
      </c>
      <c r="H357" s="334" t="s">
        <v>1577</v>
      </c>
    </row>
    <row r="358" spans="1:9" x14ac:dyDescent="0.35">
      <c r="A358" s="334" t="str">
        <f>Inek2019A3[[#This Row],[ZPD2]]</f>
        <v>ZP37.01</v>
      </c>
      <c r="B358" s="334" t="str">
        <f>Inek2019A3[[#This Row],[OPSKode]]</f>
        <v>6-004.00</v>
      </c>
      <c r="C358" s="340">
        <f>Inek2019A3[[#This Row],[Betrag2]]</f>
        <v>238.53</v>
      </c>
      <c r="D358" s="334" t="s">
        <v>1575</v>
      </c>
      <c r="E358" s="334" t="s">
        <v>1576</v>
      </c>
      <c r="F358" s="334" t="s">
        <v>1578</v>
      </c>
      <c r="G358" s="334" t="s">
        <v>1579</v>
      </c>
      <c r="H358" s="334" t="s">
        <v>1580</v>
      </c>
      <c r="I358" s="341">
        <v>238.53</v>
      </c>
    </row>
    <row r="359" spans="1:9" x14ac:dyDescent="0.35">
      <c r="A359" s="334" t="str">
        <f>Inek2019A3[[#This Row],[ZPD2]]</f>
        <v>ZP37.02</v>
      </c>
      <c r="B359" s="334" t="str">
        <f>Inek2019A3[[#This Row],[OPSKode]]</f>
        <v>6-004.01</v>
      </c>
      <c r="C359" s="340">
        <f>Inek2019A3[[#This Row],[Betrag2]]</f>
        <v>417.43</v>
      </c>
      <c r="D359" s="334" t="s">
        <v>1575</v>
      </c>
      <c r="E359" s="334" t="s">
        <v>1576</v>
      </c>
      <c r="F359" s="334" t="s">
        <v>1581</v>
      </c>
      <c r="G359" s="334" t="s">
        <v>1582</v>
      </c>
      <c r="H359" s="334" t="s">
        <v>1583</v>
      </c>
      <c r="I359" s="341">
        <v>417.43</v>
      </c>
    </row>
    <row r="360" spans="1:9" x14ac:dyDescent="0.35">
      <c r="A360" s="334" t="str">
        <f>Inek2019A3[[#This Row],[ZPD2]]</f>
        <v>ZP37.03</v>
      </c>
      <c r="B360" s="334" t="str">
        <f>Inek2019A3[[#This Row],[OPSKode]]</f>
        <v>6-004.02</v>
      </c>
      <c r="C360" s="340">
        <f>Inek2019A3[[#This Row],[Betrag2]]</f>
        <v>596.34</v>
      </c>
      <c r="D360" s="334" t="s">
        <v>1575</v>
      </c>
      <c r="E360" s="334" t="s">
        <v>1576</v>
      </c>
      <c r="F360" s="334" t="s">
        <v>1584</v>
      </c>
      <c r="G360" s="334" t="s">
        <v>1585</v>
      </c>
      <c r="H360" s="334" t="s">
        <v>1586</v>
      </c>
      <c r="I360" s="341">
        <v>596.34</v>
      </c>
    </row>
    <row r="361" spans="1:9" x14ac:dyDescent="0.35">
      <c r="A361" s="334" t="str">
        <f>Inek2019A3[[#This Row],[ZPD2]]</f>
        <v>ZP37.04</v>
      </c>
      <c r="B361" s="334" t="str">
        <f>Inek2019A3[[#This Row],[OPSKode]]</f>
        <v>6-004.03</v>
      </c>
      <c r="C361" s="340">
        <f>Inek2019A3[[#This Row],[Betrag2]]</f>
        <v>775.24</v>
      </c>
      <c r="D361" s="334" t="s">
        <v>1575</v>
      </c>
      <c r="E361" s="334" t="s">
        <v>1576</v>
      </c>
      <c r="F361" s="334" t="s">
        <v>1587</v>
      </c>
      <c r="G361" s="334" t="s">
        <v>1588</v>
      </c>
      <c r="H361" s="334" t="s">
        <v>1589</v>
      </c>
      <c r="I361" s="341">
        <v>775.24</v>
      </c>
    </row>
    <row r="362" spans="1:9" x14ac:dyDescent="0.35">
      <c r="A362" s="334" t="str">
        <f>Inek2019A3[[#This Row],[ZPD2]]</f>
        <v>ZP37.05</v>
      </c>
      <c r="B362" s="334" t="str">
        <f>Inek2019A3[[#This Row],[OPSKode]]</f>
        <v>6-004.04</v>
      </c>
      <c r="C362" s="340">
        <f>Inek2019A3[[#This Row],[Betrag2]]</f>
        <v>954.14</v>
      </c>
      <c r="D362" s="334" t="s">
        <v>1575</v>
      </c>
      <c r="E362" s="334" t="s">
        <v>1576</v>
      </c>
      <c r="F362" s="334" t="s">
        <v>1590</v>
      </c>
      <c r="G362" s="334" t="s">
        <v>1591</v>
      </c>
      <c r="H362" s="334" t="s">
        <v>1592</v>
      </c>
      <c r="I362" s="341">
        <v>954.14</v>
      </c>
    </row>
    <row r="363" spans="1:9" x14ac:dyDescent="0.35">
      <c r="A363" s="334" t="str">
        <f>Inek2019A3[[#This Row],[ZPD2]]</f>
        <v>ZP37.06</v>
      </c>
      <c r="B363" s="334" t="str">
        <f>Inek2019A3[[#This Row],[OPSKode]]</f>
        <v>6-004.05</v>
      </c>
      <c r="C363" s="340">
        <f>Inek2019A3[[#This Row],[Betrag2]]</f>
        <v>1192.67</v>
      </c>
      <c r="D363" s="334" t="s">
        <v>1575</v>
      </c>
      <c r="E363" s="334" t="s">
        <v>1576</v>
      </c>
      <c r="F363" s="334" t="s">
        <v>1593</v>
      </c>
      <c r="G363" s="334" t="s">
        <v>1594</v>
      </c>
      <c r="H363" s="334" t="s">
        <v>1595</v>
      </c>
      <c r="I363" s="341">
        <v>1192.67</v>
      </c>
    </row>
    <row r="364" spans="1:9" x14ac:dyDescent="0.35">
      <c r="A364" s="334" t="str">
        <f>Inek2019A3[[#This Row],[ZPD2]]</f>
        <v>ZP37.07</v>
      </c>
      <c r="B364" s="334" t="str">
        <f>Inek2019A3[[#This Row],[OPSKode]]</f>
        <v>6-004.06</v>
      </c>
      <c r="C364" s="340">
        <f>Inek2019A3[[#This Row],[Betrag2]]</f>
        <v>1550.47</v>
      </c>
      <c r="D364" s="334" t="s">
        <v>1575</v>
      </c>
      <c r="E364" s="334" t="s">
        <v>1576</v>
      </c>
      <c r="F364" s="334" t="s">
        <v>1596</v>
      </c>
      <c r="G364" s="334" t="s">
        <v>1597</v>
      </c>
      <c r="H364" s="334" t="s">
        <v>1598</v>
      </c>
      <c r="I364" s="341">
        <v>1550.47</v>
      </c>
    </row>
    <row r="365" spans="1:9" x14ac:dyDescent="0.35">
      <c r="A365" s="334" t="str">
        <f>Inek2019A3[[#This Row],[ZPD2]]</f>
        <v>ZP37.08</v>
      </c>
      <c r="B365" s="334" t="str">
        <f>Inek2019A3[[#This Row],[OPSKode]]</f>
        <v>6-004.07</v>
      </c>
      <c r="C365" s="340">
        <f>Inek2019A3[[#This Row],[Betrag2]]</f>
        <v>1908.27</v>
      </c>
      <c r="D365" s="334" t="s">
        <v>1575</v>
      </c>
      <c r="E365" s="334" t="s">
        <v>1576</v>
      </c>
      <c r="F365" s="334" t="s">
        <v>1599</v>
      </c>
      <c r="G365" s="334" t="s">
        <v>1600</v>
      </c>
      <c r="H365" s="334" t="s">
        <v>1601</v>
      </c>
      <c r="I365" s="341">
        <v>1908.27</v>
      </c>
    </row>
    <row r="366" spans="1:9" x14ac:dyDescent="0.35">
      <c r="A366" s="334" t="str">
        <f>Inek2019A3[[#This Row],[ZPD2]]</f>
        <v>ZP37.09</v>
      </c>
      <c r="B366" s="334" t="str">
        <f>Inek2019A3[[#This Row],[OPSKode]]</f>
        <v>6-004.08</v>
      </c>
      <c r="C366" s="340">
        <f>Inek2019A3[[#This Row],[Betrag2]]</f>
        <v>2385.34</v>
      </c>
      <c r="D366" s="334" t="s">
        <v>1575</v>
      </c>
      <c r="E366" s="334" t="s">
        <v>1576</v>
      </c>
      <c r="F366" s="334" t="s">
        <v>1602</v>
      </c>
      <c r="G366" s="334" t="s">
        <v>1603</v>
      </c>
      <c r="H366" s="334" t="s">
        <v>1604</v>
      </c>
      <c r="I366" s="341">
        <v>2385.34</v>
      </c>
    </row>
    <row r="367" spans="1:9" x14ac:dyDescent="0.35">
      <c r="A367" s="334" t="str">
        <f>Inek2019A3[[#This Row],[ZPD2]]</f>
        <v>ZP37.10</v>
      </c>
      <c r="B367" s="334" t="str">
        <f>Inek2019A3[[#This Row],[OPSKode]]</f>
        <v>6-004.09</v>
      </c>
      <c r="C367" s="340">
        <f>Inek2019A3[[#This Row],[Betrag2]]</f>
        <v>3100.94</v>
      </c>
      <c r="D367" s="334" t="s">
        <v>1575</v>
      </c>
      <c r="E367" s="334" t="s">
        <v>1576</v>
      </c>
      <c r="F367" s="334" t="s">
        <v>1605</v>
      </c>
      <c r="G367" s="334" t="s">
        <v>1606</v>
      </c>
      <c r="H367" s="334" t="s">
        <v>1607</v>
      </c>
      <c r="I367" s="341">
        <v>3100.94</v>
      </c>
    </row>
    <row r="368" spans="1:9" x14ac:dyDescent="0.35">
      <c r="A368" s="334" t="str">
        <f>Inek2019A3[[#This Row],[ZPD2]]</f>
        <v>ZP37.11</v>
      </c>
      <c r="B368" s="334" t="str">
        <f>Inek2019A3[[#This Row],[OPSKode]]</f>
        <v>6-004.0a</v>
      </c>
      <c r="C368" s="340">
        <f>Inek2019A3[[#This Row],[Betrag2]]</f>
        <v>3816.54</v>
      </c>
      <c r="D368" s="334" t="s">
        <v>1575</v>
      </c>
      <c r="E368" s="334" t="s">
        <v>1576</v>
      </c>
      <c r="F368" s="334" t="s">
        <v>1608</v>
      </c>
      <c r="G368" s="334" t="s">
        <v>1609</v>
      </c>
      <c r="H368" s="334" t="s">
        <v>1610</v>
      </c>
      <c r="I368" s="341">
        <v>3816.54</v>
      </c>
    </row>
    <row r="369" spans="1:9" x14ac:dyDescent="0.35">
      <c r="A369" s="334" t="str">
        <f>Inek2019A3[[#This Row],[ZPD2]]</f>
        <v>ZP37.12</v>
      </c>
      <c r="B369" s="334" t="str">
        <f>Inek2019A3[[#This Row],[OPSKode]]</f>
        <v>6-004.0b</v>
      </c>
      <c r="C369" s="340">
        <f>Inek2019A3[[#This Row],[Betrag2]]</f>
        <v>4532.1499999999996</v>
      </c>
      <c r="D369" s="334" t="s">
        <v>1575</v>
      </c>
      <c r="E369" s="334" t="s">
        <v>1576</v>
      </c>
      <c r="F369" s="334" t="s">
        <v>1611</v>
      </c>
      <c r="G369" s="334" t="s">
        <v>1612</v>
      </c>
      <c r="H369" s="334" t="s">
        <v>1613</v>
      </c>
      <c r="I369" s="341">
        <v>4532.1499999999996</v>
      </c>
    </row>
    <row r="370" spans="1:9" x14ac:dyDescent="0.35">
      <c r="A370" s="334" t="str">
        <f>Inek2019A3[[#This Row],[ZPD2]]</f>
        <v>ZP37.13</v>
      </c>
      <c r="B370" s="334" t="str">
        <f>Inek2019A3[[#This Row],[OPSKode]]</f>
        <v>6-004.0c</v>
      </c>
      <c r="C370" s="340">
        <f>Inek2019A3[[#This Row],[Betrag2]]</f>
        <v>5247.75</v>
      </c>
      <c r="D370" s="334" t="s">
        <v>1575</v>
      </c>
      <c r="E370" s="334" t="s">
        <v>1576</v>
      </c>
      <c r="F370" s="334" t="s">
        <v>1614</v>
      </c>
      <c r="G370" s="334" t="s">
        <v>1615</v>
      </c>
      <c r="H370" s="334" t="s">
        <v>1616</v>
      </c>
      <c r="I370" s="341">
        <v>5247.75</v>
      </c>
    </row>
    <row r="371" spans="1:9" x14ac:dyDescent="0.35">
      <c r="A371" s="334" t="str">
        <f>Inek2019A3[[#This Row],[ZPD2]]</f>
        <v>ZP37.14</v>
      </c>
      <c r="B371" s="334" t="str">
        <f>Inek2019A3[[#This Row],[OPSKode]]</f>
        <v>6-004.0d</v>
      </c>
      <c r="C371" s="340">
        <f>Inek2019A3[[#This Row],[Betrag2]]</f>
        <v>5963.35</v>
      </c>
      <c r="D371" s="334" t="s">
        <v>1575</v>
      </c>
      <c r="E371" s="334" t="s">
        <v>1576</v>
      </c>
      <c r="F371" s="334" t="s">
        <v>1617</v>
      </c>
      <c r="G371" s="334" t="s">
        <v>1618</v>
      </c>
      <c r="H371" s="334" t="s">
        <v>1619</v>
      </c>
      <c r="I371" s="341">
        <v>5963.35</v>
      </c>
    </row>
    <row r="372" spans="1:9" x14ac:dyDescent="0.35">
      <c r="A372" s="334" t="str">
        <f>Inek2019A3[[#This Row],[ZPD2]]</f>
        <v>ZP37.15</v>
      </c>
      <c r="B372" s="334" t="str">
        <f>Inek2019A3[[#This Row],[OPSKode]]</f>
        <v>6-004.0e</v>
      </c>
      <c r="C372" s="340">
        <f>Inek2019A3[[#This Row],[Betrag2]]</f>
        <v>6678.95</v>
      </c>
      <c r="D372" s="334" t="s">
        <v>1575</v>
      </c>
      <c r="E372" s="334" t="s">
        <v>1576</v>
      </c>
      <c r="F372" s="334" t="s">
        <v>1620</v>
      </c>
      <c r="G372" s="334" t="s">
        <v>1621</v>
      </c>
      <c r="H372" s="334" t="s">
        <v>1622</v>
      </c>
      <c r="I372" s="341">
        <v>6678.95</v>
      </c>
    </row>
    <row r="373" spans="1:9" x14ac:dyDescent="0.35">
      <c r="A373" s="334" t="str">
        <f>Inek2019A3[[#This Row],[ZPD2]]</f>
        <v>ZP37.16</v>
      </c>
      <c r="B373" s="334" t="str">
        <f>Inek2019A3[[#This Row],[OPSKode]]</f>
        <v>6-004.0f</v>
      </c>
      <c r="C373" s="340">
        <f>Inek2019A3[[#This Row],[Betrag2]]</f>
        <v>7394.55</v>
      </c>
      <c r="D373" s="334" t="s">
        <v>1575</v>
      </c>
      <c r="E373" s="334" t="s">
        <v>1576</v>
      </c>
      <c r="F373" s="334" t="s">
        <v>1623</v>
      </c>
      <c r="G373" s="334" t="s">
        <v>1624</v>
      </c>
      <c r="H373" s="334" t="s">
        <v>1625</v>
      </c>
      <c r="I373" s="341">
        <v>7394.55</v>
      </c>
    </row>
    <row r="374" spans="1:9" x14ac:dyDescent="0.35">
      <c r="C374" s="340"/>
      <c r="D374" s="334" t="s">
        <v>1626</v>
      </c>
      <c r="E374" s="334" t="s">
        <v>1627</v>
      </c>
      <c r="H374" s="334" t="s">
        <v>1628</v>
      </c>
    </row>
    <row r="375" spans="1:9" x14ac:dyDescent="0.35">
      <c r="A375" s="334" t="str">
        <f>Inek2019A3[[#This Row],[ZPD2]]</f>
        <v>ZP38.01</v>
      </c>
      <c r="B375" s="334" t="str">
        <f>Inek2019A3[[#This Row],[OPSKode]]</f>
        <v>8-800.c1</v>
      </c>
      <c r="C375" s="340">
        <f>Inek2019A3[[#This Row],[Betrag2]]</f>
        <v>637.85</v>
      </c>
      <c r="D375" s="334" t="s">
        <v>1626</v>
      </c>
      <c r="E375" s="334" t="s">
        <v>1627</v>
      </c>
      <c r="F375" s="334" t="s">
        <v>1629</v>
      </c>
      <c r="G375" s="334" t="s">
        <v>1630</v>
      </c>
      <c r="H375" s="334" t="s">
        <v>1631</v>
      </c>
      <c r="I375" s="341">
        <v>637.85</v>
      </c>
    </row>
    <row r="376" spans="1:9" x14ac:dyDescent="0.35">
      <c r="A376" s="334" t="str">
        <f>Inek2019A3[[#This Row],[ZPD2]]</f>
        <v>ZP38.02</v>
      </c>
      <c r="B376" s="334" t="str">
        <f>Inek2019A3[[#This Row],[OPSKode]]</f>
        <v>8-800.c2</v>
      </c>
      <c r="C376" s="340">
        <f>Inek2019A3[[#This Row],[Betrag2]]</f>
        <v>1053.8399999999999</v>
      </c>
      <c r="D376" s="334" t="s">
        <v>1626</v>
      </c>
      <c r="E376" s="334" t="s">
        <v>1627</v>
      </c>
      <c r="F376" s="334" t="s">
        <v>1632</v>
      </c>
      <c r="G376" s="334" t="s">
        <v>1633</v>
      </c>
      <c r="H376" s="334" t="s">
        <v>1634</v>
      </c>
      <c r="I376" s="341">
        <v>1053.8399999999999</v>
      </c>
    </row>
    <row r="377" spans="1:9" x14ac:dyDescent="0.35">
      <c r="A377" s="334" t="str">
        <f>Inek2019A3[[#This Row],[ZPD2]]</f>
        <v>ZP38.03</v>
      </c>
      <c r="B377" s="334" t="str">
        <f>Inek2019A3[[#This Row],[OPSKode]]</f>
        <v>8-800.c3</v>
      </c>
      <c r="C377" s="340">
        <f>Inek2019A3[[#This Row],[Betrag2]]</f>
        <v>1553.02</v>
      </c>
      <c r="D377" s="334" t="s">
        <v>1626</v>
      </c>
      <c r="E377" s="334" t="s">
        <v>1627</v>
      </c>
      <c r="F377" s="334" t="s">
        <v>1635</v>
      </c>
      <c r="G377" s="334" t="s">
        <v>1636</v>
      </c>
      <c r="H377" s="334" t="s">
        <v>1637</v>
      </c>
      <c r="I377" s="341">
        <v>1553.02</v>
      </c>
    </row>
    <row r="378" spans="1:9" x14ac:dyDescent="0.35">
      <c r="A378" s="334" t="str">
        <f>Inek2019A3[[#This Row],[ZPD2]]</f>
        <v>ZP38.04</v>
      </c>
      <c r="B378" s="334" t="str">
        <f>Inek2019A3[[#This Row],[OPSKode]]</f>
        <v>8-800.c4</v>
      </c>
      <c r="C378" s="340">
        <f>Inek2019A3[[#This Row],[Betrag2]]</f>
        <v>2218.6</v>
      </c>
      <c r="D378" s="334" t="s">
        <v>1626</v>
      </c>
      <c r="E378" s="334" t="s">
        <v>1627</v>
      </c>
      <c r="F378" s="334" t="s">
        <v>1638</v>
      </c>
      <c r="G378" s="334" t="s">
        <v>1639</v>
      </c>
      <c r="H378" s="334" t="s">
        <v>1640</v>
      </c>
      <c r="I378" s="341">
        <v>2218.6</v>
      </c>
    </row>
    <row r="379" spans="1:9" x14ac:dyDescent="0.35">
      <c r="A379" s="334" t="str">
        <f>Inek2019A3[[#This Row],[ZPD2]]</f>
        <v>ZP38.05</v>
      </c>
      <c r="B379" s="334" t="str">
        <f>Inek2019A3[[#This Row],[OPSKode]]</f>
        <v>8-800.c5</v>
      </c>
      <c r="C379" s="340">
        <f>Inek2019A3[[#This Row],[Betrag2]]</f>
        <v>2884.18</v>
      </c>
      <c r="D379" s="334" t="s">
        <v>1626</v>
      </c>
      <c r="E379" s="334" t="s">
        <v>1627</v>
      </c>
      <c r="F379" s="334" t="s">
        <v>1641</v>
      </c>
      <c r="G379" s="334" t="s">
        <v>1642</v>
      </c>
      <c r="H379" s="334" t="s">
        <v>1643</v>
      </c>
      <c r="I379" s="341">
        <v>2884.18</v>
      </c>
    </row>
    <row r="380" spans="1:9" x14ac:dyDescent="0.35">
      <c r="A380" s="334" t="str">
        <f>Inek2019A3[[#This Row],[ZPD2]]</f>
        <v>ZP38.06</v>
      </c>
      <c r="B380" s="334" t="str">
        <f>Inek2019A3[[#This Row],[OPSKode]]</f>
        <v>8-800.c6</v>
      </c>
      <c r="C380" s="340">
        <f>Inek2019A3[[#This Row],[Betrag2]]</f>
        <v>3549.76</v>
      </c>
      <c r="D380" s="334" t="s">
        <v>1626</v>
      </c>
      <c r="E380" s="334" t="s">
        <v>1627</v>
      </c>
      <c r="F380" s="334" t="s">
        <v>1644</v>
      </c>
      <c r="G380" s="334" t="s">
        <v>1645</v>
      </c>
      <c r="H380" s="334" t="s">
        <v>1646</v>
      </c>
      <c r="I380" s="341">
        <v>3549.76</v>
      </c>
    </row>
    <row r="381" spans="1:9" x14ac:dyDescent="0.35">
      <c r="A381" s="334" t="str">
        <f>Inek2019A3[[#This Row],[ZPD2]]</f>
        <v>ZP38.07</v>
      </c>
      <c r="B381" s="334" t="str">
        <f>Inek2019A3[[#This Row],[OPSKode]]</f>
        <v>8-800.c7</v>
      </c>
      <c r="C381" s="340">
        <f>Inek2019A3[[#This Row],[Betrag2]]</f>
        <v>4215.3500000000004</v>
      </c>
      <c r="D381" s="334" t="s">
        <v>1626</v>
      </c>
      <c r="E381" s="334" t="s">
        <v>1627</v>
      </c>
      <c r="F381" s="334" t="s">
        <v>1647</v>
      </c>
      <c r="G381" s="334" t="s">
        <v>1648</v>
      </c>
      <c r="H381" s="334" t="s">
        <v>1649</v>
      </c>
      <c r="I381" s="341">
        <v>4215.3500000000004</v>
      </c>
    </row>
    <row r="382" spans="1:9" x14ac:dyDescent="0.35">
      <c r="A382" s="334" t="str">
        <f>Inek2019A3[[#This Row],[ZPD2]]</f>
        <v>ZP38.08</v>
      </c>
      <c r="B382" s="334" t="str">
        <f>Inek2019A3[[#This Row],[OPSKode]]</f>
        <v>8-800.c8</v>
      </c>
      <c r="C382" s="340">
        <f>Inek2019A3[[#This Row],[Betrag2]]</f>
        <v>4880.93</v>
      </c>
      <c r="D382" s="334" t="s">
        <v>1626</v>
      </c>
      <c r="E382" s="334" t="s">
        <v>1627</v>
      </c>
      <c r="F382" s="334" t="s">
        <v>1650</v>
      </c>
      <c r="G382" s="334" t="s">
        <v>1651</v>
      </c>
      <c r="H382" s="334" t="s">
        <v>1652</v>
      </c>
      <c r="I382" s="341">
        <v>4880.93</v>
      </c>
    </row>
    <row r="383" spans="1:9" x14ac:dyDescent="0.35">
      <c r="A383" s="334" t="str">
        <f>Inek2019A3[[#This Row],[ZPD2]]</f>
        <v>ZP38.09</v>
      </c>
      <c r="B383" s="334" t="str">
        <f>Inek2019A3[[#This Row],[OPSKode]]</f>
        <v>8-800.c9</v>
      </c>
      <c r="C383" s="340">
        <f>Inek2019A3[[#This Row],[Betrag2]]</f>
        <v>5546.51</v>
      </c>
      <c r="D383" s="334" t="s">
        <v>1626</v>
      </c>
      <c r="E383" s="334" t="s">
        <v>1627</v>
      </c>
      <c r="F383" s="334" t="s">
        <v>1653</v>
      </c>
      <c r="G383" s="334" t="s">
        <v>1654</v>
      </c>
      <c r="H383" s="334" t="s">
        <v>1655</v>
      </c>
      <c r="I383" s="341">
        <v>5546.51</v>
      </c>
    </row>
    <row r="384" spans="1:9" x14ac:dyDescent="0.35">
      <c r="A384" s="334" t="str">
        <f>Inek2019A3[[#This Row],[ZPD2]]</f>
        <v>ZP38.10</v>
      </c>
      <c r="B384" s="334" t="str">
        <f>Inek2019A3[[#This Row],[OPSKode]]</f>
        <v>8-800.ca</v>
      </c>
      <c r="C384" s="340">
        <f>Inek2019A3[[#This Row],[Betrag2]]</f>
        <v>6212.09</v>
      </c>
      <c r="D384" s="334" t="s">
        <v>1626</v>
      </c>
      <c r="E384" s="334" t="s">
        <v>1627</v>
      </c>
      <c r="F384" s="334" t="s">
        <v>1656</v>
      </c>
      <c r="G384" s="334" t="s">
        <v>1657</v>
      </c>
      <c r="H384" s="334" t="s">
        <v>1658</v>
      </c>
      <c r="I384" s="341">
        <v>6212.09</v>
      </c>
    </row>
    <row r="385" spans="1:9" x14ac:dyDescent="0.35">
      <c r="A385" s="334" t="str">
        <f>Inek2019A3[[#This Row],[ZPD2]]</f>
        <v>ZP38.11</v>
      </c>
      <c r="B385" s="334" t="str">
        <f>Inek2019A3[[#This Row],[OPSKode]]</f>
        <v>8-800.cb</v>
      </c>
      <c r="C385" s="340">
        <f>Inek2019A3[[#This Row],[Betrag2]]</f>
        <v>6877.67</v>
      </c>
      <c r="D385" s="334" t="s">
        <v>1626</v>
      </c>
      <c r="E385" s="334" t="s">
        <v>1627</v>
      </c>
      <c r="F385" s="334" t="s">
        <v>1659</v>
      </c>
      <c r="G385" s="334" t="s">
        <v>1660</v>
      </c>
      <c r="H385" s="334" t="s">
        <v>1661</v>
      </c>
      <c r="I385" s="341">
        <v>6877.67</v>
      </c>
    </row>
    <row r="386" spans="1:9" x14ac:dyDescent="0.35">
      <c r="A386" s="334" t="str">
        <f>Inek2019A3[[#This Row],[ZPD2]]</f>
        <v>ZP38.12</v>
      </c>
      <c r="B386" s="334" t="str">
        <f>Inek2019A3[[#This Row],[OPSKode]]</f>
        <v>8-800.cc</v>
      </c>
      <c r="C386" s="340">
        <f>Inek2019A3[[#This Row],[Betrag2]]</f>
        <v>7765.11</v>
      </c>
      <c r="D386" s="334" t="s">
        <v>1626</v>
      </c>
      <c r="E386" s="334" t="s">
        <v>1627</v>
      </c>
      <c r="F386" s="334" t="s">
        <v>1662</v>
      </c>
      <c r="G386" s="334" t="s">
        <v>1663</v>
      </c>
      <c r="H386" s="334" t="s">
        <v>1664</v>
      </c>
      <c r="I386" s="341">
        <v>7765.11</v>
      </c>
    </row>
    <row r="387" spans="1:9" x14ac:dyDescent="0.35">
      <c r="A387" s="334" t="str">
        <f>Inek2019A3[[#This Row],[ZPD2]]</f>
        <v>ZP38.13</v>
      </c>
      <c r="B387" s="334" t="str">
        <f>Inek2019A3[[#This Row],[OPSKode]]</f>
        <v>8-800.cd</v>
      </c>
      <c r="C387" s="340">
        <f>Inek2019A3[[#This Row],[Betrag2]]</f>
        <v>9096.27</v>
      </c>
      <c r="D387" s="334" t="s">
        <v>1626</v>
      </c>
      <c r="E387" s="334" t="s">
        <v>1627</v>
      </c>
      <c r="F387" s="334" t="s">
        <v>1665</v>
      </c>
      <c r="G387" s="334" t="s">
        <v>1666</v>
      </c>
      <c r="H387" s="334" t="s">
        <v>1667</v>
      </c>
      <c r="I387" s="341">
        <v>9096.27</v>
      </c>
    </row>
    <row r="388" spans="1:9" x14ac:dyDescent="0.35">
      <c r="A388" s="334" t="str">
        <f>Inek2019A3[[#This Row],[ZPD2]]</f>
        <v>ZP38.14</v>
      </c>
      <c r="B388" s="334" t="str">
        <f>Inek2019A3[[#This Row],[OPSKode]]</f>
        <v>8-800.ce</v>
      </c>
      <c r="C388" s="340">
        <f>Inek2019A3[[#This Row],[Betrag2]]</f>
        <v>10427.43</v>
      </c>
      <c r="D388" s="334" t="s">
        <v>1626</v>
      </c>
      <c r="E388" s="334" t="s">
        <v>1627</v>
      </c>
      <c r="F388" s="334" t="s">
        <v>1668</v>
      </c>
      <c r="G388" s="334" t="s">
        <v>1669</v>
      </c>
      <c r="H388" s="334" t="s">
        <v>1670</v>
      </c>
      <c r="I388" s="341">
        <v>10427.43</v>
      </c>
    </row>
    <row r="389" spans="1:9" x14ac:dyDescent="0.35">
      <c r="A389" s="334" t="str">
        <f>Inek2019A3[[#This Row],[ZPD2]]</f>
        <v>ZP38.15</v>
      </c>
      <c r="B389" s="334" t="str">
        <f>Inek2019A3[[#This Row],[OPSKode]]</f>
        <v>8-800.cf</v>
      </c>
      <c r="C389" s="340">
        <f>Inek2019A3[[#This Row],[Betrag2]]</f>
        <v>11758.59</v>
      </c>
      <c r="D389" s="334" t="s">
        <v>1626</v>
      </c>
      <c r="E389" s="334" t="s">
        <v>1627</v>
      </c>
      <c r="F389" s="334" t="s">
        <v>1671</v>
      </c>
      <c r="G389" s="334" t="s">
        <v>1672</v>
      </c>
      <c r="H389" s="334" t="s">
        <v>1673</v>
      </c>
      <c r="I389" s="341">
        <v>11758.59</v>
      </c>
    </row>
    <row r="390" spans="1:9" x14ac:dyDescent="0.35">
      <c r="A390" s="334" t="str">
        <f>Inek2019A3[[#This Row],[ZPD2]]</f>
        <v>ZP38.16</v>
      </c>
      <c r="B390" s="334" t="str">
        <f>Inek2019A3[[#This Row],[OPSKode]]</f>
        <v>8-800.cg</v>
      </c>
      <c r="C390" s="340">
        <f>Inek2019A3[[#This Row],[Betrag2]]</f>
        <v>13089.76</v>
      </c>
      <c r="D390" s="334" t="s">
        <v>1626</v>
      </c>
      <c r="E390" s="334" t="s">
        <v>1627</v>
      </c>
      <c r="F390" s="334" t="s">
        <v>1674</v>
      </c>
      <c r="G390" s="334" t="s">
        <v>1675</v>
      </c>
      <c r="H390" s="334" t="s">
        <v>1676</v>
      </c>
      <c r="I390" s="341">
        <v>13089.76</v>
      </c>
    </row>
    <row r="391" spans="1:9" x14ac:dyDescent="0.35">
      <c r="A391" s="334" t="str">
        <f>Inek2019A3[[#This Row],[ZPD2]]</f>
        <v>ZP38.17</v>
      </c>
      <c r="B391" s="334" t="str">
        <f>Inek2019A3[[#This Row],[OPSKode]]</f>
        <v>8-800.ch</v>
      </c>
      <c r="C391" s="340">
        <f>Inek2019A3[[#This Row],[Betrag2]]</f>
        <v>14420.92</v>
      </c>
      <c r="D391" s="334" t="s">
        <v>1626</v>
      </c>
      <c r="E391" s="334" t="s">
        <v>1627</v>
      </c>
      <c r="F391" s="334" t="s">
        <v>1677</v>
      </c>
      <c r="G391" s="334" t="s">
        <v>1678</v>
      </c>
      <c r="H391" s="334" t="s">
        <v>1679</v>
      </c>
      <c r="I391" s="341">
        <v>14420.92</v>
      </c>
    </row>
    <row r="392" spans="1:9" x14ac:dyDescent="0.35">
      <c r="A392" s="334" t="str">
        <f>Inek2019A3[[#This Row],[ZPD2]]</f>
        <v>ZP38.18</v>
      </c>
      <c r="B392" s="334" t="str">
        <f>Inek2019A3[[#This Row],[OPSKode]]</f>
        <v>8-800.cj</v>
      </c>
      <c r="C392" s="340">
        <f>Inek2019A3[[#This Row],[Betrag2]]</f>
        <v>15752.08</v>
      </c>
      <c r="D392" s="334" t="s">
        <v>1626</v>
      </c>
      <c r="E392" s="334" t="s">
        <v>1627</v>
      </c>
      <c r="F392" s="334" t="s">
        <v>1680</v>
      </c>
      <c r="G392" s="334" t="s">
        <v>1681</v>
      </c>
      <c r="H392" s="334" t="s">
        <v>1682</v>
      </c>
      <c r="I392" s="341">
        <v>15752.08</v>
      </c>
    </row>
    <row r="393" spans="1:9" x14ac:dyDescent="0.35">
      <c r="A393" s="334" t="str">
        <f>Inek2019A3[[#This Row],[ZPD2]]</f>
        <v>ZP38.19</v>
      </c>
      <c r="B393" s="334" t="str">
        <f>Inek2019A3[[#This Row],[OPSKode]]</f>
        <v>8-800.ck</v>
      </c>
      <c r="C393" s="340">
        <f>Inek2019A3[[#This Row],[Betrag2]]</f>
        <v>17083.240000000002</v>
      </c>
      <c r="D393" s="334" t="s">
        <v>1626</v>
      </c>
      <c r="E393" s="334" t="s">
        <v>1627</v>
      </c>
      <c r="F393" s="334" t="s">
        <v>1683</v>
      </c>
      <c r="G393" s="334" t="s">
        <v>1684</v>
      </c>
      <c r="H393" s="334" t="s">
        <v>1685</v>
      </c>
      <c r="I393" s="341">
        <v>17083.240000000002</v>
      </c>
    </row>
    <row r="394" spans="1:9" x14ac:dyDescent="0.35">
      <c r="A394" s="334" t="str">
        <f>Inek2019A3[[#This Row],[ZPD2]]</f>
        <v>ZP38.20</v>
      </c>
      <c r="B394" s="334" t="str">
        <f>Inek2019A3[[#This Row],[OPSKode]]</f>
        <v>8-800.cm</v>
      </c>
      <c r="C394" s="340">
        <f>Inek2019A3[[#This Row],[Betrag2]]</f>
        <v>18414.400000000001</v>
      </c>
      <c r="D394" s="334" t="s">
        <v>1626</v>
      </c>
      <c r="E394" s="334" t="s">
        <v>1627</v>
      </c>
      <c r="F394" s="334" t="s">
        <v>1686</v>
      </c>
      <c r="G394" s="334" t="s">
        <v>1687</v>
      </c>
      <c r="H394" s="334" t="s">
        <v>1688</v>
      </c>
      <c r="I394" s="341">
        <v>18414.400000000001</v>
      </c>
    </row>
    <row r="395" spans="1:9" x14ac:dyDescent="0.35">
      <c r="A395" s="334" t="str">
        <f>Inek2019A3[[#This Row],[ZPD2]]</f>
        <v>ZP38.21</v>
      </c>
      <c r="B395" s="334" t="str">
        <f>Inek2019A3[[#This Row],[OPSKode]]</f>
        <v>8-800.cn</v>
      </c>
      <c r="C395" s="340">
        <f>Inek2019A3[[#This Row],[Betrag2]]</f>
        <v>19745.560000000001</v>
      </c>
      <c r="D395" s="334" t="s">
        <v>1626</v>
      </c>
      <c r="E395" s="334" t="s">
        <v>1627</v>
      </c>
      <c r="F395" s="334" t="s">
        <v>1689</v>
      </c>
      <c r="G395" s="334" t="s">
        <v>1690</v>
      </c>
      <c r="H395" s="334" t="s">
        <v>1691</v>
      </c>
      <c r="I395" s="341">
        <v>19745.560000000001</v>
      </c>
    </row>
    <row r="396" spans="1:9" x14ac:dyDescent="0.35">
      <c r="A396" s="334" t="str">
        <f>Inek2019A3[[#This Row],[ZPD2]]</f>
        <v>ZP38.22</v>
      </c>
      <c r="B396" s="334" t="str">
        <f>Inek2019A3[[#This Row],[OPSKode]]</f>
        <v>8-800.cp</v>
      </c>
      <c r="C396" s="340">
        <f>Inek2019A3[[#This Row],[Betrag2]]</f>
        <v>21076.73</v>
      </c>
      <c r="D396" s="334" t="s">
        <v>1626</v>
      </c>
      <c r="E396" s="334" t="s">
        <v>1627</v>
      </c>
      <c r="F396" s="334" t="s">
        <v>1692</v>
      </c>
      <c r="G396" s="334" t="s">
        <v>1693</v>
      </c>
      <c r="H396" s="334" t="s">
        <v>1694</v>
      </c>
      <c r="I396" s="341">
        <v>21076.73</v>
      </c>
    </row>
    <row r="397" spans="1:9" x14ac:dyDescent="0.35">
      <c r="A397" s="334" t="str">
        <f>Inek2019A3[[#This Row],[ZPD2]]</f>
        <v>ZP38.23</v>
      </c>
      <c r="B397" s="334" t="str">
        <f>Inek2019A3[[#This Row],[OPSKode]]</f>
        <v>8-800.cq</v>
      </c>
      <c r="C397" s="340">
        <f>Inek2019A3[[#This Row],[Betrag2]]</f>
        <v>22407.89</v>
      </c>
      <c r="D397" s="334" t="s">
        <v>1626</v>
      </c>
      <c r="E397" s="334" t="s">
        <v>1627</v>
      </c>
      <c r="F397" s="334" t="s">
        <v>1695</v>
      </c>
      <c r="G397" s="334" t="s">
        <v>1696</v>
      </c>
      <c r="H397" s="334" t="s">
        <v>1697</v>
      </c>
      <c r="I397" s="341">
        <v>22407.89</v>
      </c>
    </row>
    <row r="398" spans="1:9" x14ac:dyDescent="0.35">
      <c r="A398" s="334" t="str">
        <f>Inek2019A3[[#This Row],[ZPD2]]</f>
        <v>ZP38.24</v>
      </c>
      <c r="B398" s="334" t="str">
        <f>Inek2019A3[[#This Row],[OPSKode]]</f>
        <v>8-800.cr</v>
      </c>
      <c r="C398" s="340">
        <f>Inek2019A3[[#This Row],[Betrag2]]</f>
        <v>23739.05</v>
      </c>
      <c r="D398" s="334" t="s">
        <v>1626</v>
      </c>
      <c r="E398" s="334" t="s">
        <v>1627</v>
      </c>
      <c r="F398" s="334" t="s">
        <v>1698</v>
      </c>
      <c r="G398" s="334" t="s">
        <v>1699</v>
      </c>
      <c r="H398" s="334" t="s">
        <v>1700</v>
      </c>
      <c r="I398" s="341">
        <v>23739.05</v>
      </c>
    </row>
    <row r="399" spans="1:9" x14ac:dyDescent="0.35">
      <c r="C399" s="340"/>
      <c r="D399" s="334" t="s">
        <v>1701</v>
      </c>
      <c r="E399" s="334" t="s">
        <v>1702</v>
      </c>
      <c r="H399" s="334" t="s">
        <v>1703</v>
      </c>
    </row>
    <row r="400" spans="1:9" x14ac:dyDescent="0.35">
      <c r="A400" s="334" t="str">
        <f>Inek2019A3[[#This Row],[ZPD2]]</f>
        <v>ZP39.01</v>
      </c>
      <c r="B400" s="334" t="str">
        <f>Inek2019A3[[#This Row],[OPSKode]]</f>
        <v>8-800.60</v>
      </c>
      <c r="C400" s="340">
        <f>Inek2019A3[[#This Row],[Betrag2]]</f>
        <v>414.37</v>
      </c>
      <c r="D400" s="334" t="s">
        <v>1701</v>
      </c>
      <c r="E400" s="334" t="s">
        <v>1702</v>
      </c>
      <c r="F400" s="334" t="s">
        <v>1704</v>
      </c>
      <c r="G400" s="334" t="s">
        <v>1705</v>
      </c>
      <c r="H400" s="334" t="s">
        <v>1706</v>
      </c>
      <c r="I400" s="341">
        <v>414.37</v>
      </c>
    </row>
    <row r="401" spans="1:9" x14ac:dyDescent="0.35">
      <c r="A401" s="334" t="str">
        <f>Inek2019A3[[#This Row],[ZPD2]]</f>
        <v>ZP39.02</v>
      </c>
      <c r="B401" s="334" t="str">
        <f>Inek2019A3[[#This Row],[OPSKode]]</f>
        <v>8-800.61</v>
      </c>
      <c r="C401" s="340">
        <f>Inek2019A3[[#This Row],[Betrag2]]</f>
        <v>828.73</v>
      </c>
      <c r="D401" s="334" t="s">
        <v>1701</v>
      </c>
      <c r="E401" s="334" t="s">
        <v>1702</v>
      </c>
      <c r="F401" s="334" t="s">
        <v>1707</v>
      </c>
      <c r="G401" s="334" t="s">
        <v>1708</v>
      </c>
      <c r="H401" s="334" t="s">
        <v>1709</v>
      </c>
      <c r="I401" s="341">
        <v>828.73</v>
      </c>
    </row>
    <row r="402" spans="1:9" x14ac:dyDescent="0.35">
      <c r="A402" s="334" t="str">
        <f>Inek2019A3[[#This Row],[ZPD2]]</f>
        <v>ZP39.03</v>
      </c>
      <c r="B402" s="334" t="str">
        <f>Inek2019A3[[#This Row],[OPSKode]]</f>
        <v>8-800.62</v>
      </c>
      <c r="C402" s="340">
        <f>Inek2019A3[[#This Row],[Betrag2]]</f>
        <v>1400.55</v>
      </c>
      <c r="D402" s="334" t="s">
        <v>1701</v>
      </c>
      <c r="E402" s="334" t="s">
        <v>1702</v>
      </c>
      <c r="F402" s="334" t="s">
        <v>1710</v>
      </c>
      <c r="G402" s="334" t="s">
        <v>1711</v>
      </c>
      <c r="H402" s="334" t="s">
        <v>1712</v>
      </c>
      <c r="I402" s="341">
        <v>1400.55</v>
      </c>
    </row>
    <row r="403" spans="1:9" x14ac:dyDescent="0.35">
      <c r="A403" s="334" t="str">
        <f>Inek2019A3[[#This Row],[ZPD2]]</f>
        <v>ZP39.04</v>
      </c>
      <c r="B403" s="334" t="str">
        <f>Inek2019A3[[#This Row],[OPSKode]]</f>
        <v>8-800.63</v>
      </c>
      <c r="C403" s="340">
        <f>Inek2019A3[[#This Row],[Betrag2]]</f>
        <v>2270.7199999999998</v>
      </c>
      <c r="D403" s="334" t="s">
        <v>1701</v>
      </c>
      <c r="E403" s="334" t="s">
        <v>1702</v>
      </c>
      <c r="F403" s="334" t="s">
        <v>1713</v>
      </c>
      <c r="G403" s="334" t="s">
        <v>1714</v>
      </c>
      <c r="H403" s="334" t="s">
        <v>1715</v>
      </c>
      <c r="I403" s="341">
        <v>2270.7199999999998</v>
      </c>
    </row>
    <row r="404" spans="1:9" x14ac:dyDescent="0.35">
      <c r="A404" s="334" t="str">
        <f>Inek2019A3[[#This Row],[ZPD2]]</f>
        <v>ZP39.05</v>
      </c>
      <c r="B404" s="334" t="str">
        <f>Inek2019A3[[#This Row],[OPSKode]]</f>
        <v>8-800.64</v>
      </c>
      <c r="C404" s="340">
        <f>Inek2019A3[[#This Row],[Betrag2]]</f>
        <v>3074.59</v>
      </c>
      <c r="D404" s="334" t="s">
        <v>1701</v>
      </c>
      <c r="E404" s="334" t="s">
        <v>1702</v>
      </c>
      <c r="F404" s="334" t="s">
        <v>1716</v>
      </c>
      <c r="G404" s="334" t="s">
        <v>1717</v>
      </c>
      <c r="H404" s="334" t="s">
        <v>1718</v>
      </c>
      <c r="I404" s="341">
        <v>3074.59</v>
      </c>
    </row>
    <row r="405" spans="1:9" x14ac:dyDescent="0.35">
      <c r="A405" s="334" t="str">
        <f>Inek2019A3[[#This Row],[ZPD2]]</f>
        <v>ZP39.06</v>
      </c>
      <c r="B405" s="334" t="str">
        <f>Inek2019A3[[#This Row],[OPSKode]]</f>
        <v>8-800.65</v>
      </c>
      <c r="C405" s="340">
        <f>Inek2019A3[[#This Row],[Betrag2]]</f>
        <v>3936.47</v>
      </c>
      <c r="D405" s="334" t="s">
        <v>1701</v>
      </c>
      <c r="E405" s="334" t="s">
        <v>1702</v>
      </c>
      <c r="F405" s="334" t="s">
        <v>1719</v>
      </c>
      <c r="G405" s="334" t="s">
        <v>1720</v>
      </c>
      <c r="H405" s="334" t="s">
        <v>1721</v>
      </c>
      <c r="I405" s="341">
        <v>3936.47</v>
      </c>
    </row>
    <row r="406" spans="1:9" x14ac:dyDescent="0.35">
      <c r="A406" s="334" t="str">
        <f>Inek2019A3[[#This Row],[ZPD2]]</f>
        <v>ZP39.07</v>
      </c>
      <c r="B406" s="334" t="str">
        <f>Inek2019A3[[#This Row],[OPSKode]]</f>
        <v>8-800.66</v>
      </c>
      <c r="C406" s="340">
        <f>Inek2019A3[[#This Row],[Betrag2]]</f>
        <v>4765.2</v>
      </c>
      <c r="D406" s="334" t="s">
        <v>1701</v>
      </c>
      <c r="E406" s="334" t="s">
        <v>1702</v>
      </c>
      <c r="F406" s="334" t="s">
        <v>1722</v>
      </c>
      <c r="G406" s="334" t="s">
        <v>1723</v>
      </c>
      <c r="H406" s="334" t="s">
        <v>1724</v>
      </c>
      <c r="I406" s="341">
        <v>4765.2</v>
      </c>
    </row>
    <row r="407" spans="1:9" x14ac:dyDescent="0.35">
      <c r="A407" s="334" t="str">
        <f>Inek2019A3[[#This Row],[ZPD2]]</f>
        <v>ZP39.08</v>
      </c>
      <c r="B407" s="334" t="str">
        <f>Inek2019A3[[#This Row],[OPSKode]]</f>
        <v>8-800.67</v>
      </c>
      <c r="C407" s="340">
        <f>Inek2019A3[[#This Row],[Betrag2]]</f>
        <v>5593.93</v>
      </c>
      <c r="D407" s="334" t="s">
        <v>1701</v>
      </c>
      <c r="E407" s="334" t="s">
        <v>1702</v>
      </c>
      <c r="F407" s="334" t="s">
        <v>1725</v>
      </c>
      <c r="G407" s="334" t="s">
        <v>1726</v>
      </c>
      <c r="H407" s="334" t="s">
        <v>1727</v>
      </c>
      <c r="I407" s="341">
        <v>5593.93</v>
      </c>
    </row>
    <row r="408" spans="1:9" x14ac:dyDescent="0.35">
      <c r="A408" s="334" t="str">
        <f>Inek2019A3[[#This Row],[ZPD2]]</f>
        <v>ZP39.09</v>
      </c>
      <c r="B408" s="334" t="str">
        <f>Inek2019A3[[#This Row],[OPSKode]]</f>
        <v>8-800.68</v>
      </c>
      <c r="C408" s="340">
        <f>Inek2019A3[[#This Row],[Betrag2]]</f>
        <v>6422.66</v>
      </c>
      <c r="D408" s="334" t="s">
        <v>1701</v>
      </c>
      <c r="E408" s="334" t="s">
        <v>1702</v>
      </c>
      <c r="F408" s="334" t="s">
        <v>1728</v>
      </c>
      <c r="G408" s="334" t="s">
        <v>1729</v>
      </c>
      <c r="H408" s="334" t="s">
        <v>1730</v>
      </c>
      <c r="I408" s="341">
        <v>6422.66</v>
      </c>
    </row>
    <row r="409" spans="1:9" x14ac:dyDescent="0.35">
      <c r="A409" s="334" t="str">
        <f>Inek2019A3[[#This Row],[ZPD2]]</f>
        <v>ZP39.10</v>
      </c>
      <c r="B409" s="334" t="str">
        <f>Inek2019A3[[#This Row],[OPSKode]]</f>
        <v>8-800.69</v>
      </c>
      <c r="C409" s="340">
        <f>Inek2019A3[[#This Row],[Betrag2]]</f>
        <v>7251.39</v>
      </c>
      <c r="D409" s="334" t="s">
        <v>1701</v>
      </c>
      <c r="E409" s="334" t="s">
        <v>1702</v>
      </c>
      <c r="F409" s="334" t="s">
        <v>1731</v>
      </c>
      <c r="G409" s="334" t="s">
        <v>1732</v>
      </c>
      <c r="H409" s="334" t="s">
        <v>1733</v>
      </c>
      <c r="I409" s="341">
        <v>7251.39</v>
      </c>
    </row>
    <row r="410" spans="1:9" x14ac:dyDescent="0.35">
      <c r="A410" s="334" t="str">
        <f>Inek2019A3[[#This Row],[ZPD2]]</f>
        <v>ZP39.11</v>
      </c>
      <c r="B410" s="334" t="str">
        <f>Inek2019A3[[#This Row],[OPSKode]]</f>
        <v>8-800.6a</v>
      </c>
      <c r="C410" s="340">
        <f>Inek2019A3[[#This Row],[Betrag2]]</f>
        <v>8287.2999999999993</v>
      </c>
      <c r="D410" s="334" t="s">
        <v>1701</v>
      </c>
      <c r="E410" s="334" t="s">
        <v>1702</v>
      </c>
      <c r="F410" s="334" t="s">
        <v>1734</v>
      </c>
      <c r="G410" s="334" t="s">
        <v>1735</v>
      </c>
      <c r="H410" s="334" t="s">
        <v>1736</v>
      </c>
      <c r="I410" s="341">
        <v>8287.2999999999993</v>
      </c>
    </row>
    <row r="411" spans="1:9" x14ac:dyDescent="0.35">
      <c r="A411" s="334" t="str">
        <f>Inek2019A3[[#This Row],[ZPD2]]</f>
        <v>ZP39.12</v>
      </c>
      <c r="B411" s="334" t="str">
        <f>Inek2019A3[[#This Row],[OPSKode]]</f>
        <v>8-800.6b</v>
      </c>
      <c r="C411" s="340">
        <f>Inek2019A3[[#This Row],[Betrag2]]</f>
        <v>9944.76</v>
      </c>
      <c r="D411" s="334" t="s">
        <v>1701</v>
      </c>
      <c r="E411" s="334" t="s">
        <v>1702</v>
      </c>
      <c r="F411" s="334" t="s">
        <v>1737</v>
      </c>
      <c r="G411" s="334" t="s">
        <v>1738</v>
      </c>
      <c r="H411" s="334" t="s">
        <v>1739</v>
      </c>
      <c r="I411" s="341">
        <v>9944.76</v>
      </c>
    </row>
    <row r="412" spans="1:9" x14ac:dyDescent="0.35">
      <c r="A412" s="334" t="str">
        <f>Inek2019A3[[#This Row],[ZPD2]]</f>
        <v>ZP39.13</v>
      </c>
      <c r="B412" s="334" t="str">
        <f>Inek2019A3[[#This Row],[OPSKode]]</f>
        <v>8-800.6c</v>
      </c>
      <c r="C412" s="340">
        <f>Inek2019A3[[#This Row],[Betrag2]]</f>
        <v>11602.22</v>
      </c>
      <c r="D412" s="334" t="s">
        <v>1701</v>
      </c>
      <c r="E412" s="334" t="s">
        <v>1702</v>
      </c>
      <c r="F412" s="334" t="s">
        <v>1740</v>
      </c>
      <c r="G412" s="334" t="s">
        <v>1741</v>
      </c>
      <c r="H412" s="334" t="s">
        <v>1742</v>
      </c>
      <c r="I412" s="341">
        <v>11602.22</v>
      </c>
    </row>
    <row r="413" spans="1:9" x14ac:dyDescent="0.35">
      <c r="A413" s="334" t="str">
        <f>Inek2019A3[[#This Row],[ZPD2]]</f>
        <v>ZP39.14</v>
      </c>
      <c r="B413" s="334" t="str">
        <f>Inek2019A3[[#This Row],[OPSKode]]</f>
        <v>8-800.6d</v>
      </c>
      <c r="C413" s="340">
        <f>Inek2019A3[[#This Row],[Betrag2]]</f>
        <v>13259.68</v>
      </c>
      <c r="D413" s="334" t="s">
        <v>1701</v>
      </c>
      <c r="E413" s="334" t="s">
        <v>1702</v>
      </c>
      <c r="F413" s="334" t="s">
        <v>1743</v>
      </c>
      <c r="G413" s="334" t="s">
        <v>1744</v>
      </c>
      <c r="H413" s="334" t="s">
        <v>1745</v>
      </c>
      <c r="I413" s="341">
        <v>13259.68</v>
      </c>
    </row>
    <row r="414" spans="1:9" x14ac:dyDescent="0.35">
      <c r="A414" s="334" t="str">
        <f>Inek2019A3[[#This Row],[ZPD2]]</f>
        <v>ZP39.15</v>
      </c>
      <c r="B414" s="334" t="str">
        <f>Inek2019A3[[#This Row],[OPSKode]]</f>
        <v>8-800.6e</v>
      </c>
      <c r="C414" s="340">
        <f>Inek2019A3[[#This Row],[Betrag2]]</f>
        <v>14917.14</v>
      </c>
      <c r="D414" s="334" t="s">
        <v>1701</v>
      </c>
      <c r="E414" s="334" t="s">
        <v>1702</v>
      </c>
      <c r="F414" s="334" t="s">
        <v>1746</v>
      </c>
      <c r="G414" s="334" t="s">
        <v>1747</v>
      </c>
      <c r="H414" s="334" t="s">
        <v>1748</v>
      </c>
      <c r="I414" s="341">
        <v>14917.14</v>
      </c>
    </row>
    <row r="415" spans="1:9" x14ac:dyDescent="0.35">
      <c r="A415" s="334" t="str">
        <f>Inek2019A3[[#This Row],[ZPD2]]</f>
        <v>ZP39.16</v>
      </c>
      <c r="B415" s="334" t="str">
        <f>Inek2019A3[[#This Row],[OPSKode]]</f>
        <v>8-800.6g</v>
      </c>
      <c r="C415" s="340">
        <f>Inek2019A3[[#This Row],[Betrag2]]</f>
        <v>16574.599999999999</v>
      </c>
      <c r="D415" s="334" t="s">
        <v>1701</v>
      </c>
      <c r="E415" s="334" t="s">
        <v>1702</v>
      </c>
      <c r="F415" s="334" t="s">
        <v>1749</v>
      </c>
      <c r="G415" s="334" t="s">
        <v>1750</v>
      </c>
      <c r="H415" s="334" t="s">
        <v>1751</v>
      </c>
      <c r="I415" s="341">
        <v>16574.599999999999</v>
      </c>
    </row>
    <row r="416" spans="1:9" x14ac:dyDescent="0.35">
      <c r="A416" s="334" t="str">
        <f>Inek2019A3[[#This Row],[ZPD2]]</f>
        <v>ZP39.17</v>
      </c>
      <c r="B416" s="334" t="str">
        <f>Inek2019A3[[#This Row],[OPSKode]]</f>
        <v>8-800.6h</v>
      </c>
      <c r="C416" s="340">
        <f>Inek2019A3[[#This Row],[Betrag2]]</f>
        <v>18232.060000000001</v>
      </c>
      <c r="D416" s="334" t="s">
        <v>1701</v>
      </c>
      <c r="E416" s="334" t="s">
        <v>1702</v>
      </c>
      <c r="F416" s="334" t="s">
        <v>1752</v>
      </c>
      <c r="G416" s="334" t="s">
        <v>1753</v>
      </c>
      <c r="H416" s="334" t="s">
        <v>1754</v>
      </c>
      <c r="I416" s="341">
        <v>18232.060000000001</v>
      </c>
    </row>
    <row r="417" spans="1:9" x14ac:dyDescent="0.35">
      <c r="A417" s="334" t="str">
        <f>Inek2019A3[[#This Row],[ZPD2]]</f>
        <v>ZP39.18</v>
      </c>
      <c r="B417" s="334" t="str">
        <f>Inek2019A3[[#This Row],[OPSKode]]</f>
        <v>8-800.6j</v>
      </c>
      <c r="C417" s="340">
        <f>Inek2019A3[[#This Row],[Betrag2]]</f>
        <v>19889.52</v>
      </c>
      <c r="D417" s="334" t="s">
        <v>1701</v>
      </c>
      <c r="E417" s="334" t="s">
        <v>1702</v>
      </c>
      <c r="F417" s="334" t="s">
        <v>1755</v>
      </c>
      <c r="G417" s="334" t="s">
        <v>1756</v>
      </c>
      <c r="H417" s="334" t="s">
        <v>1757</v>
      </c>
      <c r="I417" s="341">
        <v>19889.52</v>
      </c>
    </row>
    <row r="418" spans="1:9" x14ac:dyDescent="0.35">
      <c r="A418" s="334" t="str">
        <f>Inek2019A3[[#This Row],[ZPD2]]</f>
        <v>ZP39.19</v>
      </c>
      <c r="B418" s="334" t="str">
        <f>Inek2019A3[[#This Row],[OPSKode]]</f>
        <v>8-800.6k</v>
      </c>
      <c r="C418" s="340">
        <f>Inek2019A3[[#This Row],[Betrag2]]</f>
        <v>21546.98</v>
      </c>
      <c r="D418" s="334" t="s">
        <v>1701</v>
      </c>
      <c r="E418" s="334" t="s">
        <v>1702</v>
      </c>
      <c r="F418" s="334" t="s">
        <v>1758</v>
      </c>
      <c r="G418" s="334" t="s">
        <v>1759</v>
      </c>
      <c r="H418" s="334" t="s">
        <v>1760</v>
      </c>
      <c r="I418" s="341">
        <v>21546.98</v>
      </c>
    </row>
    <row r="419" spans="1:9" x14ac:dyDescent="0.35">
      <c r="A419" s="334" t="str">
        <f>Inek2019A3[[#This Row],[ZPD2]]</f>
        <v>ZP39.20</v>
      </c>
      <c r="B419" s="334" t="str">
        <f>Inek2019A3[[#This Row],[OPSKode]]</f>
        <v>8-800.6m</v>
      </c>
      <c r="C419" s="340">
        <f>Inek2019A3[[#This Row],[Betrag2]]</f>
        <v>23204.44</v>
      </c>
      <c r="D419" s="334" t="s">
        <v>1701</v>
      </c>
      <c r="E419" s="334" t="s">
        <v>1702</v>
      </c>
      <c r="F419" s="334" t="s">
        <v>1761</v>
      </c>
      <c r="G419" s="334" t="s">
        <v>1762</v>
      </c>
      <c r="H419" s="334" t="s">
        <v>1763</v>
      </c>
      <c r="I419" s="341">
        <v>23204.44</v>
      </c>
    </row>
    <row r="420" spans="1:9" x14ac:dyDescent="0.35">
      <c r="A420" s="334" t="str">
        <f>Inek2019A3[[#This Row],[ZPD2]]</f>
        <v>ZP39.21</v>
      </c>
      <c r="B420" s="334" t="str">
        <f>Inek2019A3[[#This Row],[OPSKode]]</f>
        <v>8-800.6n</v>
      </c>
      <c r="C420" s="340">
        <f>Inek2019A3[[#This Row],[Betrag2]]</f>
        <v>24861.9</v>
      </c>
      <c r="D420" s="334" t="s">
        <v>1701</v>
      </c>
      <c r="E420" s="334" t="s">
        <v>1702</v>
      </c>
      <c r="F420" s="334" t="s">
        <v>1764</v>
      </c>
      <c r="G420" s="334" t="s">
        <v>1765</v>
      </c>
      <c r="H420" s="334" t="s">
        <v>1766</v>
      </c>
      <c r="I420" s="341">
        <v>24861.9</v>
      </c>
    </row>
    <row r="421" spans="1:9" x14ac:dyDescent="0.35">
      <c r="A421" s="334" t="str">
        <f>Inek2019A3[[#This Row],[ZPD2]]</f>
        <v>ZP39.22</v>
      </c>
      <c r="B421" s="334" t="str">
        <f>Inek2019A3[[#This Row],[OPSKode]]</f>
        <v>8-800.6p</v>
      </c>
      <c r="C421" s="340">
        <f>Inek2019A3[[#This Row],[Betrag2]]</f>
        <v>26519.360000000001</v>
      </c>
      <c r="D421" s="334" t="s">
        <v>1701</v>
      </c>
      <c r="E421" s="334" t="s">
        <v>1702</v>
      </c>
      <c r="F421" s="334" t="s">
        <v>1767</v>
      </c>
      <c r="G421" s="334" t="s">
        <v>1768</v>
      </c>
      <c r="H421" s="334" t="s">
        <v>1769</v>
      </c>
      <c r="I421" s="341">
        <v>26519.360000000001</v>
      </c>
    </row>
    <row r="422" spans="1:9" x14ac:dyDescent="0.35">
      <c r="A422" s="334" t="str">
        <f>Inek2019A3[[#This Row],[ZPD2]]</f>
        <v>ZP39.23</v>
      </c>
      <c r="B422" s="334" t="str">
        <f>Inek2019A3[[#This Row],[OPSKode]]</f>
        <v>8-800.6q</v>
      </c>
      <c r="C422" s="340">
        <f>Inek2019A3[[#This Row],[Betrag2]]</f>
        <v>28176.82</v>
      </c>
      <c r="D422" s="334" t="s">
        <v>1701</v>
      </c>
      <c r="E422" s="334" t="s">
        <v>1702</v>
      </c>
      <c r="F422" s="334" t="s">
        <v>1770</v>
      </c>
      <c r="G422" s="334" t="s">
        <v>1771</v>
      </c>
      <c r="H422" s="334" t="s">
        <v>1772</v>
      </c>
      <c r="I422" s="341">
        <v>28176.82</v>
      </c>
    </row>
    <row r="423" spans="1:9" x14ac:dyDescent="0.35">
      <c r="A423" s="334" t="str">
        <f>Inek2019A3[[#This Row],[ZPD2]]</f>
        <v>ZP39.24</v>
      </c>
      <c r="C423" s="502" t="s">
        <v>3968</v>
      </c>
      <c r="D423" s="334" t="s">
        <v>1701</v>
      </c>
      <c r="E423" s="334" t="s">
        <v>1702</v>
      </c>
      <c r="F423" s="334" t="s">
        <v>1773</v>
      </c>
      <c r="H423" s="334" t="s">
        <v>1774</v>
      </c>
    </row>
    <row r="424" spans="1:9" x14ac:dyDescent="0.35">
      <c r="A424" s="334" t="str">
        <f>Inek2019A3[[#This Row],[ZPD2]]</f>
        <v>ZP39.25</v>
      </c>
      <c r="B424" s="334" t="str">
        <f>Inek2019A3[[#This Row],[OPSKode]]</f>
        <v>8-800.6s</v>
      </c>
      <c r="C424" s="340">
        <f>Inek2019A3[[#This Row],[Betrag2]]</f>
        <v>30248.65</v>
      </c>
      <c r="D424" s="334" t="s">
        <v>1701</v>
      </c>
      <c r="E424" s="334" t="s">
        <v>1702</v>
      </c>
      <c r="F424" s="334" t="s">
        <v>1775</v>
      </c>
      <c r="G424" s="334" t="s">
        <v>1776</v>
      </c>
      <c r="H424" s="334" t="s">
        <v>1777</v>
      </c>
      <c r="I424" s="341">
        <v>30248.65</v>
      </c>
    </row>
    <row r="425" spans="1:9" x14ac:dyDescent="0.35">
      <c r="A425" s="334" t="str">
        <f>Inek2019A3[[#This Row],[ZPD2]]</f>
        <v>ZP39.26</v>
      </c>
      <c r="B425" s="334" t="str">
        <f>Inek2019A3[[#This Row],[OPSKode]]</f>
        <v>8-800.6t</v>
      </c>
      <c r="C425" s="340">
        <f>Inek2019A3[[#This Row],[Betrag2]]</f>
        <v>33563.57</v>
      </c>
      <c r="D425" s="334" t="s">
        <v>1701</v>
      </c>
      <c r="E425" s="334" t="s">
        <v>1702</v>
      </c>
      <c r="F425" s="334" t="s">
        <v>1778</v>
      </c>
      <c r="G425" s="334" t="s">
        <v>1779</v>
      </c>
      <c r="H425" s="334" t="s">
        <v>1780</v>
      </c>
      <c r="I425" s="341">
        <v>33563.57</v>
      </c>
    </row>
    <row r="426" spans="1:9" x14ac:dyDescent="0.35">
      <c r="A426" s="334" t="str">
        <f>Inek2019A3[[#This Row],[ZPD2]]</f>
        <v>ZP39.27</v>
      </c>
      <c r="B426" s="334" t="str">
        <f>Inek2019A3[[#This Row],[OPSKode]]</f>
        <v>8-800.6u</v>
      </c>
      <c r="C426" s="340">
        <f>Inek2019A3[[#This Row],[Betrag2]]</f>
        <v>36878.49</v>
      </c>
      <c r="D426" s="334" t="s">
        <v>1701</v>
      </c>
      <c r="E426" s="334" t="s">
        <v>1702</v>
      </c>
      <c r="F426" s="334" t="s">
        <v>1781</v>
      </c>
      <c r="G426" s="334" t="s">
        <v>1782</v>
      </c>
      <c r="H426" s="334" t="s">
        <v>1783</v>
      </c>
      <c r="I426" s="341">
        <v>36878.49</v>
      </c>
    </row>
    <row r="427" spans="1:9" x14ac:dyDescent="0.35">
      <c r="A427" s="334" t="str">
        <f>Inek2019A3[[#This Row],[ZPD2]]</f>
        <v>ZP39.28</v>
      </c>
      <c r="B427" s="334" t="str">
        <f>Inek2019A3[[#This Row],[OPSKode]]</f>
        <v>8-800.6v</v>
      </c>
      <c r="C427" s="340">
        <f>Inek2019A3[[#This Row],[Betrag2]]</f>
        <v>40193.410000000003</v>
      </c>
      <c r="D427" s="334" t="s">
        <v>1701</v>
      </c>
      <c r="E427" s="334" t="s">
        <v>1702</v>
      </c>
      <c r="F427" s="334" t="s">
        <v>1784</v>
      </c>
      <c r="G427" s="334" t="s">
        <v>1785</v>
      </c>
      <c r="H427" s="334" t="s">
        <v>1786</v>
      </c>
      <c r="I427" s="341">
        <v>40193.410000000003</v>
      </c>
    </row>
    <row r="428" spans="1:9" x14ac:dyDescent="0.35">
      <c r="A428" s="334" t="str">
        <f>Inek2019A3[[#This Row],[ZPD2]]</f>
        <v>ZP39.29</v>
      </c>
      <c r="B428" s="334" t="str">
        <f>Inek2019A3[[#This Row],[OPSKode]]</f>
        <v>8-800.6w</v>
      </c>
      <c r="C428" s="340">
        <f>Inek2019A3[[#This Row],[Betrag2]]</f>
        <v>43508.33</v>
      </c>
      <c r="D428" s="334" t="s">
        <v>1701</v>
      </c>
      <c r="E428" s="334" t="s">
        <v>1702</v>
      </c>
      <c r="F428" s="334" t="s">
        <v>1787</v>
      </c>
      <c r="G428" s="334" t="s">
        <v>1788</v>
      </c>
      <c r="H428" s="334" t="s">
        <v>1789</v>
      </c>
      <c r="I428" s="341">
        <v>43508.33</v>
      </c>
    </row>
    <row r="429" spans="1:9" x14ac:dyDescent="0.35">
      <c r="A429" s="334" t="str">
        <f>Inek2019A3[[#This Row],[ZPD2]]</f>
        <v>ZP39.30</v>
      </c>
      <c r="B429" s="334" t="str">
        <f>Inek2019A3[[#This Row],[OPSKode]]</f>
        <v>8-800.6z</v>
      </c>
      <c r="C429" s="340">
        <f>Inek2019A3[[#This Row],[Betrag2]]</f>
        <v>46823.25</v>
      </c>
      <c r="D429" s="334" t="s">
        <v>1701</v>
      </c>
      <c r="E429" s="334" t="s">
        <v>1702</v>
      </c>
      <c r="F429" s="334" t="s">
        <v>1790</v>
      </c>
      <c r="G429" s="334" t="s">
        <v>1791</v>
      </c>
      <c r="H429" s="334" t="s">
        <v>1792</v>
      </c>
      <c r="I429" s="341">
        <v>46823.25</v>
      </c>
    </row>
    <row r="430" spans="1:9" x14ac:dyDescent="0.35">
      <c r="C430" s="340"/>
      <c r="D430" s="334" t="s">
        <v>1793</v>
      </c>
      <c r="E430" s="334" t="s">
        <v>1794</v>
      </c>
      <c r="H430" s="334" t="s">
        <v>1795</v>
      </c>
    </row>
    <row r="431" spans="1:9" x14ac:dyDescent="0.35">
      <c r="A431" s="334" t="str">
        <f>Inek2019A3[[#This Row],[ZPD2]]</f>
        <v>ZP41.01</v>
      </c>
      <c r="B431" s="334" t="str">
        <f>Inek2019A3[[#This Row],[OPSKode]]</f>
        <v>6-002.q0</v>
      </c>
      <c r="C431" s="340">
        <f>Inek2019A3[[#This Row],[Betrag2]]</f>
        <v>239.35</v>
      </c>
      <c r="D431" s="334" t="s">
        <v>1793</v>
      </c>
      <c r="E431" s="334" t="s">
        <v>1794</v>
      </c>
      <c r="F431" s="334" t="s">
        <v>1796</v>
      </c>
      <c r="G431" s="334" t="s">
        <v>1797</v>
      </c>
      <c r="H431" s="334" t="s">
        <v>1798</v>
      </c>
      <c r="I431" s="341">
        <v>239.35</v>
      </c>
    </row>
    <row r="432" spans="1:9" x14ac:dyDescent="0.35">
      <c r="A432" s="334" t="str">
        <f>Inek2019A3[[#This Row],[ZPD2]]</f>
        <v>ZP41.02</v>
      </c>
      <c r="B432" s="334" t="str">
        <f>Inek2019A3[[#This Row],[OPSKode]]</f>
        <v>6-002.q1</v>
      </c>
      <c r="C432" s="340">
        <f>Inek2019A3[[#This Row],[Betrag2]]</f>
        <v>382.96</v>
      </c>
      <c r="D432" s="334" t="s">
        <v>1793</v>
      </c>
      <c r="E432" s="334" t="s">
        <v>1794</v>
      </c>
      <c r="F432" s="334" t="s">
        <v>1799</v>
      </c>
      <c r="G432" s="334" t="s">
        <v>1800</v>
      </c>
      <c r="H432" s="334" t="s">
        <v>1801</v>
      </c>
      <c r="I432" s="341">
        <v>382.96</v>
      </c>
    </row>
    <row r="433" spans="1:9" x14ac:dyDescent="0.35">
      <c r="A433" s="334" t="str">
        <f>Inek2019A3[[#This Row],[ZPD2]]</f>
        <v>ZP41.03</v>
      </c>
      <c r="B433" s="334" t="str">
        <f>Inek2019A3[[#This Row],[OPSKode]]</f>
        <v>6-002.q2</v>
      </c>
      <c r="C433" s="340">
        <f>Inek2019A3[[#This Row],[Betrag2]]</f>
        <v>542.53</v>
      </c>
      <c r="D433" s="334" t="s">
        <v>1793</v>
      </c>
      <c r="E433" s="334" t="s">
        <v>1794</v>
      </c>
      <c r="F433" s="334" t="s">
        <v>1802</v>
      </c>
      <c r="G433" s="334" t="s">
        <v>1803</v>
      </c>
      <c r="H433" s="334" t="s">
        <v>864</v>
      </c>
      <c r="I433" s="341">
        <v>542.53</v>
      </c>
    </row>
    <row r="434" spans="1:9" x14ac:dyDescent="0.35">
      <c r="A434" s="334" t="str">
        <f>Inek2019A3[[#This Row],[ZPD2]]</f>
        <v>ZP41.04</v>
      </c>
      <c r="B434" s="334" t="str">
        <f>Inek2019A3[[#This Row],[OPSKode]]</f>
        <v>6-002.q3</v>
      </c>
      <c r="C434" s="340">
        <f>Inek2019A3[[#This Row],[Betrag2]]</f>
        <v>734.01</v>
      </c>
      <c r="D434" s="334" t="s">
        <v>1793</v>
      </c>
      <c r="E434" s="334" t="s">
        <v>1794</v>
      </c>
      <c r="F434" s="334" t="s">
        <v>1804</v>
      </c>
      <c r="G434" s="334" t="s">
        <v>1805</v>
      </c>
      <c r="H434" s="334" t="s">
        <v>867</v>
      </c>
      <c r="I434" s="341">
        <v>734.01</v>
      </c>
    </row>
    <row r="435" spans="1:9" x14ac:dyDescent="0.35">
      <c r="A435" s="334" t="str">
        <f>Inek2019A3[[#This Row],[ZPD2]]</f>
        <v>ZP41.05</v>
      </c>
      <c r="B435" s="334" t="str">
        <f>Inek2019A3[[#This Row],[OPSKode]]</f>
        <v>6-002.q4</v>
      </c>
      <c r="C435" s="340">
        <f>Inek2019A3[[#This Row],[Betrag2]]</f>
        <v>925.49</v>
      </c>
      <c r="D435" s="334" t="s">
        <v>1793</v>
      </c>
      <c r="E435" s="334" t="s">
        <v>1794</v>
      </c>
      <c r="F435" s="334" t="s">
        <v>1806</v>
      </c>
      <c r="G435" s="334" t="s">
        <v>1807</v>
      </c>
      <c r="H435" s="334" t="s">
        <v>870</v>
      </c>
      <c r="I435" s="341">
        <v>925.49</v>
      </c>
    </row>
    <row r="436" spans="1:9" x14ac:dyDescent="0.35">
      <c r="A436" s="334" t="str">
        <f>Inek2019A3[[#This Row],[ZPD2]]</f>
        <v>ZP41.06</v>
      </c>
      <c r="B436" s="334" t="str">
        <f>Inek2019A3[[#This Row],[OPSKode]]</f>
        <v>6-002.q5</v>
      </c>
      <c r="C436" s="340">
        <f>Inek2019A3[[#This Row],[Betrag2]]</f>
        <v>1116.97</v>
      </c>
      <c r="D436" s="334" t="s">
        <v>1793</v>
      </c>
      <c r="E436" s="334" t="s">
        <v>1794</v>
      </c>
      <c r="F436" s="334" t="s">
        <v>1808</v>
      </c>
      <c r="G436" s="334" t="s">
        <v>1809</v>
      </c>
      <c r="H436" s="334" t="s">
        <v>873</v>
      </c>
      <c r="I436" s="341">
        <v>1116.97</v>
      </c>
    </row>
    <row r="437" spans="1:9" x14ac:dyDescent="0.35">
      <c r="A437" s="334" t="str">
        <f>Inek2019A3[[#This Row],[ZPD2]]</f>
        <v>ZP41.07</v>
      </c>
      <c r="B437" s="334" t="str">
        <f>Inek2019A3[[#This Row],[OPSKode]]</f>
        <v>6-002.q6</v>
      </c>
      <c r="C437" s="340">
        <f>Inek2019A3[[#This Row],[Betrag2]]</f>
        <v>1308.45</v>
      </c>
      <c r="D437" s="334" t="s">
        <v>1793</v>
      </c>
      <c r="E437" s="334" t="s">
        <v>1794</v>
      </c>
      <c r="F437" s="334" t="s">
        <v>1810</v>
      </c>
      <c r="G437" s="334" t="s">
        <v>1811</v>
      </c>
      <c r="H437" s="334" t="s">
        <v>876</v>
      </c>
      <c r="I437" s="341">
        <v>1308.45</v>
      </c>
    </row>
    <row r="438" spans="1:9" x14ac:dyDescent="0.35">
      <c r="A438" s="334" t="str">
        <f>Inek2019A3[[#This Row],[ZPD2]]</f>
        <v>ZP41.08</v>
      </c>
      <c r="B438" s="334" t="str">
        <f>Inek2019A3[[#This Row],[OPSKode]]</f>
        <v>6-002.q7</v>
      </c>
      <c r="C438" s="340">
        <f>Inek2019A3[[#This Row],[Betrag2]]</f>
        <v>1499.93</v>
      </c>
      <c r="D438" s="334" t="s">
        <v>1793</v>
      </c>
      <c r="E438" s="334" t="s">
        <v>1794</v>
      </c>
      <c r="F438" s="334" t="s">
        <v>1812</v>
      </c>
      <c r="G438" s="334" t="s">
        <v>1813</v>
      </c>
      <c r="H438" s="334" t="s">
        <v>879</v>
      </c>
      <c r="I438" s="341">
        <v>1499.93</v>
      </c>
    </row>
    <row r="439" spans="1:9" x14ac:dyDescent="0.35">
      <c r="A439" s="334" t="str">
        <f>Inek2019A3[[#This Row],[ZPD2]]</f>
        <v>ZP41.09</v>
      </c>
      <c r="B439" s="334" t="str">
        <f>Inek2019A3[[#This Row],[OPSKode]]</f>
        <v>6-002.q8</v>
      </c>
      <c r="C439" s="340">
        <f>Inek2019A3[[#This Row],[Betrag2]]</f>
        <v>1691.41</v>
      </c>
      <c r="D439" s="334" t="s">
        <v>1793</v>
      </c>
      <c r="E439" s="334" t="s">
        <v>1794</v>
      </c>
      <c r="F439" s="334" t="s">
        <v>1814</v>
      </c>
      <c r="G439" s="334" t="s">
        <v>1815</v>
      </c>
      <c r="H439" s="334" t="s">
        <v>1296</v>
      </c>
      <c r="I439" s="341">
        <v>1691.41</v>
      </c>
    </row>
    <row r="440" spans="1:9" x14ac:dyDescent="0.35">
      <c r="A440" s="334" t="str">
        <f>Inek2019A3[[#This Row],[ZPD2]]</f>
        <v>ZP41.10</v>
      </c>
      <c r="B440" s="334" t="str">
        <f>Inek2019A3[[#This Row],[OPSKode]]</f>
        <v>6-002.q9</v>
      </c>
      <c r="C440" s="340">
        <f>Inek2019A3[[#This Row],[Betrag2]]</f>
        <v>1946.71</v>
      </c>
      <c r="D440" s="334" t="s">
        <v>1793</v>
      </c>
      <c r="E440" s="334" t="s">
        <v>1794</v>
      </c>
      <c r="F440" s="334" t="s">
        <v>1816</v>
      </c>
      <c r="G440" s="334" t="s">
        <v>1817</v>
      </c>
      <c r="H440" s="334" t="s">
        <v>1299</v>
      </c>
      <c r="I440" s="341">
        <v>1946.71</v>
      </c>
    </row>
    <row r="441" spans="1:9" x14ac:dyDescent="0.35">
      <c r="A441" s="334" t="str">
        <f>Inek2019A3[[#This Row],[ZPD2]]</f>
        <v>ZP41.11</v>
      </c>
      <c r="B441" s="334" t="str">
        <f>Inek2019A3[[#This Row],[OPSKode]]</f>
        <v>6-002.qa</v>
      </c>
      <c r="C441" s="340">
        <f>Inek2019A3[[#This Row],[Betrag2]]</f>
        <v>2329.67</v>
      </c>
      <c r="D441" s="334" t="s">
        <v>1793</v>
      </c>
      <c r="E441" s="334" t="s">
        <v>1794</v>
      </c>
      <c r="F441" s="334" t="s">
        <v>1818</v>
      </c>
      <c r="G441" s="334" t="s">
        <v>1819</v>
      </c>
      <c r="H441" s="334" t="s">
        <v>1302</v>
      </c>
      <c r="I441" s="341">
        <v>2329.67</v>
      </c>
    </row>
    <row r="442" spans="1:9" x14ac:dyDescent="0.35">
      <c r="A442" s="334" t="str">
        <f>Inek2019A3[[#This Row],[ZPD2]]</f>
        <v>ZP41.12</v>
      </c>
      <c r="B442" s="334" t="str">
        <f>Inek2019A3[[#This Row],[OPSKode]]</f>
        <v>6-002.qb</v>
      </c>
      <c r="C442" s="340">
        <f>Inek2019A3[[#This Row],[Betrag2]]</f>
        <v>2712.63</v>
      </c>
      <c r="D442" s="334" t="s">
        <v>1793</v>
      </c>
      <c r="E442" s="334" t="s">
        <v>1794</v>
      </c>
      <c r="F442" s="334" t="s">
        <v>1820</v>
      </c>
      <c r="G442" s="334" t="s">
        <v>1821</v>
      </c>
      <c r="H442" s="334" t="s">
        <v>1305</v>
      </c>
      <c r="I442" s="341">
        <v>2712.63</v>
      </c>
    </row>
    <row r="443" spans="1:9" x14ac:dyDescent="0.35">
      <c r="A443" s="334" t="str">
        <f>Inek2019A3[[#This Row],[ZPD2]]</f>
        <v>ZP41.13</v>
      </c>
      <c r="B443" s="334" t="str">
        <f>Inek2019A3[[#This Row],[OPSKode]]</f>
        <v>6-002.qc</v>
      </c>
      <c r="C443" s="340">
        <f>Inek2019A3[[#This Row],[Betrag2]]</f>
        <v>3095.59</v>
      </c>
      <c r="D443" s="334" t="s">
        <v>1793</v>
      </c>
      <c r="E443" s="334" t="s">
        <v>1794</v>
      </c>
      <c r="F443" s="334" t="s">
        <v>1822</v>
      </c>
      <c r="G443" s="334" t="s">
        <v>1823</v>
      </c>
      <c r="H443" s="334" t="s">
        <v>1308</v>
      </c>
      <c r="I443" s="341">
        <v>3095.59</v>
      </c>
    </row>
    <row r="444" spans="1:9" x14ac:dyDescent="0.35">
      <c r="A444" s="334" t="str">
        <f>Inek2019A3[[#This Row],[ZPD2]]</f>
        <v>ZP41.14</v>
      </c>
      <c r="B444" s="334" t="str">
        <f>Inek2019A3[[#This Row],[OPSKode]]</f>
        <v>6-002.qd</v>
      </c>
      <c r="C444" s="340">
        <f>Inek2019A3[[#This Row],[Betrag2]]</f>
        <v>3478.55</v>
      </c>
      <c r="D444" s="334" t="s">
        <v>1793</v>
      </c>
      <c r="E444" s="334" t="s">
        <v>1794</v>
      </c>
      <c r="F444" s="334" t="s">
        <v>1824</v>
      </c>
      <c r="G444" s="334" t="s">
        <v>1825</v>
      </c>
      <c r="H444" s="334" t="s">
        <v>1311</v>
      </c>
      <c r="I444" s="341">
        <v>3478.55</v>
      </c>
    </row>
    <row r="445" spans="1:9" x14ac:dyDescent="0.35">
      <c r="A445" s="334" t="str">
        <f>Inek2019A3[[#This Row],[ZPD2]]</f>
        <v>ZP41.15</v>
      </c>
      <c r="B445" s="334" t="str">
        <f>Inek2019A3[[#This Row],[OPSKode]]</f>
        <v>6-002.qe</v>
      </c>
      <c r="C445" s="340">
        <f>Inek2019A3[[#This Row],[Betrag2]]</f>
        <v>3861.51</v>
      </c>
      <c r="D445" s="334" t="s">
        <v>1793</v>
      </c>
      <c r="E445" s="334" t="s">
        <v>1794</v>
      </c>
      <c r="F445" s="334" t="s">
        <v>1826</v>
      </c>
      <c r="G445" s="334" t="s">
        <v>1827</v>
      </c>
      <c r="H445" s="334" t="s">
        <v>1828</v>
      </c>
      <c r="I445" s="341">
        <v>3861.51</v>
      </c>
    </row>
    <row r="446" spans="1:9" x14ac:dyDescent="0.35">
      <c r="A446" s="334" t="str">
        <f>Inek2019A3[[#This Row],[ZPD2]]</f>
        <v>ZP41.16</v>
      </c>
      <c r="B446" s="334" t="str">
        <f>Inek2019A3[[#This Row],[OPSKode]]</f>
        <v>6-002.qf</v>
      </c>
      <c r="C446" s="340">
        <f>Inek2019A3[[#This Row],[Betrag2]]</f>
        <v>4755.09</v>
      </c>
      <c r="D446" s="334" t="s">
        <v>1793</v>
      </c>
      <c r="E446" s="334" t="s">
        <v>1794</v>
      </c>
      <c r="F446" s="334" t="s">
        <v>1829</v>
      </c>
      <c r="G446" s="334" t="s">
        <v>1830</v>
      </c>
      <c r="H446" s="334" t="s">
        <v>1831</v>
      </c>
      <c r="I446" s="341">
        <v>4755.09</v>
      </c>
    </row>
    <row r="447" spans="1:9" x14ac:dyDescent="0.35">
      <c r="A447" s="334" t="str">
        <f>Inek2019A3[[#This Row],[ZPD2]]</f>
        <v>ZP41.17</v>
      </c>
      <c r="B447" s="334" t="str">
        <f>Inek2019A3[[#This Row],[OPSKode]]</f>
        <v>6-002.qg</v>
      </c>
      <c r="C447" s="340">
        <f>Inek2019A3[[#This Row],[Betrag2]]</f>
        <v>6669.89</v>
      </c>
      <c r="D447" s="334" t="s">
        <v>1793</v>
      </c>
      <c r="E447" s="334" t="s">
        <v>1794</v>
      </c>
      <c r="F447" s="334" t="s">
        <v>1832</v>
      </c>
      <c r="G447" s="334" t="s">
        <v>1833</v>
      </c>
      <c r="H447" s="334" t="s">
        <v>1834</v>
      </c>
      <c r="I447" s="341">
        <v>6669.89</v>
      </c>
    </row>
    <row r="448" spans="1:9" x14ac:dyDescent="0.35">
      <c r="A448" s="334" t="str">
        <f>Inek2019A3[[#This Row],[ZPD2]]</f>
        <v>ZP41.18</v>
      </c>
      <c r="B448" s="334" t="str">
        <f>Inek2019A3[[#This Row],[OPSKode]]</f>
        <v>6-002.qh</v>
      </c>
      <c r="C448" s="340">
        <f>Inek2019A3[[#This Row],[Betrag2]]</f>
        <v>8584.69</v>
      </c>
      <c r="D448" s="334" t="s">
        <v>1793</v>
      </c>
      <c r="E448" s="334" t="s">
        <v>1794</v>
      </c>
      <c r="F448" s="334" t="s">
        <v>1835</v>
      </c>
      <c r="G448" s="334" t="s">
        <v>1836</v>
      </c>
      <c r="H448" s="334" t="s">
        <v>1837</v>
      </c>
      <c r="I448" s="341">
        <v>8584.69</v>
      </c>
    </row>
    <row r="449" spans="1:9" x14ac:dyDescent="0.35">
      <c r="A449" s="334" t="str">
        <f>Inek2019A3[[#This Row],[ZPD2]]</f>
        <v>ZP41.19</v>
      </c>
      <c r="B449" s="334" t="str">
        <f>Inek2019A3[[#This Row],[OPSKode]]</f>
        <v>6-002.qj</v>
      </c>
      <c r="C449" s="340">
        <f>Inek2019A3[[#This Row],[Betrag2]]</f>
        <v>10499.49</v>
      </c>
      <c r="D449" s="334" t="s">
        <v>1793</v>
      </c>
      <c r="E449" s="334" t="s">
        <v>1794</v>
      </c>
      <c r="F449" s="334" t="s">
        <v>1838</v>
      </c>
      <c r="G449" s="334" t="s">
        <v>1839</v>
      </c>
      <c r="H449" s="334" t="s">
        <v>1840</v>
      </c>
      <c r="I449" s="341">
        <v>10499.49</v>
      </c>
    </row>
    <row r="450" spans="1:9" x14ac:dyDescent="0.35">
      <c r="A450" s="334" t="str">
        <f>Inek2019A3[[#This Row],[ZPD2]]</f>
        <v>ZP41.20</v>
      </c>
      <c r="B450" s="334" t="str">
        <f>Inek2019A3[[#This Row],[OPSKode]]</f>
        <v>6-002.qk</v>
      </c>
      <c r="C450" s="340">
        <f>Inek2019A3[[#This Row],[Betrag2]]</f>
        <v>13371.69</v>
      </c>
      <c r="D450" s="334" t="s">
        <v>1793</v>
      </c>
      <c r="E450" s="334" t="s">
        <v>1794</v>
      </c>
      <c r="F450" s="334" t="s">
        <v>1841</v>
      </c>
      <c r="G450" s="334" t="s">
        <v>1842</v>
      </c>
      <c r="H450" s="334" t="s">
        <v>1843</v>
      </c>
      <c r="I450" s="341">
        <v>13371.69</v>
      </c>
    </row>
    <row r="451" spans="1:9" x14ac:dyDescent="0.35">
      <c r="A451" s="334" t="str">
        <f>Inek2019A3[[#This Row],[ZPD2]]</f>
        <v>ZP41.21</v>
      </c>
      <c r="B451" s="334" t="str">
        <f>Inek2019A3[[#This Row],[OPSKode]]</f>
        <v>6-002.qm</v>
      </c>
      <c r="C451" s="340">
        <f>Inek2019A3[[#This Row],[Betrag2]]</f>
        <v>18158.689999999999</v>
      </c>
      <c r="D451" s="334" t="s">
        <v>1793</v>
      </c>
      <c r="E451" s="334" t="s">
        <v>1794</v>
      </c>
      <c r="F451" s="334" t="s">
        <v>1844</v>
      </c>
      <c r="G451" s="334" t="s">
        <v>1845</v>
      </c>
      <c r="H451" s="334" t="s">
        <v>1846</v>
      </c>
      <c r="I451" s="341">
        <v>18158.689999999999</v>
      </c>
    </row>
    <row r="452" spans="1:9" x14ac:dyDescent="0.35">
      <c r="A452" s="334" t="str">
        <f>Inek2019A3[[#This Row],[ZPD2]]</f>
        <v>ZP41.22</v>
      </c>
      <c r="B452" s="334" t="str">
        <f>Inek2019A3[[#This Row],[OPSKode]]</f>
        <v>6-002.qn</v>
      </c>
      <c r="C452" s="340">
        <f>Inek2019A3[[#This Row],[Betrag2]]</f>
        <v>22945.69</v>
      </c>
      <c r="D452" s="334" t="s">
        <v>1793</v>
      </c>
      <c r="E452" s="334" t="s">
        <v>1794</v>
      </c>
      <c r="F452" s="334" t="s">
        <v>1847</v>
      </c>
      <c r="G452" s="334" t="s">
        <v>1848</v>
      </c>
      <c r="H452" s="334" t="s">
        <v>1849</v>
      </c>
      <c r="I452" s="341">
        <v>22945.69</v>
      </c>
    </row>
    <row r="453" spans="1:9" x14ac:dyDescent="0.35">
      <c r="A453" s="334" t="str">
        <f>Inek2019A3[[#This Row],[ZPD2]]</f>
        <v>ZP41.23</v>
      </c>
      <c r="B453" s="334" t="str">
        <f>Inek2019A3[[#This Row],[OPSKode]]</f>
        <v>6-002.qp</v>
      </c>
      <c r="C453" s="340">
        <f>Inek2019A3[[#This Row],[Betrag2]]</f>
        <v>29328.35</v>
      </c>
      <c r="D453" s="334" t="s">
        <v>1793</v>
      </c>
      <c r="E453" s="334" t="s">
        <v>1794</v>
      </c>
      <c r="F453" s="334" t="s">
        <v>1850</v>
      </c>
      <c r="G453" s="334" t="s">
        <v>1851</v>
      </c>
      <c r="H453" s="334" t="s">
        <v>1852</v>
      </c>
      <c r="I453" s="341">
        <v>29328.35</v>
      </c>
    </row>
    <row r="454" spans="1:9" x14ac:dyDescent="0.35">
      <c r="A454" s="334" t="str">
        <f>Inek2019A3[[#This Row],[ZPD2]]</f>
        <v>ZP41.24</v>
      </c>
      <c r="B454" s="334" t="str">
        <f>Inek2019A3[[#This Row],[OPSKode]]</f>
        <v>6-002.qq</v>
      </c>
      <c r="C454" s="340">
        <f>Inek2019A3[[#This Row],[Betrag2]]</f>
        <v>38902.35</v>
      </c>
      <c r="D454" s="334" t="s">
        <v>1793</v>
      </c>
      <c r="E454" s="334" t="s">
        <v>1794</v>
      </c>
      <c r="F454" s="334" t="s">
        <v>1853</v>
      </c>
      <c r="G454" s="334" t="s">
        <v>1854</v>
      </c>
      <c r="H454" s="334" t="s">
        <v>1855</v>
      </c>
      <c r="I454" s="341">
        <v>38902.35</v>
      </c>
    </row>
    <row r="455" spans="1:9" x14ac:dyDescent="0.35">
      <c r="A455" s="334" t="str">
        <f>Inek2019A3[[#This Row],[ZPD2]]</f>
        <v>ZP41.25</v>
      </c>
      <c r="B455" s="334" t="str">
        <f>Inek2019A3[[#This Row],[OPSKode]]</f>
        <v>6-002.qr</v>
      </c>
      <c r="C455" s="340">
        <f>Inek2019A3[[#This Row],[Betrag2]]</f>
        <v>48476.35</v>
      </c>
      <c r="D455" s="334" t="s">
        <v>1793</v>
      </c>
      <c r="E455" s="334" t="s">
        <v>1794</v>
      </c>
      <c r="F455" s="334" t="s">
        <v>1856</v>
      </c>
      <c r="G455" s="334" t="s">
        <v>1857</v>
      </c>
      <c r="H455" s="334" t="s">
        <v>1858</v>
      </c>
      <c r="I455" s="341">
        <v>48476.35</v>
      </c>
    </row>
    <row r="456" spans="1:9" x14ac:dyDescent="0.35">
      <c r="A456" s="334" t="str">
        <f>Inek2019A3[[#This Row],[ZPD2]]</f>
        <v>ZP41.26</v>
      </c>
      <c r="B456" s="334" t="str">
        <f>Inek2019A3[[#This Row],[OPSKode]]</f>
        <v>6-002.qs</v>
      </c>
      <c r="C456" s="340">
        <f>Inek2019A3[[#This Row],[Betrag2]]</f>
        <v>58050.35</v>
      </c>
      <c r="D456" s="334" t="s">
        <v>1793</v>
      </c>
      <c r="E456" s="334" t="s">
        <v>1794</v>
      </c>
      <c r="F456" s="334" t="s">
        <v>1859</v>
      </c>
      <c r="G456" s="334" t="s">
        <v>1860</v>
      </c>
      <c r="H456" s="334" t="s">
        <v>1861</v>
      </c>
      <c r="I456" s="341">
        <v>58050.35</v>
      </c>
    </row>
    <row r="457" spans="1:9" x14ac:dyDescent="0.35">
      <c r="A457" s="334" t="str">
        <f>Inek2019A3[[#This Row],[ZPD2]]</f>
        <v>ZP41.27</v>
      </c>
      <c r="B457" s="334" t="str">
        <f>Inek2019A3[[#This Row],[OPSKode]]</f>
        <v>6-002.qt</v>
      </c>
      <c r="C457" s="340">
        <f>Inek2019A3[[#This Row],[Betrag2]]</f>
        <v>67624.350000000006</v>
      </c>
      <c r="D457" s="334" t="s">
        <v>1793</v>
      </c>
      <c r="E457" s="334" t="s">
        <v>1794</v>
      </c>
      <c r="F457" s="334" t="s">
        <v>1862</v>
      </c>
      <c r="G457" s="334" t="s">
        <v>1863</v>
      </c>
      <c r="H457" s="334" t="s">
        <v>1864</v>
      </c>
      <c r="I457" s="341">
        <v>67624.350000000006</v>
      </c>
    </row>
    <row r="458" spans="1:9" x14ac:dyDescent="0.35">
      <c r="A458" s="334" t="str">
        <f>Inek2019A3[[#This Row],[ZPD2]]</f>
        <v>ZP41.28</v>
      </c>
      <c r="B458" s="334" t="str">
        <f>Inek2019A3[[#This Row],[OPSKode]]</f>
        <v>6-002.qu</v>
      </c>
      <c r="C458" s="340">
        <f>Inek2019A3[[#This Row],[Betrag2]]</f>
        <v>77198.350000000006</v>
      </c>
      <c r="D458" s="334" t="s">
        <v>1793</v>
      </c>
      <c r="E458" s="334" t="s">
        <v>1794</v>
      </c>
      <c r="F458" s="334" t="s">
        <v>1865</v>
      </c>
      <c r="G458" s="334" t="s">
        <v>1866</v>
      </c>
      <c r="H458" s="334" t="s">
        <v>1867</v>
      </c>
      <c r="I458" s="341">
        <v>77198.350000000006</v>
      </c>
    </row>
    <row r="459" spans="1:9" x14ac:dyDescent="0.35">
      <c r="A459" s="334" t="str">
        <f>Inek2019A3[[#This Row],[ZPD2]]</f>
        <v>ZP41.29</v>
      </c>
      <c r="B459" s="334" t="str">
        <f>Inek2019A3[[#This Row],[OPSKode]]</f>
        <v>6-002.qv</v>
      </c>
      <c r="C459" s="340">
        <f>Inek2019A3[[#This Row],[Betrag2]]</f>
        <v>86772.35</v>
      </c>
      <c r="D459" s="334" t="s">
        <v>1793</v>
      </c>
      <c r="E459" s="334" t="s">
        <v>1794</v>
      </c>
      <c r="F459" s="334" t="s">
        <v>1868</v>
      </c>
      <c r="G459" s="334" t="s">
        <v>1869</v>
      </c>
      <c r="H459" s="334" t="s">
        <v>1870</v>
      </c>
      <c r="I459" s="341">
        <v>86772.35</v>
      </c>
    </row>
    <row r="460" spans="1:9" x14ac:dyDescent="0.35">
      <c r="C460" s="340"/>
      <c r="D460" s="334" t="s">
        <v>1871</v>
      </c>
      <c r="E460" s="334" t="s">
        <v>1872</v>
      </c>
      <c r="H460" s="334" t="s">
        <v>1873</v>
      </c>
    </row>
    <row r="461" spans="1:9" x14ac:dyDescent="0.35">
      <c r="A461" s="334" t="str">
        <f>Inek2019A3[[#This Row],[ZPD2]]</f>
        <v>ZP44.01</v>
      </c>
      <c r="B461" s="334" t="str">
        <f>Inek2019A3[[#This Row],[OPSKode]]</f>
        <v>6-002.c0</v>
      </c>
      <c r="C461" s="340">
        <f>Inek2019A3[[#This Row],[Betrag2]]</f>
        <v>190.19</v>
      </c>
      <c r="D461" s="334" t="s">
        <v>1871</v>
      </c>
      <c r="E461" s="334" t="s">
        <v>1872</v>
      </c>
      <c r="F461" s="334" t="s">
        <v>1874</v>
      </c>
      <c r="G461" s="334" t="s">
        <v>1875</v>
      </c>
      <c r="H461" s="334" t="s">
        <v>1876</v>
      </c>
      <c r="I461" s="341">
        <v>190.19</v>
      </c>
    </row>
    <row r="462" spans="1:9" x14ac:dyDescent="0.35">
      <c r="A462" s="334" t="str">
        <f>Inek2019A3[[#This Row],[ZPD2]]</f>
        <v>ZP44.02</v>
      </c>
      <c r="B462" s="334" t="str">
        <f>Inek2019A3[[#This Row],[OPSKode]]</f>
        <v>6-002.c1</v>
      </c>
      <c r="C462" s="340">
        <f>Inek2019A3[[#This Row],[Betrag2]]</f>
        <v>332.83</v>
      </c>
      <c r="D462" s="334" t="s">
        <v>1871</v>
      </c>
      <c r="E462" s="334" t="s">
        <v>1872</v>
      </c>
      <c r="F462" s="334" t="s">
        <v>1877</v>
      </c>
      <c r="G462" s="334" t="s">
        <v>1878</v>
      </c>
      <c r="H462" s="334" t="s">
        <v>1879</v>
      </c>
      <c r="I462" s="341">
        <v>332.83</v>
      </c>
    </row>
    <row r="463" spans="1:9" x14ac:dyDescent="0.35">
      <c r="A463" s="334" t="str">
        <f>Inek2019A3[[#This Row],[ZPD2]]</f>
        <v>ZP44.03</v>
      </c>
      <c r="B463" s="334" t="str">
        <f>Inek2019A3[[#This Row],[OPSKode]]</f>
        <v>6-002.c2</v>
      </c>
      <c r="C463" s="340">
        <f>Inek2019A3[[#This Row],[Betrag2]]</f>
        <v>475.47</v>
      </c>
      <c r="D463" s="334" t="s">
        <v>1871</v>
      </c>
      <c r="E463" s="334" t="s">
        <v>1872</v>
      </c>
      <c r="F463" s="334" t="s">
        <v>1880</v>
      </c>
      <c r="G463" s="334" t="s">
        <v>1881</v>
      </c>
      <c r="H463" s="334" t="s">
        <v>1882</v>
      </c>
      <c r="I463" s="341">
        <v>475.47</v>
      </c>
    </row>
    <row r="464" spans="1:9" x14ac:dyDescent="0.35">
      <c r="A464" s="334" t="str">
        <f>Inek2019A3[[#This Row],[ZPD2]]</f>
        <v>ZP44.04</v>
      </c>
      <c r="B464" s="334" t="str">
        <f>Inek2019A3[[#This Row],[OPSKode]]</f>
        <v>6-002.c3</v>
      </c>
      <c r="C464" s="340">
        <f>Inek2019A3[[#This Row],[Betrag2]]</f>
        <v>618.11</v>
      </c>
      <c r="D464" s="334" t="s">
        <v>1871</v>
      </c>
      <c r="E464" s="334" t="s">
        <v>1872</v>
      </c>
      <c r="F464" s="334" t="s">
        <v>1883</v>
      </c>
      <c r="G464" s="334" t="s">
        <v>1884</v>
      </c>
      <c r="H464" s="334" t="s">
        <v>1885</v>
      </c>
      <c r="I464" s="341">
        <v>618.11</v>
      </c>
    </row>
    <row r="465" spans="1:9" x14ac:dyDescent="0.35">
      <c r="A465" s="334" t="str">
        <f>Inek2019A3[[#This Row],[ZPD2]]</f>
        <v>ZP44.05</v>
      </c>
      <c r="B465" s="334" t="str">
        <f>Inek2019A3[[#This Row],[OPSKode]]</f>
        <v>6-002.c4</v>
      </c>
      <c r="C465" s="340">
        <f>Inek2019A3[[#This Row],[Betrag2]]</f>
        <v>760.75</v>
      </c>
      <c r="D465" s="334" t="s">
        <v>1871</v>
      </c>
      <c r="E465" s="334" t="s">
        <v>1872</v>
      </c>
      <c r="F465" s="334" t="s">
        <v>1886</v>
      </c>
      <c r="G465" s="334" t="s">
        <v>1887</v>
      </c>
      <c r="H465" s="334" t="s">
        <v>1888</v>
      </c>
      <c r="I465" s="341">
        <v>760.75</v>
      </c>
    </row>
    <row r="466" spans="1:9" x14ac:dyDescent="0.35">
      <c r="A466" s="334" t="str">
        <f>Inek2019A3[[#This Row],[ZPD2]]</f>
        <v>ZP44.06</v>
      </c>
      <c r="B466" s="334" t="str">
        <f>Inek2019A3[[#This Row],[OPSKode]]</f>
        <v>6-002.c5</v>
      </c>
      <c r="C466" s="340">
        <f>Inek2019A3[[#This Row],[Betrag2]]</f>
        <v>903.39</v>
      </c>
      <c r="D466" s="334" t="s">
        <v>1871</v>
      </c>
      <c r="E466" s="334" t="s">
        <v>1872</v>
      </c>
      <c r="F466" s="334" t="s">
        <v>1889</v>
      </c>
      <c r="G466" s="334" t="s">
        <v>1890</v>
      </c>
      <c r="H466" s="334" t="s">
        <v>1891</v>
      </c>
      <c r="I466" s="341">
        <v>903.39</v>
      </c>
    </row>
    <row r="467" spans="1:9" x14ac:dyDescent="0.35">
      <c r="A467" s="334" t="str">
        <f>Inek2019A3[[#This Row],[ZPD2]]</f>
        <v>ZP44.07</v>
      </c>
      <c r="B467" s="334" t="str">
        <f>Inek2019A3[[#This Row],[OPSKode]]</f>
        <v>6-002.c6</v>
      </c>
      <c r="C467" s="340">
        <f>Inek2019A3[[#This Row],[Betrag2]]</f>
        <v>1046.03</v>
      </c>
      <c r="D467" s="334" t="s">
        <v>1871</v>
      </c>
      <c r="E467" s="334" t="s">
        <v>1872</v>
      </c>
      <c r="F467" s="334" t="s">
        <v>1892</v>
      </c>
      <c r="G467" s="334" t="s">
        <v>1893</v>
      </c>
      <c r="H467" s="334" t="s">
        <v>1894</v>
      </c>
      <c r="I467" s="341">
        <v>1046.03</v>
      </c>
    </row>
    <row r="468" spans="1:9" x14ac:dyDescent="0.35">
      <c r="A468" s="334" t="str">
        <f>Inek2019A3[[#This Row],[ZPD2]]</f>
        <v>ZP44.08</v>
      </c>
      <c r="B468" s="334" t="str">
        <f>Inek2019A3[[#This Row],[OPSKode]]</f>
        <v>6-002.c7</v>
      </c>
      <c r="C468" s="340">
        <f>Inek2019A3[[#This Row],[Betrag2]]</f>
        <v>1188.67</v>
      </c>
      <c r="D468" s="334" t="s">
        <v>1871</v>
      </c>
      <c r="E468" s="334" t="s">
        <v>1872</v>
      </c>
      <c r="F468" s="334" t="s">
        <v>1895</v>
      </c>
      <c r="G468" s="334" t="s">
        <v>1896</v>
      </c>
      <c r="H468" s="334" t="s">
        <v>1897</v>
      </c>
      <c r="I468" s="341">
        <v>1188.67</v>
      </c>
    </row>
    <row r="469" spans="1:9" x14ac:dyDescent="0.35">
      <c r="A469" s="334" t="str">
        <f>Inek2019A3[[#This Row],[ZPD2]]</f>
        <v>ZP44.09</v>
      </c>
      <c r="B469" s="334" t="str">
        <f>Inek2019A3[[#This Row],[OPSKode]]</f>
        <v>6-002.c8</v>
      </c>
      <c r="C469" s="340">
        <f>Inek2019A3[[#This Row],[Betrag2]]</f>
        <v>1331.31</v>
      </c>
      <c r="D469" s="334" t="s">
        <v>1871</v>
      </c>
      <c r="E469" s="334" t="s">
        <v>1872</v>
      </c>
      <c r="F469" s="334" t="s">
        <v>1898</v>
      </c>
      <c r="G469" s="334" t="s">
        <v>1899</v>
      </c>
      <c r="H469" s="334" t="s">
        <v>1900</v>
      </c>
      <c r="I469" s="341">
        <v>1331.31</v>
      </c>
    </row>
    <row r="470" spans="1:9" x14ac:dyDescent="0.35">
      <c r="A470" s="334" t="str">
        <f>Inek2019A3[[#This Row],[ZPD2]]</f>
        <v>ZP44.10</v>
      </c>
      <c r="B470" s="334" t="str">
        <f>Inek2019A3[[#This Row],[OPSKode]]</f>
        <v>6-002.c9</v>
      </c>
      <c r="C470" s="340">
        <f>Inek2019A3[[#This Row],[Betrag2]]</f>
        <v>1521.49</v>
      </c>
      <c r="D470" s="334" t="s">
        <v>1871</v>
      </c>
      <c r="E470" s="334" t="s">
        <v>1872</v>
      </c>
      <c r="F470" s="334" t="s">
        <v>1901</v>
      </c>
      <c r="G470" s="334" t="s">
        <v>1902</v>
      </c>
      <c r="H470" s="334" t="s">
        <v>1903</v>
      </c>
      <c r="I470" s="341">
        <v>1521.49</v>
      </c>
    </row>
    <row r="471" spans="1:9" x14ac:dyDescent="0.35">
      <c r="A471" s="334" t="str">
        <f>Inek2019A3[[#This Row],[ZPD2]]</f>
        <v>ZP44.11</v>
      </c>
      <c r="B471" s="334" t="str">
        <f>Inek2019A3[[#This Row],[OPSKode]]</f>
        <v>6-002.ca</v>
      </c>
      <c r="C471" s="340">
        <f>Inek2019A3[[#This Row],[Betrag2]]</f>
        <v>1806.77</v>
      </c>
      <c r="D471" s="334" t="s">
        <v>1871</v>
      </c>
      <c r="E471" s="334" t="s">
        <v>1872</v>
      </c>
      <c r="F471" s="334" t="s">
        <v>1904</v>
      </c>
      <c r="G471" s="334" t="s">
        <v>1905</v>
      </c>
      <c r="H471" s="334" t="s">
        <v>1906</v>
      </c>
      <c r="I471" s="341">
        <v>1806.77</v>
      </c>
    </row>
    <row r="472" spans="1:9" x14ac:dyDescent="0.35">
      <c r="A472" s="334" t="str">
        <f>Inek2019A3[[#This Row],[ZPD2]]</f>
        <v>ZP44.12</v>
      </c>
      <c r="B472" s="334" t="str">
        <f>Inek2019A3[[#This Row],[OPSKode]]</f>
        <v>6-002.cb</v>
      </c>
      <c r="C472" s="340">
        <f>Inek2019A3[[#This Row],[Betrag2]]</f>
        <v>2092.0500000000002</v>
      </c>
      <c r="D472" s="334" t="s">
        <v>1871</v>
      </c>
      <c r="E472" s="334" t="s">
        <v>1872</v>
      </c>
      <c r="F472" s="334" t="s">
        <v>1907</v>
      </c>
      <c r="G472" s="334" t="s">
        <v>1908</v>
      </c>
      <c r="H472" s="334" t="s">
        <v>1909</v>
      </c>
      <c r="I472" s="341">
        <v>2092.0500000000002</v>
      </c>
    </row>
    <row r="473" spans="1:9" x14ac:dyDescent="0.35">
      <c r="A473" s="334" t="str">
        <f>Inek2019A3[[#This Row],[ZPD2]]</f>
        <v>ZP44.13</v>
      </c>
      <c r="B473" s="334" t="str">
        <f>Inek2019A3[[#This Row],[OPSKode]]</f>
        <v>6-002.cc</v>
      </c>
      <c r="C473" s="340">
        <f>Inek2019A3[[#This Row],[Betrag2]]</f>
        <v>2377.33</v>
      </c>
      <c r="D473" s="334" t="s">
        <v>1871</v>
      </c>
      <c r="E473" s="334" t="s">
        <v>1872</v>
      </c>
      <c r="F473" s="334" t="s">
        <v>1910</v>
      </c>
      <c r="G473" s="334" t="s">
        <v>1911</v>
      </c>
      <c r="H473" s="334" t="s">
        <v>1912</v>
      </c>
      <c r="I473" s="341">
        <v>2377.33</v>
      </c>
    </row>
    <row r="474" spans="1:9" x14ac:dyDescent="0.35">
      <c r="A474" s="334" t="str">
        <f>Inek2019A3[[#This Row],[ZPD2]]</f>
        <v>ZP44.14</v>
      </c>
      <c r="B474" s="334" t="str">
        <f>Inek2019A3[[#This Row],[OPSKode]]</f>
        <v>6-002.cd</v>
      </c>
      <c r="C474" s="340">
        <f>Inek2019A3[[#This Row],[Betrag2]]</f>
        <v>2662.61</v>
      </c>
      <c r="D474" s="334" t="s">
        <v>1871</v>
      </c>
      <c r="E474" s="334" t="s">
        <v>1872</v>
      </c>
      <c r="F474" s="334" t="s">
        <v>1913</v>
      </c>
      <c r="G474" s="334" t="s">
        <v>1914</v>
      </c>
      <c r="H474" s="334" t="s">
        <v>1915</v>
      </c>
      <c r="I474" s="341">
        <v>2662.61</v>
      </c>
    </row>
    <row r="475" spans="1:9" x14ac:dyDescent="0.35">
      <c r="A475" s="334" t="str">
        <f>Inek2019A3[[#This Row],[ZPD2]]</f>
        <v>ZP44.15</v>
      </c>
      <c r="B475" s="334" t="str">
        <f>Inek2019A3[[#This Row],[OPSKode]]</f>
        <v>6-002.ce</v>
      </c>
      <c r="C475" s="340">
        <f>Inek2019A3[[#This Row],[Betrag2]]</f>
        <v>2947.89</v>
      </c>
      <c r="D475" s="334" t="s">
        <v>1871</v>
      </c>
      <c r="E475" s="334" t="s">
        <v>1872</v>
      </c>
      <c r="F475" s="334" t="s">
        <v>1916</v>
      </c>
      <c r="G475" s="334" t="s">
        <v>1917</v>
      </c>
      <c r="H475" s="334" t="s">
        <v>1918</v>
      </c>
      <c r="I475" s="341">
        <v>2947.89</v>
      </c>
    </row>
    <row r="476" spans="1:9" x14ac:dyDescent="0.35">
      <c r="A476" s="334" t="str">
        <f>Inek2019A3[[#This Row],[ZPD2]]</f>
        <v>ZP44.16</v>
      </c>
      <c r="B476" s="334" t="str">
        <f>Inek2019A3[[#This Row],[OPSKode]]</f>
        <v>6-002.cg</v>
      </c>
      <c r="C476" s="340">
        <f>Inek2019A3[[#This Row],[Betrag2]]</f>
        <v>3328.27</v>
      </c>
      <c r="D476" s="334" t="s">
        <v>1871</v>
      </c>
      <c r="E476" s="334" t="s">
        <v>1872</v>
      </c>
      <c r="F476" s="334" t="s">
        <v>1919</v>
      </c>
      <c r="G476" s="334" t="s">
        <v>1920</v>
      </c>
      <c r="H476" s="334" t="s">
        <v>1921</v>
      </c>
      <c r="I476" s="341">
        <v>3328.27</v>
      </c>
    </row>
    <row r="477" spans="1:9" x14ac:dyDescent="0.35">
      <c r="A477" s="334" t="str">
        <f>Inek2019A3[[#This Row],[ZPD2]]</f>
        <v>ZP44.17</v>
      </c>
      <c r="B477" s="334" t="str">
        <f>Inek2019A3[[#This Row],[OPSKode]]</f>
        <v>6-002.ch</v>
      </c>
      <c r="C477" s="340">
        <f>Inek2019A3[[#This Row],[Betrag2]]</f>
        <v>3898.83</v>
      </c>
      <c r="D477" s="334" t="s">
        <v>1871</v>
      </c>
      <c r="E477" s="334" t="s">
        <v>1872</v>
      </c>
      <c r="F477" s="334" t="s">
        <v>1922</v>
      </c>
      <c r="G477" s="334" t="s">
        <v>1923</v>
      </c>
      <c r="H477" s="334" t="s">
        <v>1924</v>
      </c>
      <c r="I477" s="341">
        <v>3898.83</v>
      </c>
    </row>
    <row r="478" spans="1:9" x14ac:dyDescent="0.35">
      <c r="A478" s="334" t="str">
        <f>Inek2019A3[[#This Row],[ZPD2]]</f>
        <v>ZP44.18</v>
      </c>
      <c r="B478" s="334" t="str">
        <f>Inek2019A3[[#This Row],[OPSKode]]</f>
        <v>6-002.cj</v>
      </c>
      <c r="C478" s="340">
        <f>Inek2019A3[[#This Row],[Betrag2]]</f>
        <v>4469.3900000000003</v>
      </c>
      <c r="D478" s="334" t="s">
        <v>1871</v>
      </c>
      <c r="E478" s="334" t="s">
        <v>1872</v>
      </c>
      <c r="F478" s="334" t="s">
        <v>1925</v>
      </c>
      <c r="G478" s="334" t="s">
        <v>1926</v>
      </c>
      <c r="H478" s="334" t="s">
        <v>1927</v>
      </c>
      <c r="I478" s="341">
        <v>4469.3900000000003</v>
      </c>
    </row>
    <row r="479" spans="1:9" x14ac:dyDescent="0.35">
      <c r="A479" s="334" t="str">
        <f>Inek2019A3[[#This Row],[ZPD2]]</f>
        <v>ZP44.19</v>
      </c>
      <c r="B479" s="334" t="str">
        <f>Inek2019A3[[#This Row],[OPSKode]]</f>
        <v>6-002.ck</v>
      </c>
      <c r="C479" s="340">
        <f>Inek2019A3[[#This Row],[Betrag2]]</f>
        <v>5230.13</v>
      </c>
      <c r="D479" s="334" t="s">
        <v>1871</v>
      </c>
      <c r="E479" s="334" t="s">
        <v>1872</v>
      </c>
      <c r="F479" s="334" t="s">
        <v>1928</v>
      </c>
      <c r="G479" s="334" t="s">
        <v>1929</v>
      </c>
      <c r="H479" s="334" t="s">
        <v>1930</v>
      </c>
      <c r="I479" s="341">
        <v>5230.13</v>
      </c>
    </row>
    <row r="480" spans="1:9" x14ac:dyDescent="0.35">
      <c r="A480" s="334" t="str">
        <f>Inek2019A3[[#This Row],[ZPD2]]</f>
        <v>ZP44.20</v>
      </c>
      <c r="B480" s="334" t="str">
        <f>Inek2019A3[[#This Row],[OPSKode]]</f>
        <v>6-002.cm</v>
      </c>
      <c r="C480" s="340">
        <f>Inek2019A3[[#This Row],[Betrag2]]</f>
        <v>6371.25</v>
      </c>
      <c r="D480" s="334" t="s">
        <v>1871</v>
      </c>
      <c r="E480" s="334" t="s">
        <v>1872</v>
      </c>
      <c r="F480" s="334" t="s">
        <v>1931</v>
      </c>
      <c r="G480" s="334" t="s">
        <v>1932</v>
      </c>
      <c r="H480" s="334" t="s">
        <v>1933</v>
      </c>
      <c r="I480" s="341">
        <v>6371.25</v>
      </c>
    </row>
    <row r="481" spans="1:9" x14ac:dyDescent="0.35">
      <c r="A481" s="334" t="str">
        <f>Inek2019A3[[#This Row],[ZPD2]]</f>
        <v>ZP44.21</v>
      </c>
      <c r="B481" s="334" t="str">
        <f>Inek2019A3[[#This Row],[OPSKode]]</f>
        <v>6-002.cn</v>
      </c>
      <c r="C481" s="340">
        <f>Inek2019A3[[#This Row],[Betrag2]]</f>
        <v>7512.37</v>
      </c>
      <c r="D481" s="334" t="s">
        <v>1871</v>
      </c>
      <c r="E481" s="334" t="s">
        <v>1872</v>
      </c>
      <c r="F481" s="334" t="s">
        <v>1934</v>
      </c>
      <c r="G481" s="334" t="s">
        <v>1935</v>
      </c>
      <c r="H481" s="334" t="s">
        <v>1936</v>
      </c>
      <c r="I481" s="341">
        <v>7512.37</v>
      </c>
    </row>
    <row r="482" spans="1:9" x14ac:dyDescent="0.35">
      <c r="A482" s="334" t="str">
        <f>Inek2019A3[[#This Row],[ZPD2]]</f>
        <v>ZP44.22</v>
      </c>
      <c r="B482" s="334" t="str">
        <f>Inek2019A3[[#This Row],[OPSKode]]</f>
        <v>6-002.cp</v>
      </c>
      <c r="C482" s="340">
        <f>Inek2019A3[[#This Row],[Betrag2]]</f>
        <v>8653.49</v>
      </c>
      <c r="D482" s="334" t="s">
        <v>1871</v>
      </c>
      <c r="E482" s="334" t="s">
        <v>1872</v>
      </c>
      <c r="F482" s="334" t="s">
        <v>1937</v>
      </c>
      <c r="G482" s="334" t="s">
        <v>1938</v>
      </c>
      <c r="H482" s="334" t="s">
        <v>1939</v>
      </c>
      <c r="I482" s="341">
        <v>8653.49</v>
      </c>
    </row>
    <row r="483" spans="1:9" x14ac:dyDescent="0.35">
      <c r="C483" s="340"/>
      <c r="D483" s="334" t="s">
        <v>2018</v>
      </c>
      <c r="E483" s="334" t="s">
        <v>2019</v>
      </c>
      <c r="H483" s="334" t="s">
        <v>2020</v>
      </c>
    </row>
    <row r="484" spans="1:9" x14ac:dyDescent="0.35">
      <c r="A484" s="334" t="str">
        <f>Inek2019A3[[#This Row],[ZPD2]]</f>
        <v>ZP47.01</v>
      </c>
      <c r="B484" s="334" t="str">
        <f>Inek2019A3[[#This Row],[OPSKode]]</f>
        <v>6-004.70</v>
      </c>
      <c r="C484" s="340">
        <f>Inek2019A3[[#This Row],[Betrag2]]</f>
        <v>1108.9100000000001</v>
      </c>
      <c r="D484" s="334" t="s">
        <v>2018</v>
      </c>
      <c r="E484" s="334" t="s">
        <v>2019</v>
      </c>
      <c r="F484" s="334" t="s">
        <v>2021</v>
      </c>
      <c r="G484" s="334" t="s">
        <v>2022</v>
      </c>
      <c r="H484" s="334" t="s">
        <v>2023</v>
      </c>
      <c r="I484" s="341">
        <v>1108.9100000000001</v>
      </c>
    </row>
    <row r="485" spans="1:9" x14ac:dyDescent="0.35">
      <c r="A485" s="334" t="str">
        <f>Inek2019A3[[#This Row],[ZPD2]]</f>
        <v>ZP47.02</v>
      </c>
      <c r="B485" s="334" t="str">
        <f>Inek2019A3[[#This Row],[OPSKode]]</f>
        <v>6-004.71</v>
      </c>
      <c r="C485" s="340">
        <f>Inek2019A3[[#This Row],[Betrag2]]</f>
        <v>1713.77</v>
      </c>
      <c r="D485" s="334" t="s">
        <v>2018</v>
      </c>
      <c r="E485" s="334" t="s">
        <v>2019</v>
      </c>
      <c r="F485" s="334" t="s">
        <v>2024</v>
      </c>
      <c r="G485" s="334" t="s">
        <v>2025</v>
      </c>
      <c r="H485" s="334" t="s">
        <v>2026</v>
      </c>
      <c r="I485" s="341">
        <v>1713.77</v>
      </c>
    </row>
    <row r="486" spans="1:9" x14ac:dyDescent="0.35">
      <c r="A486" s="334" t="str">
        <f>Inek2019A3[[#This Row],[ZPD2]]</f>
        <v>ZP47.03</v>
      </c>
      <c r="B486" s="334" t="str">
        <f>Inek2019A3[[#This Row],[OPSKode]]</f>
        <v>6-004.72</v>
      </c>
      <c r="C486" s="340">
        <f>Inek2019A3[[#This Row],[Betrag2]]</f>
        <v>2318.63</v>
      </c>
      <c r="D486" s="334" t="s">
        <v>2018</v>
      </c>
      <c r="E486" s="334" t="s">
        <v>2019</v>
      </c>
      <c r="F486" s="334" t="s">
        <v>2027</v>
      </c>
      <c r="G486" s="334" t="s">
        <v>2028</v>
      </c>
      <c r="H486" s="334" t="s">
        <v>2029</v>
      </c>
      <c r="I486" s="341">
        <v>2318.63</v>
      </c>
    </row>
    <row r="487" spans="1:9" x14ac:dyDescent="0.35">
      <c r="A487" s="334" t="str">
        <f>Inek2019A3[[#This Row],[ZPD2]]</f>
        <v>ZP47.04</v>
      </c>
      <c r="B487" s="334" t="str">
        <f>Inek2019A3[[#This Row],[OPSKode]]</f>
        <v>6-004.73</v>
      </c>
      <c r="C487" s="340">
        <f>Inek2019A3[[#This Row],[Betrag2]]</f>
        <v>2923.49</v>
      </c>
      <c r="D487" s="334" t="s">
        <v>2018</v>
      </c>
      <c r="E487" s="334" t="s">
        <v>2019</v>
      </c>
      <c r="F487" s="334" t="s">
        <v>2030</v>
      </c>
      <c r="G487" s="334" t="s">
        <v>2031</v>
      </c>
      <c r="H487" s="334" t="s">
        <v>2032</v>
      </c>
      <c r="I487" s="341">
        <v>2923.49</v>
      </c>
    </row>
    <row r="488" spans="1:9" x14ac:dyDescent="0.35">
      <c r="A488" s="334" t="str">
        <f>Inek2019A3[[#This Row],[ZPD2]]</f>
        <v>ZP47.05</v>
      </c>
      <c r="B488" s="334" t="str">
        <f>Inek2019A3[[#This Row],[OPSKode]]</f>
        <v>6-004.74</v>
      </c>
      <c r="C488" s="340">
        <f>Inek2019A3[[#This Row],[Betrag2]]</f>
        <v>3528.35</v>
      </c>
      <c r="D488" s="334" t="s">
        <v>2018</v>
      </c>
      <c r="E488" s="334" t="s">
        <v>2019</v>
      </c>
      <c r="F488" s="334" t="s">
        <v>2033</v>
      </c>
      <c r="G488" s="334" t="s">
        <v>2034</v>
      </c>
      <c r="H488" s="334" t="s">
        <v>2035</v>
      </c>
      <c r="I488" s="341">
        <v>3528.35</v>
      </c>
    </row>
    <row r="489" spans="1:9" x14ac:dyDescent="0.35">
      <c r="A489" s="334" t="str">
        <f>Inek2019A3[[#This Row],[ZPD2]]</f>
        <v>ZP47.06</v>
      </c>
      <c r="B489" s="334" t="str">
        <f>Inek2019A3[[#This Row],[OPSKode]]</f>
        <v>6-004.75</v>
      </c>
      <c r="C489" s="340">
        <f>Inek2019A3[[#This Row],[Betrag2]]</f>
        <v>4113</v>
      </c>
      <c r="D489" s="334" t="s">
        <v>2018</v>
      </c>
      <c r="E489" s="334" t="s">
        <v>2019</v>
      </c>
      <c r="F489" s="334" t="s">
        <v>2036</v>
      </c>
      <c r="G489" s="334" t="s">
        <v>2037</v>
      </c>
      <c r="H489" s="334" t="s">
        <v>2038</v>
      </c>
      <c r="I489" s="341">
        <v>4113</v>
      </c>
    </row>
    <row r="490" spans="1:9" x14ac:dyDescent="0.35">
      <c r="A490" s="334" t="str">
        <f>Inek2019A3[[#This Row],[ZPD2]]</f>
        <v>ZP47.07</v>
      </c>
      <c r="B490" s="334" t="str">
        <f>Inek2019A3[[#This Row],[OPSKode]]</f>
        <v>6-004.76</v>
      </c>
      <c r="C490" s="340">
        <f>Inek2019A3[[#This Row],[Betrag2]]</f>
        <v>4738.07</v>
      </c>
      <c r="D490" s="334" t="s">
        <v>2018</v>
      </c>
      <c r="E490" s="334" t="s">
        <v>2019</v>
      </c>
      <c r="F490" s="334" t="s">
        <v>2039</v>
      </c>
      <c r="G490" s="334" t="s">
        <v>2040</v>
      </c>
      <c r="H490" s="334" t="s">
        <v>2041</v>
      </c>
      <c r="I490" s="341">
        <v>4738.07</v>
      </c>
    </row>
    <row r="491" spans="1:9" x14ac:dyDescent="0.35">
      <c r="A491" s="334" t="str">
        <f>Inek2019A3[[#This Row],[ZPD2]]</f>
        <v>ZP47.08</v>
      </c>
      <c r="B491" s="334" t="str">
        <f>Inek2019A3[[#This Row],[OPSKode]]</f>
        <v>6-004.77</v>
      </c>
      <c r="C491" s="340">
        <f>Inek2019A3[[#This Row],[Betrag2]]</f>
        <v>5544.55</v>
      </c>
      <c r="D491" s="334" t="s">
        <v>2018</v>
      </c>
      <c r="E491" s="334" t="s">
        <v>2019</v>
      </c>
      <c r="F491" s="334" t="s">
        <v>2042</v>
      </c>
      <c r="G491" s="334" t="s">
        <v>2043</v>
      </c>
      <c r="H491" s="334" t="s">
        <v>2044</v>
      </c>
      <c r="I491" s="341">
        <v>5544.55</v>
      </c>
    </row>
    <row r="492" spans="1:9" x14ac:dyDescent="0.35">
      <c r="A492" s="334" t="str">
        <f>Inek2019A3[[#This Row],[ZPD2]]</f>
        <v>ZP47.09</v>
      </c>
      <c r="B492" s="334" t="str">
        <f>Inek2019A3[[#This Row],[OPSKode]]</f>
        <v>6-004.78</v>
      </c>
      <c r="C492" s="340">
        <f>Inek2019A3[[#This Row],[Betrag2]]</f>
        <v>6754.27</v>
      </c>
      <c r="D492" s="334" t="s">
        <v>2018</v>
      </c>
      <c r="E492" s="334" t="s">
        <v>2019</v>
      </c>
      <c r="F492" s="334" t="s">
        <v>2045</v>
      </c>
      <c r="G492" s="334" t="s">
        <v>2046</v>
      </c>
      <c r="H492" s="334" t="s">
        <v>2047</v>
      </c>
      <c r="I492" s="341">
        <v>6754.27</v>
      </c>
    </row>
    <row r="493" spans="1:9" x14ac:dyDescent="0.35">
      <c r="A493" s="334" t="str">
        <f>Inek2019A3[[#This Row],[ZPD2]]</f>
        <v>ZP47.10</v>
      </c>
      <c r="B493" s="334" t="str">
        <f>Inek2019A3[[#This Row],[OPSKode]]</f>
        <v>6-004.79</v>
      </c>
      <c r="C493" s="340">
        <f>Inek2019A3[[#This Row],[Betrag2]]</f>
        <v>7963.99</v>
      </c>
      <c r="D493" s="334" t="s">
        <v>2018</v>
      </c>
      <c r="E493" s="334" t="s">
        <v>2019</v>
      </c>
      <c r="F493" s="334" t="s">
        <v>2048</v>
      </c>
      <c r="G493" s="334" t="s">
        <v>2049</v>
      </c>
      <c r="H493" s="334" t="s">
        <v>2050</v>
      </c>
      <c r="I493" s="341">
        <v>7963.99</v>
      </c>
    </row>
    <row r="494" spans="1:9" x14ac:dyDescent="0.35">
      <c r="A494" s="334" t="str">
        <f>Inek2019A3[[#This Row],[ZPD2]]</f>
        <v>ZP47.11</v>
      </c>
      <c r="B494" s="334" t="str">
        <f>Inek2019A3[[#This Row],[OPSKode]]</f>
        <v>6-004.7a</v>
      </c>
      <c r="C494" s="340">
        <f>Inek2019A3[[#This Row],[Betrag2]]</f>
        <v>9173.7099999999991</v>
      </c>
      <c r="D494" s="334" t="s">
        <v>2018</v>
      </c>
      <c r="E494" s="334" t="s">
        <v>2019</v>
      </c>
      <c r="F494" s="334" t="s">
        <v>2051</v>
      </c>
      <c r="G494" s="334" t="s">
        <v>2052</v>
      </c>
      <c r="H494" s="334" t="s">
        <v>2053</v>
      </c>
      <c r="I494" s="341">
        <v>9173.7099999999991</v>
      </c>
    </row>
    <row r="495" spans="1:9" x14ac:dyDescent="0.35">
      <c r="A495" s="334" t="str">
        <f>Inek2019A3[[#This Row],[ZPD2]]</f>
        <v>ZP47.12</v>
      </c>
      <c r="B495" s="334" t="str">
        <f>Inek2019A3[[#This Row],[OPSKode]]</f>
        <v>6-004.7b</v>
      </c>
      <c r="C495" s="340">
        <f>Inek2019A3[[#This Row],[Betrag2]]</f>
        <v>10383.43</v>
      </c>
      <c r="D495" s="334" t="s">
        <v>2018</v>
      </c>
      <c r="E495" s="334" t="s">
        <v>2019</v>
      </c>
      <c r="F495" s="334" t="s">
        <v>2054</v>
      </c>
      <c r="G495" s="334" t="s">
        <v>2055</v>
      </c>
      <c r="H495" s="334" t="s">
        <v>2056</v>
      </c>
      <c r="I495" s="341">
        <v>10383.43</v>
      </c>
    </row>
    <row r="496" spans="1:9" x14ac:dyDescent="0.35">
      <c r="A496" s="334" t="str">
        <f>Inek2019A3[[#This Row],[ZPD2]]</f>
        <v>ZP47.13</v>
      </c>
      <c r="B496" s="334" t="str">
        <f>Inek2019A3[[#This Row],[OPSKode]]</f>
        <v>6-004.7c</v>
      </c>
      <c r="C496" s="340">
        <f>Inek2019A3[[#This Row],[Betrag2]]</f>
        <v>11593.15</v>
      </c>
      <c r="D496" s="334" t="s">
        <v>2018</v>
      </c>
      <c r="E496" s="334" t="s">
        <v>2019</v>
      </c>
      <c r="F496" s="334" t="s">
        <v>2057</v>
      </c>
      <c r="G496" s="334" t="s">
        <v>2058</v>
      </c>
      <c r="H496" s="334" t="s">
        <v>2059</v>
      </c>
      <c r="I496" s="341">
        <v>11593.15</v>
      </c>
    </row>
    <row r="497" spans="1:9" x14ac:dyDescent="0.35">
      <c r="A497" s="334" t="str">
        <f>Inek2019A3[[#This Row],[ZPD2]]</f>
        <v>ZP47.14</v>
      </c>
      <c r="B497" s="334" t="str">
        <f>Inek2019A3[[#This Row],[OPSKode]]</f>
        <v>6-004.7d</v>
      </c>
      <c r="C497" s="340">
        <f>Inek2019A3[[#This Row],[Betrag2]]</f>
        <v>12802.87</v>
      </c>
      <c r="D497" s="334" t="s">
        <v>2018</v>
      </c>
      <c r="E497" s="334" t="s">
        <v>2019</v>
      </c>
      <c r="F497" s="334" t="s">
        <v>2060</v>
      </c>
      <c r="G497" s="334" t="s">
        <v>2061</v>
      </c>
      <c r="H497" s="334" t="s">
        <v>2062</v>
      </c>
      <c r="I497" s="341">
        <v>12802.87</v>
      </c>
    </row>
    <row r="498" spans="1:9" x14ac:dyDescent="0.35">
      <c r="C498" s="340"/>
      <c r="D498" s="334" t="s">
        <v>2063</v>
      </c>
      <c r="E498" s="334" t="s">
        <v>2064</v>
      </c>
      <c r="H498" s="334" t="s">
        <v>2065</v>
      </c>
    </row>
    <row r="499" spans="1:9" x14ac:dyDescent="0.35">
      <c r="A499" s="334" t="str">
        <f>Inek2019A3[[#This Row],[ZPD2]]</f>
        <v>ZP48.01</v>
      </c>
      <c r="B499" s="334" t="str">
        <f>Inek2019A3[[#This Row],[OPSKode]]</f>
        <v>6-004.a0</v>
      </c>
      <c r="C499" s="340">
        <f>Inek2019A3[[#This Row],[Betrag2]]</f>
        <v>829.76</v>
      </c>
      <c r="D499" s="334" t="s">
        <v>2063</v>
      </c>
      <c r="E499" s="334" t="s">
        <v>2064</v>
      </c>
      <c r="F499" s="334" t="s">
        <v>2066</v>
      </c>
      <c r="G499" s="334" t="s">
        <v>2067</v>
      </c>
      <c r="H499" s="334" t="s">
        <v>2068</v>
      </c>
      <c r="I499" s="341">
        <v>829.76</v>
      </c>
    </row>
    <row r="500" spans="1:9" x14ac:dyDescent="0.35">
      <c r="A500" s="334" t="str">
        <f>Inek2019A3[[#This Row],[ZPD2]]</f>
        <v>ZP48.02</v>
      </c>
      <c r="B500" s="334" t="str">
        <f>Inek2019A3[[#This Row],[OPSKode]]</f>
        <v>6-004.a1</v>
      </c>
      <c r="C500" s="340">
        <f>Inek2019A3[[#This Row],[Betrag2]]</f>
        <v>1452.08</v>
      </c>
      <c r="D500" s="334" t="s">
        <v>2063</v>
      </c>
      <c r="E500" s="334" t="s">
        <v>2064</v>
      </c>
      <c r="F500" s="334" t="s">
        <v>2069</v>
      </c>
      <c r="G500" s="334" t="s">
        <v>2070</v>
      </c>
      <c r="H500" s="334" t="s">
        <v>2071</v>
      </c>
      <c r="I500" s="341">
        <v>1452.08</v>
      </c>
    </row>
    <row r="501" spans="1:9" x14ac:dyDescent="0.35">
      <c r="A501" s="334" t="str">
        <f>Inek2019A3[[#This Row],[ZPD2]]</f>
        <v>ZP48.03</v>
      </c>
      <c r="B501" s="334" t="str">
        <f>Inek2019A3[[#This Row],[OPSKode]]</f>
        <v>6-004.a2</v>
      </c>
      <c r="C501" s="340">
        <f>Inek2019A3[[#This Row],[Betrag2]]</f>
        <v>2074.4</v>
      </c>
      <c r="D501" s="334" t="s">
        <v>2063</v>
      </c>
      <c r="E501" s="334" t="s">
        <v>2064</v>
      </c>
      <c r="F501" s="334" t="s">
        <v>2072</v>
      </c>
      <c r="G501" s="334" t="s">
        <v>2073</v>
      </c>
      <c r="H501" s="334" t="s">
        <v>2074</v>
      </c>
      <c r="I501" s="341">
        <v>2074.4</v>
      </c>
    </row>
    <row r="502" spans="1:9" x14ac:dyDescent="0.35">
      <c r="A502" s="334" t="str">
        <f>Inek2019A3[[#This Row],[ZPD2]]</f>
        <v>ZP48.04</v>
      </c>
      <c r="B502" s="334" t="str">
        <f>Inek2019A3[[#This Row],[OPSKode]]</f>
        <v>6-004.a3</v>
      </c>
      <c r="C502" s="340">
        <f>Inek2019A3[[#This Row],[Betrag2]]</f>
        <v>2696.72</v>
      </c>
      <c r="D502" s="334" t="s">
        <v>2063</v>
      </c>
      <c r="E502" s="334" t="s">
        <v>2064</v>
      </c>
      <c r="F502" s="334" t="s">
        <v>2075</v>
      </c>
      <c r="G502" s="334" t="s">
        <v>2076</v>
      </c>
      <c r="H502" s="334" t="s">
        <v>2077</v>
      </c>
      <c r="I502" s="341">
        <v>2696.72</v>
      </c>
    </row>
    <row r="503" spans="1:9" x14ac:dyDescent="0.35">
      <c r="A503" s="334" t="str">
        <f>Inek2019A3[[#This Row],[ZPD2]]</f>
        <v>ZP48.05</v>
      </c>
      <c r="B503" s="334" t="str">
        <f>Inek2019A3[[#This Row],[OPSKode]]</f>
        <v>6-004.a4</v>
      </c>
      <c r="C503" s="340">
        <f>Inek2019A3[[#This Row],[Betrag2]]</f>
        <v>3111.6</v>
      </c>
      <c r="D503" s="334" t="s">
        <v>2063</v>
      </c>
      <c r="E503" s="334" t="s">
        <v>2064</v>
      </c>
      <c r="F503" s="334" t="s">
        <v>2078</v>
      </c>
      <c r="G503" s="334" t="s">
        <v>2079</v>
      </c>
      <c r="H503" s="334" t="s">
        <v>2080</v>
      </c>
      <c r="I503" s="341">
        <v>3111.6</v>
      </c>
    </row>
    <row r="504" spans="1:9" x14ac:dyDescent="0.35">
      <c r="A504" s="334" t="str">
        <f>Inek2019A3[[#This Row],[ZPD2]]</f>
        <v>ZP48.06</v>
      </c>
      <c r="B504" s="334" t="str">
        <f>Inek2019A3[[#This Row],[OPSKode]]</f>
        <v>6-004.a5</v>
      </c>
      <c r="C504" s="340">
        <f>Inek2019A3[[#This Row],[Betrag2]]</f>
        <v>3733.92</v>
      </c>
      <c r="D504" s="334" t="s">
        <v>2063</v>
      </c>
      <c r="E504" s="334" t="s">
        <v>2064</v>
      </c>
      <c r="F504" s="334" t="s">
        <v>2081</v>
      </c>
      <c r="G504" s="334" t="s">
        <v>2082</v>
      </c>
      <c r="H504" s="334" t="s">
        <v>2083</v>
      </c>
      <c r="I504" s="341">
        <v>3733.92</v>
      </c>
    </row>
    <row r="505" spans="1:9" x14ac:dyDescent="0.35">
      <c r="A505" s="334" t="str">
        <f>Inek2019A3[[#This Row],[ZPD2]]</f>
        <v>ZP48.07</v>
      </c>
      <c r="B505" s="334" t="str">
        <f>Inek2019A3[[#This Row],[OPSKode]]</f>
        <v>6-004.a6</v>
      </c>
      <c r="C505" s="340">
        <f>Inek2019A3[[#This Row],[Betrag2]]</f>
        <v>4356.24</v>
      </c>
      <c r="D505" s="334" t="s">
        <v>2063</v>
      </c>
      <c r="E505" s="334" t="s">
        <v>2064</v>
      </c>
      <c r="F505" s="334" t="s">
        <v>2084</v>
      </c>
      <c r="G505" s="334" t="s">
        <v>2085</v>
      </c>
      <c r="H505" s="334" t="s">
        <v>2086</v>
      </c>
      <c r="I505" s="341">
        <v>4356.24</v>
      </c>
    </row>
    <row r="506" spans="1:9" x14ac:dyDescent="0.35">
      <c r="A506" s="334" t="str">
        <f>Inek2019A3[[#This Row],[ZPD2]]</f>
        <v>ZP48.08</v>
      </c>
      <c r="B506" s="334" t="str">
        <f>Inek2019A3[[#This Row],[OPSKode]]</f>
        <v>6-004.a7</v>
      </c>
      <c r="C506" s="340">
        <f>Inek2019A3[[#This Row],[Betrag2]]</f>
        <v>4978.5600000000004</v>
      </c>
      <c r="D506" s="334" t="s">
        <v>2063</v>
      </c>
      <c r="E506" s="334" t="s">
        <v>2064</v>
      </c>
      <c r="F506" s="334" t="s">
        <v>2087</v>
      </c>
      <c r="G506" s="334" t="s">
        <v>2088</v>
      </c>
      <c r="H506" s="334" t="s">
        <v>2089</v>
      </c>
      <c r="I506" s="341">
        <v>4978.5600000000004</v>
      </c>
    </row>
    <row r="507" spans="1:9" x14ac:dyDescent="0.35">
      <c r="A507" s="334" t="str">
        <f>Inek2019A3[[#This Row],[ZPD2]]</f>
        <v>ZP48.09</v>
      </c>
      <c r="B507" s="334" t="str">
        <f>Inek2019A3[[#This Row],[OPSKode]]</f>
        <v>6-004.a8</v>
      </c>
      <c r="C507" s="340">
        <f>Inek2019A3[[#This Row],[Betrag2]]</f>
        <v>5600.88</v>
      </c>
      <c r="D507" s="334" t="s">
        <v>2063</v>
      </c>
      <c r="E507" s="334" t="s">
        <v>2064</v>
      </c>
      <c r="F507" s="334" t="s">
        <v>2090</v>
      </c>
      <c r="G507" s="334" t="s">
        <v>2091</v>
      </c>
      <c r="H507" s="334" t="s">
        <v>2092</v>
      </c>
      <c r="I507" s="341">
        <v>5600.88</v>
      </c>
    </row>
    <row r="508" spans="1:9" x14ac:dyDescent="0.35">
      <c r="A508" s="334" t="str">
        <f>Inek2019A3[[#This Row],[ZPD2]]</f>
        <v>ZP48.10</v>
      </c>
      <c r="B508" s="334" t="str">
        <f>Inek2019A3[[#This Row],[OPSKode]]</f>
        <v>6-004.a9</v>
      </c>
      <c r="C508" s="340">
        <f>Inek2019A3[[#This Row],[Betrag2]]</f>
        <v>6223.2</v>
      </c>
      <c r="D508" s="334" t="s">
        <v>2063</v>
      </c>
      <c r="E508" s="334" t="s">
        <v>2064</v>
      </c>
      <c r="F508" s="334" t="s">
        <v>2093</v>
      </c>
      <c r="G508" s="334" t="s">
        <v>2094</v>
      </c>
      <c r="H508" s="334" t="s">
        <v>2095</v>
      </c>
      <c r="I508" s="341">
        <v>6223.2</v>
      </c>
    </row>
    <row r="509" spans="1:9" x14ac:dyDescent="0.35">
      <c r="A509" s="334" t="str">
        <f>Inek2019A3[[#This Row],[ZPD2]]</f>
        <v>ZP48.11</v>
      </c>
      <c r="B509" s="334" t="str">
        <f>Inek2019A3[[#This Row],[OPSKode]]</f>
        <v>6-004.aa</v>
      </c>
      <c r="C509" s="340">
        <f>Inek2019A3[[#This Row],[Betrag2]]</f>
        <v>6845.52</v>
      </c>
      <c r="D509" s="334" t="s">
        <v>2063</v>
      </c>
      <c r="E509" s="334" t="s">
        <v>2064</v>
      </c>
      <c r="F509" s="334" t="s">
        <v>2096</v>
      </c>
      <c r="G509" s="334" t="s">
        <v>2097</v>
      </c>
      <c r="H509" s="334" t="s">
        <v>2098</v>
      </c>
      <c r="I509" s="341">
        <v>6845.52</v>
      </c>
    </row>
    <row r="510" spans="1:9" x14ac:dyDescent="0.35">
      <c r="A510" s="334" t="str">
        <f>Inek2019A3[[#This Row],[ZPD2]]</f>
        <v>ZP48.12</v>
      </c>
      <c r="B510" s="334" t="str">
        <f>Inek2019A3[[#This Row],[OPSKode]]</f>
        <v>6-004.ab</v>
      </c>
      <c r="C510" s="340">
        <f>Inek2019A3[[#This Row],[Betrag2]]</f>
        <v>7467.84</v>
      </c>
      <c r="D510" s="334" t="s">
        <v>2063</v>
      </c>
      <c r="E510" s="334" t="s">
        <v>2064</v>
      </c>
      <c r="F510" s="334" t="s">
        <v>2099</v>
      </c>
      <c r="G510" s="334" t="s">
        <v>2100</v>
      </c>
      <c r="H510" s="334" t="s">
        <v>2101</v>
      </c>
      <c r="I510" s="341">
        <v>7467.84</v>
      </c>
    </row>
    <row r="511" spans="1:9" x14ac:dyDescent="0.35">
      <c r="A511" s="334" t="str">
        <f>Inek2019A3[[#This Row],[ZPD2]]</f>
        <v>ZP48.13</v>
      </c>
      <c r="B511" s="334" t="str">
        <f>Inek2019A3[[#This Row],[OPSKode]]</f>
        <v>6-004.ac</v>
      </c>
      <c r="C511" s="340">
        <f>Inek2019A3[[#This Row],[Betrag2]]</f>
        <v>8090.16</v>
      </c>
      <c r="D511" s="334" t="s">
        <v>2063</v>
      </c>
      <c r="E511" s="334" t="s">
        <v>2064</v>
      </c>
      <c r="F511" s="334" t="s">
        <v>2102</v>
      </c>
      <c r="G511" s="334" t="s">
        <v>2103</v>
      </c>
      <c r="H511" s="334" t="s">
        <v>2104</v>
      </c>
      <c r="I511" s="341">
        <v>8090.16</v>
      </c>
    </row>
    <row r="512" spans="1:9" x14ac:dyDescent="0.35">
      <c r="A512" s="334" t="str">
        <f>Inek2019A3[[#This Row],[ZPD2]]</f>
        <v>ZP48.14</v>
      </c>
      <c r="B512" s="334" t="str">
        <f>Inek2019A3[[#This Row],[OPSKode]]</f>
        <v>6-004.ad</v>
      </c>
      <c r="C512" s="340">
        <f>Inek2019A3[[#This Row],[Betrag2]]</f>
        <v>8712.48</v>
      </c>
      <c r="D512" s="334" t="s">
        <v>2063</v>
      </c>
      <c r="E512" s="334" t="s">
        <v>2064</v>
      </c>
      <c r="F512" s="334" t="s">
        <v>2105</v>
      </c>
      <c r="G512" s="334" t="s">
        <v>2106</v>
      </c>
      <c r="H512" s="334" t="s">
        <v>2107</v>
      </c>
      <c r="I512" s="341">
        <v>8712.48</v>
      </c>
    </row>
    <row r="513" spans="1:9" x14ac:dyDescent="0.35">
      <c r="A513" s="334" t="str">
        <f>Inek2019A3[[#This Row],[ZPD2]]</f>
        <v>ZP48.15</v>
      </c>
      <c r="B513" s="334" t="str">
        <f>Inek2019A3[[#This Row],[OPSKode]]</f>
        <v>6-004.ae</v>
      </c>
      <c r="C513" s="340">
        <f>Inek2019A3[[#This Row],[Betrag2]]</f>
        <v>9957.1200000000008</v>
      </c>
      <c r="D513" s="334" t="s">
        <v>2063</v>
      </c>
      <c r="E513" s="334" t="s">
        <v>2064</v>
      </c>
      <c r="F513" s="334" t="s">
        <v>2108</v>
      </c>
      <c r="G513" s="334" t="s">
        <v>2109</v>
      </c>
      <c r="H513" s="334" t="s">
        <v>2110</v>
      </c>
      <c r="I513" s="341">
        <v>9957.1200000000008</v>
      </c>
    </row>
    <row r="514" spans="1:9" x14ac:dyDescent="0.35">
      <c r="A514" s="334" t="str">
        <f>Inek2019A3[[#This Row],[ZPD2]]</f>
        <v>ZP48.16</v>
      </c>
      <c r="B514" s="334" t="str">
        <f>Inek2019A3[[#This Row],[OPSKode]]</f>
        <v>6-004.af</v>
      </c>
      <c r="C514" s="340">
        <f>Inek2019A3[[#This Row],[Betrag2]]</f>
        <v>11201.76</v>
      </c>
      <c r="D514" s="334" t="s">
        <v>2063</v>
      </c>
      <c r="E514" s="334" t="s">
        <v>2064</v>
      </c>
      <c r="F514" s="334" t="s">
        <v>2111</v>
      </c>
      <c r="G514" s="334" t="s">
        <v>2112</v>
      </c>
      <c r="H514" s="334" t="s">
        <v>2113</v>
      </c>
      <c r="I514" s="341">
        <v>11201.76</v>
      </c>
    </row>
    <row r="515" spans="1:9" x14ac:dyDescent="0.35">
      <c r="A515" s="334" t="str">
        <f>Inek2019A3[[#This Row],[ZPD2]]</f>
        <v>ZP48.17</v>
      </c>
      <c r="B515" s="334" t="str">
        <f>Inek2019A3[[#This Row],[OPSKode]]</f>
        <v>6-004.ag</v>
      </c>
      <c r="C515" s="340">
        <f>Inek2019A3[[#This Row],[Betrag2]]</f>
        <v>12446.4</v>
      </c>
      <c r="D515" s="334" t="s">
        <v>2063</v>
      </c>
      <c r="E515" s="334" t="s">
        <v>2064</v>
      </c>
      <c r="F515" s="334" t="s">
        <v>2114</v>
      </c>
      <c r="G515" s="334" t="s">
        <v>2115</v>
      </c>
      <c r="H515" s="334" t="s">
        <v>2116</v>
      </c>
      <c r="I515" s="341">
        <v>12446.4</v>
      </c>
    </row>
    <row r="516" spans="1:9" x14ac:dyDescent="0.35">
      <c r="A516" s="334" t="str">
        <f>Inek2019A3[[#This Row],[ZPD2]]</f>
        <v>ZP48.18</v>
      </c>
      <c r="B516" s="334" t="str">
        <f>Inek2019A3[[#This Row],[OPSKode]]</f>
        <v>6-004.ah</v>
      </c>
      <c r="C516" s="340">
        <f>Inek2019A3[[#This Row],[Betrag2]]</f>
        <v>13691.04</v>
      </c>
      <c r="D516" s="334" t="s">
        <v>2063</v>
      </c>
      <c r="E516" s="334" t="s">
        <v>2064</v>
      </c>
      <c r="F516" s="334" t="s">
        <v>2117</v>
      </c>
      <c r="G516" s="334" t="s">
        <v>2118</v>
      </c>
      <c r="H516" s="334" t="s">
        <v>2119</v>
      </c>
      <c r="I516" s="341">
        <v>13691.04</v>
      </c>
    </row>
    <row r="517" spans="1:9" x14ac:dyDescent="0.35">
      <c r="A517" s="334" t="str">
        <f>Inek2019A3[[#This Row],[ZPD2]]</f>
        <v>ZP48.19</v>
      </c>
      <c r="C517" s="502" t="s">
        <v>3971</v>
      </c>
      <c r="D517" s="334" t="s">
        <v>2063</v>
      </c>
      <c r="E517" s="334" t="s">
        <v>2064</v>
      </c>
      <c r="F517" s="334" t="s">
        <v>2120</v>
      </c>
      <c r="H517" s="334" t="s">
        <v>3483</v>
      </c>
    </row>
    <row r="518" spans="1:9" x14ac:dyDescent="0.35">
      <c r="A518" s="334" t="str">
        <f>Inek2019A3[[#This Row],[ZPD2]]</f>
        <v>ZP48.20</v>
      </c>
      <c r="B518" s="334" t="str">
        <f>Inek2019A3[[#This Row],[OPSKode]]</f>
        <v>6-004.ak</v>
      </c>
      <c r="C518" s="340">
        <f>Inek2019A3[[#This Row],[Betrag2]]</f>
        <v>15765.44</v>
      </c>
      <c r="D518" s="334" t="s">
        <v>2063</v>
      </c>
      <c r="E518" s="334" t="s">
        <v>2064</v>
      </c>
      <c r="F518" s="334" t="s">
        <v>3484</v>
      </c>
      <c r="G518" s="334" t="s">
        <v>3485</v>
      </c>
      <c r="H518" s="334" t="s">
        <v>3486</v>
      </c>
      <c r="I518" s="341">
        <v>15765.44</v>
      </c>
    </row>
    <row r="519" spans="1:9" x14ac:dyDescent="0.35">
      <c r="A519" s="334" t="str">
        <f>Inek2019A3[[#This Row],[ZPD2]]</f>
        <v>ZP48.21</v>
      </c>
      <c r="B519" s="334" t="str">
        <f>Inek2019A3[[#This Row],[OPSKode]]</f>
        <v>6-004.am</v>
      </c>
      <c r="C519" s="340">
        <f>Inek2019A3[[#This Row],[Betrag2]]</f>
        <v>18254.72</v>
      </c>
      <c r="D519" s="334" t="s">
        <v>2063</v>
      </c>
      <c r="E519" s="334" t="s">
        <v>2064</v>
      </c>
      <c r="F519" s="334" t="s">
        <v>3487</v>
      </c>
      <c r="G519" s="334" t="s">
        <v>3488</v>
      </c>
      <c r="H519" s="334" t="s">
        <v>3489</v>
      </c>
      <c r="I519" s="341">
        <v>18254.72</v>
      </c>
    </row>
    <row r="520" spans="1:9" x14ac:dyDescent="0.35">
      <c r="A520" s="334" t="str">
        <f>Inek2019A3[[#This Row],[ZPD2]]</f>
        <v>ZP48.22</v>
      </c>
      <c r="B520" s="334" t="str">
        <f>Inek2019A3[[#This Row],[OPSKode]]</f>
        <v>6-004.an</v>
      </c>
      <c r="C520" s="340">
        <f>Inek2019A3[[#This Row],[Betrag2]]</f>
        <v>20744</v>
      </c>
      <c r="D520" s="334" t="s">
        <v>2063</v>
      </c>
      <c r="E520" s="334" t="s">
        <v>2064</v>
      </c>
      <c r="F520" s="334" t="s">
        <v>3490</v>
      </c>
      <c r="G520" s="334" t="s">
        <v>3491</v>
      </c>
      <c r="H520" s="334" t="s">
        <v>3492</v>
      </c>
      <c r="I520" s="341">
        <v>20744</v>
      </c>
    </row>
    <row r="521" spans="1:9" x14ac:dyDescent="0.35">
      <c r="A521" s="334" t="str">
        <f>Inek2019A3[[#This Row],[ZPD2]]</f>
        <v>ZP48.23</v>
      </c>
      <c r="B521" s="334" t="str">
        <f>Inek2019A3[[#This Row],[OPSKode]]</f>
        <v>6-004.ap</v>
      </c>
      <c r="C521" s="340">
        <f>Inek2019A3[[#This Row],[Betrag2]]</f>
        <v>23233.279999999999</v>
      </c>
      <c r="D521" s="334" t="s">
        <v>2063</v>
      </c>
      <c r="E521" s="334" t="s">
        <v>2064</v>
      </c>
      <c r="F521" s="334" t="s">
        <v>3493</v>
      </c>
      <c r="G521" s="334" t="s">
        <v>3494</v>
      </c>
      <c r="H521" s="334" t="s">
        <v>3495</v>
      </c>
      <c r="I521" s="341">
        <v>23233.279999999999</v>
      </c>
    </row>
    <row r="522" spans="1:9" x14ac:dyDescent="0.35">
      <c r="A522" s="334" t="str">
        <f>Inek2019A3[[#This Row],[ZPD2]]</f>
        <v>ZP48.24</v>
      </c>
      <c r="B522" s="334" t="str">
        <f>Inek2019A3[[#This Row],[OPSKode]]</f>
        <v>6-004.aq</v>
      </c>
      <c r="C522" s="340">
        <f>Inek2019A3[[#This Row],[Betrag2]]</f>
        <v>26552.32</v>
      </c>
      <c r="D522" s="334" t="s">
        <v>2063</v>
      </c>
      <c r="E522" s="334" t="s">
        <v>2064</v>
      </c>
      <c r="F522" s="334" t="s">
        <v>3496</v>
      </c>
      <c r="G522" s="334" t="s">
        <v>3497</v>
      </c>
      <c r="H522" s="334" t="s">
        <v>3498</v>
      </c>
      <c r="I522" s="341">
        <v>26552.32</v>
      </c>
    </row>
    <row r="523" spans="1:9" x14ac:dyDescent="0.35">
      <c r="A523" s="334" t="str">
        <f>Inek2019A3[[#This Row],[ZPD2]]</f>
        <v>ZP48.25</v>
      </c>
      <c r="B523" s="334" t="str">
        <f>Inek2019A3[[#This Row],[OPSKode]]</f>
        <v>6-004.ar</v>
      </c>
      <c r="C523" s="340">
        <f>Inek2019A3[[#This Row],[Betrag2]]</f>
        <v>31530.880000000001</v>
      </c>
      <c r="D523" s="334" t="s">
        <v>2063</v>
      </c>
      <c r="E523" s="334" t="s">
        <v>2064</v>
      </c>
      <c r="F523" s="334" t="s">
        <v>3499</v>
      </c>
      <c r="G523" s="334" t="s">
        <v>3500</v>
      </c>
      <c r="H523" s="334" t="s">
        <v>3501</v>
      </c>
      <c r="I523" s="341">
        <v>31530.880000000001</v>
      </c>
    </row>
    <row r="524" spans="1:9" x14ac:dyDescent="0.35">
      <c r="A524" s="334" t="str">
        <f>Inek2019A3[[#This Row],[ZPD2]]</f>
        <v>ZP48.26</v>
      </c>
      <c r="B524" s="334" t="str">
        <f>Inek2019A3[[#This Row],[OPSKode]]</f>
        <v>6-004.as</v>
      </c>
      <c r="C524" s="340">
        <f>Inek2019A3[[#This Row],[Betrag2]]</f>
        <v>36509.440000000002</v>
      </c>
      <c r="D524" s="334" t="s">
        <v>2063</v>
      </c>
      <c r="E524" s="334" t="s">
        <v>2064</v>
      </c>
      <c r="F524" s="334" t="s">
        <v>3502</v>
      </c>
      <c r="G524" s="334" t="s">
        <v>3503</v>
      </c>
      <c r="H524" s="334" t="s">
        <v>3504</v>
      </c>
      <c r="I524" s="341">
        <v>36509.440000000002</v>
      </c>
    </row>
    <row r="525" spans="1:9" x14ac:dyDescent="0.35">
      <c r="A525" s="334" t="str">
        <f>Inek2019A3[[#This Row],[ZPD2]]</f>
        <v>ZP48.27</v>
      </c>
      <c r="B525" s="334" t="str">
        <f>Inek2019A3[[#This Row],[OPSKode]]</f>
        <v>6-004.at</v>
      </c>
      <c r="C525" s="340">
        <f>Inek2019A3[[#This Row],[Betrag2]]</f>
        <v>43147.519999999997</v>
      </c>
      <c r="D525" s="334" t="s">
        <v>2063</v>
      </c>
      <c r="E525" s="334" t="s">
        <v>2064</v>
      </c>
      <c r="F525" s="334" t="s">
        <v>3505</v>
      </c>
      <c r="G525" s="334" t="s">
        <v>3506</v>
      </c>
      <c r="H525" s="334" t="s">
        <v>3507</v>
      </c>
      <c r="I525" s="341">
        <v>43147.519999999997</v>
      </c>
    </row>
    <row r="526" spans="1:9" x14ac:dyDescent="0.35">
      <c r="A526" s="334" t="str">
        <f>Inek2019A3[[#This Row],[ZPD2]]</f>
        <v>ZP48.28</v>
      </c>
      <c r="B526" s="334" t="str">
        <f>Inek2019A3[[#This Row],[OPSKode]]</f>
        <v>6-004.au</v>
      </c>
      <c r="C526" s="340">
        <f>Inek2019A3[[#This Row],[Betrag2]]</f>
        <v>53104.639999999999</v>
      </c>
      <c r="D526" s="334" t="s">
        <v>2063</v>
      </c>
      <c r="E526" s="334" t="s">
        <v>2064</v>
      </c>
      <c r="F526" s="334" t="s">
        <v>3508</v>
      </c>
      <c r="G526" s="334" t="s">
        <v>3509</v>
      </c>
      <c r="H526" s="334" t="s">
        <v>3510</v>
      </c>
      <c r="I526" s="341">
        <v>53104.639999999999</v>
      </c>
    </row>
    <row r="527" spans="1:9" x14ac:dyDescent="0.35">
      <c r="A527" s="334" t="str">
        <f>Inek2019A3[[#This Row],[ZPD2]]</f>
        <v>ZP48.29</v>
      </c>
      <c r="B527" s="334" t="str">
        <f>Inek2019A3[[#This Row],[OPSKode]]</f>
        <v>6-004.av</v>
      </c>
      <c r="C527" s="340">
        <f>Inek2019A3[[#This Row],[Betrag2]]</f>
        <v>63061.760000000002</v>
      </c>
      <c r="D527" s="334" t="s">
        <v>2063</v>
      </c>
      <c r="E527" s="334" t="s">
        <v>2064</v>
      </c>
      <c r="F527" s="334" t="s">
        <v>3511</v>
      </c>
      <c r="G527" s="334" t="s">
        <v>3512</v>
      </c>
      <c r="H527" s="334" t="s">
        <v>3513</v>
      </c>
      <c r="I527" s="341">
        <v>63061.760000000002</v>
      </c>
    </row>
    <row r="528" spans="1:9" x14ac:dyDescent="0.35">
      <c r="C528" s="340"/>
      <c r="D528" s="334" t="s">
        <v>2123</v>
      </c>
      <c r="E528" s="334" t="s">
        <v>2124</v>
      </c>
      <c r="H528" s="334" t="s">
        <v>2125</v>
      </c>
    </row>
    <row r="529" spans="1:9" x14ac:dyDescent="0.35">
      <c r="A529" s="334" t="str">
        <f>Inek2019A3[[#This Row],[ZPD2]]</f>
        <v>ZP50.01</v>
      </c>
      <c r="B529" s="334" t="str">
        <f>Inek2019A3[[#This Row],[OPSKode]]</f>
        <v>6-005.00</v>
      </c>
      <c r="C529" s="340">
        <f>Inek2019A3[[#This Row],[Betrag2]]</f>
        <v>685.06</v>
      </c>
      <c r="D529" s="334" t="s">
        <v>2123</v>
      </c>
      <c r="E529" s="334" t="s">
        <v>2124</v>
      </c>
      <c r="F529" s="334" t="s">
        <v>2126</v>
      </c>
      <c r="G529" s="334" t="s">
        <v>2127</v>
      </c>
      <c r="H529" s="334" t="s">
        <v>2128</v>
      </c>
      <c r="I529" s="341">
        <v>685.06</v>
      </c>
    </row>
    <row r="530" spans="1:9" x14ac:dyDescent="0.35">
      <c r="A530" s="334" t="str">
        <f>Inek2019A3[[#This Row],[ZPD2]]</f>
        <v>ZP50.02</v>
      </c>
      <c r="B530" s="334" t="str">
        <f>Inek2019A3[[#This Row],[OPSKode]]</f>
        <v>6-005.01</v>
      </c>
      <c r="C530" s="340">
        <f>Inek2019A3[[#This Row],[Betrag2]]</f>
        <v>1066.28</v>
      </c>
      <c r="D530" s="334" t="s">
        <v>2123</v>
      </c>
      <c r="E530" s="334" t="s">
        <v>2124</v>
      </c>
      <c r="F530" s="334" t="s">
        <v>2129</v>
      </c>
      <c r="G530" s="334" t="s">
        <v>2130</v>
      </c>
      <c r="H530" s="334" t="s">
        <v>2131</v>
      </c>
      <c r="I530" s="341">
        <v>1066.28</v>
      </c>
    </row>
    <row r="531" spans="1:9" x14ac:dyDescent="0.35">
      <c r="A531" s="334" t="str">
        <f>Inek2019A3[[#This Row],[ZPD2]]</f>
        <v>ZP50.03</v>
      </c>
      <c r="B531" s="334" t="str">
        <f>Inek2019A3[[#This Row],[OPSKode]]</f>
        <v>6-005.02</v>
      </c>
      <c r="C531" s="340">
        <f>Inek2019A3[[#This Row],[Betrag2]]</f>
        <v>1347.13</v>
      </c>
      <c r="D531" s="334" t="s">
        <v>2123</v>
      </c>
      <c r="E531" s="334" t="s">
        <v>2124</v>
      </c>
      <c r="F531" s="334" t="s">
        <v>2132</v>
      </c>
      <c r="G531" s="334" t="s">
        <v>2133</v>
      </c>
      <c r="H531" s="334" t="s">
        <v>2134</v>
      </c>
      <c r="I531" s="341">
        <v>1347.13</v>
      </c>
    </row>
    <row r="532" spans="1:9" x14ac:dyDescent="0.35">
      <c r="A532" s="334" t="str">
        <f>Inek2019A3[[#This Row],[ZPD2]]</f>
        <v>ZP50.04</v>
      </c>
      <c r="B532" s="334" t="str">
        <f>Inek2019A3[[#This Row],[OPSKode]]</f>
        <v>6-005.03</v>
      </c>
      <c r="C532" s="340">
        <f>Inek2019A3[[#This Row],[Betrag2]]</f>
        <v>1706.04</v>
      </c>
      <c r="D532" s="334" t="s">
        <v>2123</v>
      </c>
      <c r="E532" s="334" t="s">
        <v>2124</v>
      </c>
      <c r="F532" s="334" t="s">
        <v>2135</v>
      </c>
      <c r="G532" s="334" t="s">
        <v>2136</v>
      </c>
      <c r="H532" s="334" t="s">
        <v>2137</v>
      </c>
      <c r="I532" s="341">
        <v>1706.04</v>
      </c>
    </row>
    <row r="533" spans="1:9" x14ac:dyDescent="0.35">
      <c r="A533" s="334" t="str">
        <f>Inek2019A3[[#This Row],[ZPD2]]</f>
        <v>ZP50.05</v>
      </c>
      <c r="B533" s="334" t="str">
        <f>Inek2019A3[[#This Row],[OPSKode]]</f>
        <v>6-005.04</v>
      </c>
      <c r="C533" s="340">
        <f>Inek2019A3[[#This Row],[Betrag2]]</f>
        <v>2132.5500000000002</v>
      </c>
      <c r="D533" s="334" t="s">
        <v>2123</v>
      </c>
      <c r="E533" s="334" t="s">
        <v>2124</v>
      </c>
      <c r="F533" s="334" t="s">
        <v>2138</v>
      </c>
      <c r="G533" s="334" t="s">
        <v>2139</v>
      </c>
      <c r="H533" s="334" t="s">
        <v>2140</v>
      </c>
      <c r="I533" s="341">
        <v>2132.5500000000002</v>
      </c>
    </row>
    <row r="534" spans="1:9" x14ac:dyDescent="0.35">
      <c r="A534" s="334" t="str">
        <f>Inek2019A3[[#This Row],[ZPD2]]</f>
        <v>ZP50.06</v>
      </c>
      <c r="B534" s="334" t="str">
        <f>Inek2019A3[[#This Row],[OPSKode]]</f>
        <v>6-005.05</v>
      </c>
      <c r="C534" s="340">
        <f>Inek2019A3[[#This Row],[Betrag2]]</f>
        <v>2772.32</v>
      </c>
      <c r="D534" s="334" t="s">
        <v>2123</v>
      </c>
      <c r="E534" s="334" t="s">
        <v>2124</v>
      </c>
      <c r="F534" s="334" t="s">
        <v>2141</v>
      </c>
      <c r="G534" s="334" t="s">
        <v>2142</v>
      </c>
      <c r="H534" s="334" t="s">
        <v>2143</v>
      </c>
      <c r="I534" s="341">
        <v>2772.32</v>
      </c>
    </row>
    <row r="535" spans="1:9" x14ac:dyDescent="0.35">
      <c r="A535" s="334" t="str">
        <f>Inek2019A3[[#This Row],[ZPD2]]</f>
        <v>ZP50.07</v>
      </c>
      <c r="B535" s="334" t="str">
        <f>Inek2019A3[[#This Row],[OPSKode]]</f>
        <v>6-005.06</v>
      </c>
      <c r="C535" s="340">
        <f>Inek2019A3[[#This Row],[Betrag2]]</f>
        <v>3412.08</v>
      </c>
      <c r="D535" s="334" t="s">
        <v>2123</v>
      </c>
      <c r="E535" s="334" t="s">
        <v>2124</v>
      </c>
      <c r="F535" s="334" t="s">
        <v>2144</v>
      </c>
      <c r="G535" s="334" t="s">
        <v>2145</v>
      </c>
      <c r="H535" s="334" t="s">
        <v>2146</v>
      </c>
      <c r="I535" s="341">
        <v>3412.08</v>
      </c>
    </row>
    <row r="536" spans="1:9" x14ac:dyDescent="0.35">
      <c r="A536" s="334" t="str">
        <f>Inek2019A3[[#This Row],[ZPD2]]</f>
        <v>ZP50.08</v>
      </c>
      <c r="B536" s="334" t="str">
        <f>Inek2019A3[[#This Row],[OPSKode]]</f>
        <v>6-005.07</v>
      </c>
      <c r="C536" s="340">
        <f>Inek2019A3[[#This Row],[Betrag2]]</f>
        <v>4265.1000000000004</v>
      </c>
      <c r="D536" s="334" t="s">
        <v>2123</v>
      </c>
      <c r="E536" s="334" t="s">
        <v>2124</v>
      </c>
      <c r="F536" s="334" t="s">
        <v>2147</v>
      </c>
      <c r="G536" s="334" t="s">
        <v>2148</v>
      </c>
      <c r="H536" s="334" t="s">
        <v>2149</v>
      </c>
      <c r="I536" s="341">
        <v>4265.1000000000004</v>
      </c>
    </row>
    <row r="537" spans="1:9" x14ac:dyDescent="0.35">
      <c r="A537" s="334" t="str">
        <f>Inek2019A3[[#This Row],[ZPD2]]</f>
        <v>ZP50.09</v>
      </c>
      <c r="B537" s="334" t="str">
        <f>Inek2019A3[[#This Row],[OPSKode]]</f>
        <v>6-005.08</v>
      </c>
      <c r="C537" s="340">
        <f>Inek2019A3[[#This Row],[Betrag2]]</f>
        <v>5467.05</v>
      </c>
      <c r="D537" s="334" t="s">
        <v>2123</v>
      </c>
      <c r="E537" s="334" t="s">
        <v>2124</v>
      </c>
      <c r="F537" s="334" t="s">
        <v>2150</v>
      </c>
      <c r="G537" s="334" t="s">
        <v>2151</v>
      </c>
      <c r="H537" s="334" t="s">
        <v>2152</v>
      </c>
      <c r="I537" s="341">
        <v>5467.05</v>
      </c>
    </row>
    <row r="538" spans="1:9" x14ac:dyDescent="0.35">
      <c r="A538" s="334" t="str">
        <f>Inek2019A3[[#This Row],[ZPD2]]</f>
        <v>ZP50.10</v>
      </c>
      <c r="B538" s="334" t="str">
        <f>Inek2019A3[[#This Row],[OPSKode]]</f>
        <v>6-005.09</v>
      </c>
      <c r="C538" s="340">
        <f>Inek2019A3[[#This Row],[Betrag2]]</f>
        <v>6824.16</v>
      </c>
      <c r="D538" s="334" t="s">
        <v>2123</v>
      </c>
      <c r="E538" s="334" t="s">
        <v>2124</v>
      </c>
      <c r="F538" s="334" t="s">
        <v>2153</v>
      </c>
      <c r="G538" s="334" t="s">
        <v>2154</v>
      </c>
      <c r="H538" s="334" t="s">
        <v>2155</v>
      </c>
      <c r="I538" s="341">
        <v>6824.16</v>
      </c>
    </row>
    <row r="539" spans="1:9" x14ac:dyDescent="0.35">
      <c r="A539" s="334" t="str">
        <f>Inek2019A3[[#This Row],[ZPD2]]</f>
        <v>ZP50.11</v>
      </c>
      <c r="B539" s="334" t="str">
        <f>Inek2019A3[[#This Row],[OPSKode]]</f>
        <v>6-005.0a</v>
      </c>
      <c r="C539" s="340">
        <f>Inek2019A3[[#This Row],[Betrag2]]</f>
        <v>8103.69</v>
      </c>
      <c r="D539" s="334" t="s">
        <v>2123</v>
      </c>
      <c r="E539" s="334" t="s">
        <v>2124</v>
      </c>
      <c r="F539" s="334" t="s">
        <v>2156</v>
      </c>
      <c r="G539" s="334" t="s">
        <v>2157</v>
      </c>
      <c r="H539" s="334" t="s">
        <v>2158</v>
      </c>
      <c r="I539" s="341">
        <v>8103.69</v>
      </c>
    </row>
    <row r="540" spans="1:9" x14ac:dyDescent="0.35">
      <c r="A540" s="334" t="str">
        <f>Inek2019A3[[#This Row],[ZPD2]]</f>
        <v>ZP50.12</v>
      </c>
      <c r="B540" s="334" t="str">
        <f>Inek2019A3[[#This Row],[OPSKode]]</f>
        <v>6-005.0b</v>
      </c>
      <c r="C540" s="340">
        <f>Inek2019A3[[#This Row],[Betrag2]]</f>
        <v>9383.2199999999993</v>
      </c>
      <c r="D540" s="334" t="s">
        <v>2123</v>
      </c>
      <c r="E540" s="334" t="s">
        <v>2124</v>
      </c>
      <c r="F540" s="334" t="s">
        <v>2159</v>
      </c>
      <c r="G540" s="334" t="s">
        <v>2160</v>
      </c>
      <c r="H540" s="334" t="s">
        <v>2161</v>
      </c>
      <c r="I540" s="341">
        <v>9383.2199999999993</v>
      </c>
    </row>
    <row r="541" spans="1:9" x14ac:dyDescent="0.35">
      <c r="A541" s="334" t="str">
        <f>Inek2019A3[[#This Row],[ZPD2]]</f>
        <v>ZP50.13</v>
      </c>
      <c r="B541" s="334" t="str">
        <f>Inek2019A3[[#This Row],[OPSKode]]</f>
        <v>6-005.0c</v>
      </c>
      <c r="C541" s="340">
        <f>Inek2019A3[[#This Row],[Betrag2]]</f>
        <v>10662.75</v>
      </c>
      <c r="D541" s="334" t="s">
        <v>2123</v>
      </c>
      <c r="E541" s="334" t="s">
        <v>2124</v>
      </c>
      <c r="F541" s="334" t="s">
        <v>2162</v>
      </c>
      <c r="G541" s="334" t="s">
        <v>2163</v>
      </c>
      <c r="H541" s="334" t="s">
        <v>2164</v>
      </c>
      <c r="I541" s="341">
        <v>10662.75</v>
      </c>
    </row>
    <row r="542" spans="1:9" x14ac:dyDescent="0.35">
      <c r="A542" s="334" t="str">
        <f>Inek2019A3[[#This Row],[ZPD2]]</f>
        <v>ZP50.14</v>
      </c>
      <c r="B542" s="334" t="str">
        <f>Inek2019A3[[#This Row],[OPSKode]]</f>
        <v>6-005.0d</v>
      </c>
      <c r="C542" s="340">
        <f>Inek2019A3[[#This Row],[Betrag2]]</f>
        <v>11942.28</v>
      </c>
      <c r="D542" s="334" t="s">
        <v>2123</v>
      </c>
      <c r="E542" s="334" t="s">
        <v>2124</v>
      </c>
      <c r="F542" s="334" t="s">
        <v>2165</v>
      </c>
      <c r="G542" s="334" t="s">
        <v>2166</v>
      </c>
      <c r="H542" s="334" t="s">
        <v>2167</v>
      </c>
      <c r="I542" s="341">
        <v>11942.28</v>
      </c>
    </row>
    <row r="543" spans="1:9" x14ac:dyDescent="0.35">
      <c r="A543" s="334" t="str">
        <f>Inek2019A3[[#This Row],[ZPD2]]</f>
        <v>ZP50.15</v>
      </c>
      <c r="B543" s="334" t="str">
        <f>Inek2019A3[[#This Row],[OPSKode]]</f>
        <v>6-005.0e</v>
      </c>
      <c r="C543" s="340">
        <f>Inek2019A3[[#This Row],[Betrag2]]</f>
        <v>13221.81</v>
      </c>
      <c r="D543" s="334" t="s">
        <v>2123</v>
      </c>
      <c r="E543" s="334" t="s">
        <v>2124</v>
      </c>
      <c r="F543" s="334" t="s">
        <v>2168</v>
      </c>
      <c r="G543" s="334" t="s">
        <v>2169</v>
      </c>
      <c r="H543" s="334" t="s">
        <v>547</v>
      </c>
      <c r="I543" s="341">
        <v>13221.81</v>
      </c>
    </row>
    <row r="544" spans="1:9" x14ac:dyDescent="0.35">
      <c r="C544" s="340"/>
      <c r="D544" s="334" t="s">
        <v>2170</v>
      </c>
      <c r="E544" s="334" t="s">
        <v>2171</v>
      </c>
      <c r="H544" s="334" t="s">
        <v>2172</v>
      </c>
    </row>
    <row r="545" spans="1:9" x14ac:dyDescent="0.35">
      <c r="A545" s="334" t="str">
        <f>Inek2019A3[[#This Row],[ZPD2]]</f>
        <v>ZP51.01</v>
      </c>
      <c r="B545" s="334" t="str">
        <f>Inek2019A3[[#This Row],[OPSKode]]</f>
        <v>6-004.50</v>
      </c>
      <c r="C545" s="340">
        <f>Inek2019A3[[#This Row],[Betrag2]]</f>
        <v>293.97000000000003</v>
      </c>
      <c r="D545" s="334" t="s">
        <v>2170</v>
      </c>
      <c r="E545" s="334" t="s">
        <v>2171</v>
      </c>
      <c r="F545" s="334" t="s">
        <v>2173</v>
      </c>
      <c r="G545" s="334" t="s">
        <v>2174</v>
      </c>
      <c r="H545" s="334" t="s">
        <v>2175</v>
      </c>
      <c r="I545" s="341">
        <v>293.97000000000003</v>
      </c>
    </row>
    <row r="546" spans="1:9" x14ac:dyDescent="0.35">
      <c r="A546" s="334" t="str">
        <f>Inek2019A3[[#This Row],[ZPD2]]</f>
        <v>ZP51.02</v>
      </c>
      <c r="B546" s="334" t="str">
        <f>Inek2019A3[[#This Row],[OPSKode]]</f>
        <v>6-004.51</v>
      </c>
      <c r="C546" s="340">
        <f>Inek2019A3[[#This Row],[Betrag2]]</f>
        <v>538.95000000000005</v>
      </c>
      <c r="D546" s="334" t="s">
        <v>2170</v>
      </c>
      <c r="E546" s="334" t="s">
        <v>2171</v>
      </c>
      <c r="F546" s="334" t="s">
        <v>2176</v>
      </c>
      <c r="G546" s="334" t="s">
        <v>2177</v>
      </c>
      <c r="H546" s="334" t="s">
        <v>1281</v>
      </c>
      <c r="I546" s="341">
        <v>538.95000000000005</v>
      </c>
    </row>
    <row r="547" spans="1:9" x14ac:dyDescent="0.35">
      <c r="A547" s="334" t="str">
        <f>Inek2019A3[[#This Row],[ZPD2]]</f>
        <v>ZP51.03</v>
      </c>
      <c r="B547" s="334" t="str">
        <f>Inek2019A3[[#This Row],[OPSKode]]</f>
        <v>6-004.52</v>
      </c>
      <c r="C547" s="340">
        <f>Inek2019A3[[#This Row],[Betrag2]]</f>
        <v>832.92</v>
      </c>
      <c r="D547" s="334" t="s">
        <v>2170</v>
      </c>
      <c r="E547" s="334" t="s">
        <v>2171</v>
      </c>
      <c r="F547" s="334" t="s">
        <v>2178</v>
      </c>
      <c r="G547" s="334" t="s">
        <v>2179</v>
      </c>
      <c r="H547" s="334" t="s">
        <v>864</v>
      </c>
      <c r="I547" s="341">
        <v>832.92</v>
      </c>
    </row>
    <row r="548" spans="1:9" x14ac:dyDescent="0.35">
      <c r="A548" s="334" t="str">
        <f>Inek2019A3[[#This Row],[ZPD2]]</f>
        <v>ZP51.04</v>
      </c>
      <c r="B548" s="334" t="str">
        <f>Inek2019A3[[#This Row],[OPSKode]]</f>
        <v>6-004.53</v>
      </c>
      <c r="C548" s="340">
        <f>Inek2019A3[[#This Row],[Betrag2]]</f>
        <v>1126.8900000000001</v>
      </c>
      <c r="D548" s="334" t="s">
        <v>2170</v>
      </c>
      <c r="E548" s="334" t="s">
        <v>2171</v>
      </c>
      <c r="F548" s="334" t="s">
        <v>2180</v>
      </c>
      <c r="G548" s="334" t="s">
        <v>2181</v>
      </c>
      <c r="H548" s="334" t="s">
        <v>867</v>
      </c>
      <c r="I548" s="341">
        <v>1126.8900000000001</v>
      </c>
    </row>
    <row r="549" spans="1:9" x14ac:dyDescent="0.35">
      <c r="A549" s="334" t="str">
        <f>Inek2019A3[[#This Row],[ZPD2]]</f>
        <v>ZP51.05</v>
      </c>
      <c r="B549" s="334" t="str">
        <f>Inek2019A3[[#This Row],[OPSKode]]</f>
        <v>6-004.54</v>
      </c>
      <c r="C549" s="340">
        <f>Inek2019A3[[#This Row],[Betrag2]]</f>
        <v>1420.86</v>
      </c>
      <c r="D549" s="334" t="s">
        <v>2170</v>
      </c>
      <c r="E549" s="334" t="s">
        <v>2171</v>
      </c>
      <c r="F549" s="334" t="s">
        <v>2182</v>
      </c>
      <c r="G549" s="334" t="s">
        <v>2183</v>
      </c>
      <c r="H549" s="334" t="s">
        <v>870</v>
      </c>
      <c r="I549" s="341">
        <v>1420.86</v>
      </c>
    </row>
    <row r="550" spans="1:9" x14ac:dyDescent="0.35">
      <c r="A550" s="334" t="str">
        <f>Inek2019A3[[#This Row],[ZPD2]]</f>
        <v>ZP51.06</v>
      </c>
      <c r="B550" s="334" t="str">
        <f>Inek2019A3[[#This Row],[OPSKode]]</f>
        <v>6-004.55</v>
      </c>
      <c r="C550" s="340">
        <f>Inek2019A3[[#This Row],[Betrag2]]</f>
        <v>1714.83</v>
      </c>
      <c r="D550" s="334" t="s">
        <v>2170</v>
      </c>
      <c r="E550" s="334" t="s">
        <v>2171</v>
      </c>
      <c r="F550" s="334" t="s">
        <v>2184</v>
      </c>
      <c r="G550" s="334" t="s">
        <v>2185</v>
      </c>
      <c r="H550" s="334" t="s">
        <v>873</v>
      </c>
      <c r="I550" s="341">
        <v>1714.83</v>
      </c>
    </row>
    <row r="551" spans="1:9" x14ac:dyDescent="0.35">
      <c r="A551" s="334" t="str">
        <f>Inek2019A3[[#This Row],[ZPD2]]</f>
        <v>ZP51.07</v>
      </c>
      <c r="B551" s="334" t="str">
        <f>Inek2019A3[[#This Row],[OPSKode]]</f>
        <v>6-004.56</v>
      </c>
      <c r="C551" s="340">
        <f>Inek2019A3[[#This Row],[Betrag2]]</f>
        <v>2008.8</v>
      </c>
      <c r="D551" s="334" t="s">
        <v>2170</v>
      </c>
      <c r="E551" s="334" t="s">
        <v>2171</v>
      </c>
      <c r="F551" s="334" t="s">
        <v>2186</v>
      </c>
      <c r="G551" s="334" t="s">
        <v>2187</v>
      </c>
      <c r="H551" s="334" t="s">
        <v>876</v>
      </c>
      <c r="I551" s="341">
        <v>2008.8</v>
      </c>
    </row>
    <row r="552" spans="1:9" x14ac:dyDescent="0.35">
      <c r="A552" s="334" t="str">
        <f>Inek2019A3[[#This Row],[ZPD2]]</f>
        <v>ZP51.08</v>
      </c>
      <c r="B552" s="334" t="str">
        <f>Inek2019A3[[#This Row],[OPSKode]]</f>
        <v>6-004.57</v>
      </c>
      <c r="C552" s="340">
        <f>Inek2019A3[[#This Row],[Betrag2]]</f>
        <v>2302.77</v>
      </c>
      <c r="D552" s="334" t="s">
        <v>2170</v>
      </c>
      <c r="E552" s="334" t="s">
        <v>2171</v>
      </c>
      <c r="F552" s="334" t="s">
        <v>2188</v>
      </c>
      <c r="G552" s="334" t="s">
        <v>2189</v>
      </c>
      <c r="H552" s="334" t="s">
        <v>879</v>
      </c>
      <c r="I552" s="341">
        <v>2302.77</v>
      </c>
    </row>
    <row r="553" spans="1:9" x14ac:dyDescent="0.35">
      <c r="A553" s="334" t="str">
        <f>Inek2019A3[[#This Row],[ZPD2]]</f>
        <v>ZP51.09</v>
      </c>
      <c r="B553" s="334" t="str">
        <f>Inek2019A3[[#This Row],[OPSKode]]</f>
        <v>6-004.58</v>
      </c>
      <c r="C553" s="340">
        <f>Inek2019A3[[#This Row],[Betrag2]]</f>
        <v>2596.7399999999998</v>
      </c>
      <c r="D553" s="334" t="s">
        <v>2170</v>
      </c>
      <c r="E553" s="334" t="s">
        <v>2171</v>
      </c>
      <c r="F553" s="334" t="s">
        <v>2190</v>
      </c>
      <c r="G553" s="334" t="s">
        <v>2191</v>
      </c>
      <c r="H553" s="334" t="s">
        <v>1296</v>
      </c>
      <c r="I553" s="341">
        <v>2596.7399999999998</v>
      </c>
    </row>
    <row r="554" spans="1:9" x14ac:dyDescent="0.35">
      <c r="A554" s="334" t="str">
        <f>Inek2019A3[[#This Row],[ZPD2]]</f>
        <v>ZP51.10</v>
      </c>
      <c r="B554" s="334" t="str">
        <f>Inek2019A3[[#This Row],[OPSKode]]</f>
        <v>6-004.59</v>
      </c>
      <c r="C554" s="340">
        <f>Inek2019A3[[#This Row],[Betrag2]]</f>
        <v>2988.7</v>
      </c>
      <c r="D554" s="334" t="s">
        <v>2170</v>
      </c>
      <c r="E554" s="334" t="s">
        <v>2171</v>
      </c>
      <c r="F554" s="334" t="s">
        <v>2192</v>
      </c>
      <c r="G554" s="334" t="s">
        <v>2193</v>
      </c>
      <c r="H554" s="334" t="s">
        <v>1299</v>
      </c>
      <c r="I554" s="341">
        <v>2988.7</v>
      </c>
    </row>
    <row r="555" spans="1:9" x14ac:dyDescent="0.35">
      <c r="A555" s="334" t="str">
        <f>Inek2019A3[[#This Row],[ZPD2]]</f>
        <v>ZP51.11</v>
      </c>
      <c r="B555" s="334" t="str">
        <f>Inek2019A3[[#This Row],[OPSKode]]</f>
        <v>6-004.5a</v>
      </c>
      <c r="C555" s="340">
        <f>Inek2019A3[[#This Row],[Betrag2]]</f>
        <v>3576.64</v>
      </c>
      <c r="D555" s="334" t="s">
        <v>2170</v>
      </c>
      <c r="E555" s="334" t="s">
        <v>2171</v>
      </c>
      <c r="F555" s="334" t="s">
        <v>2194</v>
      </c>
      <c r="G555" s="334" t="s">
        <v>2195</v>
      </c>
      <c r="H555" s="334" t="s">
        <v>1302</v>
      </c>
      <c r="I555" s="341">
        <v>3576.64</v>
      </c>
    </row>
    <row r="556" spans="1:9" x14ac:dyDescent="0.35">
      <c r="A556" s="334" t="str">
        <f>Inek2019A3[[#This Row],[ZPD2]]</f>
        <v>ZP51.12</v>
      </c>
      <c r="B556" s="334" t="str">
        <f>Inek2019A3[[#This Row],[OPSKode]]</f>
        <v>6-004.5b</v>
      </c>
      <c r="C556" s="340">
        <f>Inek2019A3[[#This Row],[Betrag2]]</f>
        <v>4164.58</v>
      </c>
      <c r="D556" s="334" t="s">
        <v>2170</v>
      </c>
      <c r="E556" s="334" t="s">
        <v>2171</v>
      </c>
      <c r="F556" s="334" t="s">
        <v>2196</v>
      </c>
      <c r="G556" s="334" t="s">
        <v>2197</v>
      </c>
      <c r="H556" s="334" t="s">
        <v>1305</v>
      </c>
      <c r="I556" s="341">
        <v>4164.58</v>
      </c>
    </row>
    <row r="557" spans="1:9" x14ac:dyDescent="0.35">
      <c r="A557" s="334" t="str">
        <f>Inek2019A3[[#This Row],[ZPD2]]</f>
        <v>ZP51.13</v>
      </c>
      <c r="B557" s="334" t="str">
        <f>Inek2019A3[[#This Row],[OPSKode]]</f>
        <v>6-004.5c</v>
      </c>
      <c r="C557" s="340">
        <f>Inek2019A3[[#This Row],[Betrag2]]</f>
        <v>4948.5</v>
      </c>
      <c r="D557" s="334" t="s">
        <v>2170</v>
      </c>
      <c r="E557" s="334" t="s">
        <v>2171</v>
      </c>
      <c r="F557" s="334" t="s">
        <v>2198</v>
      </c>
      <c r="G557" s="334" t="s">
        <v>2199</v>
      </c>
      <c r="H557" s="334" t="s">
        <v>2200</v>
      </c>
      <c r="I557" s="341">
        <v>4948.5</v>
      </c>
    </row>
    <row r="558" spans="1:9" x14ac:dyDescent="0.35">
      <c r="A558" s="334" t="str">
        <f>Inek2019A3[[#This Row],[ZPD2]]</f>
        <v>ZP51.14</v>
      </c>
      <c r="B558" s="334" t="str">
        <f>Inek2019A3[[#This Row],[OPSKode]]</f>
        <v>6-004.5d</v>
      </c>
      <c r="C558" s="340">
        <f>Inek2019A3[[#This Row],[Betrag2]]</f>
        <v>6124.38</v>
      </c>
      <c r="D558" s="334" t="s">
        <v>2170</v>
      </c>
      <c r="E558" s="334" t="s">
        <v>2171</v>
      </c>
      <c r="F558" s="334" t="s">
        <v>2201</v>
      </c>
      <c r="G558" s="334" t="s">
        <v>2202</v>
      </c>
      <c r="H558" s="334" t="s">
        <v>1314</v>
      </c>
      <c r="I558" s="341">
        <v>6124.38</v>
      </c>
    </row>
    <row r="559" spans="1:9" x14ac:dyDescent="0.35">
      <c r="A559" s="334" t="str">
        <f>Inek2019A3[[#This Row],[ZPD2]]</f>
        <v>ZP51.15</v>
      </c>
      <c r="B559" s="334" t="str">
        <f>Inek2019A3[[#This Row],[OPSKode]]</f>
        <v>6-004.5e</v>
      </c>
      <c r="C559" s="340">
        <f>Inek2019A3[[#This Row],[Betrag2]]</f>
        <v>7300.26</v>
      </c>
      <c r="D559" s="334" t="s">
        <v>2170</v>
      </c>
      <c r="E559" s="334" t="s">
        <v>2171</v>
      </c>
      <c r="F559" s="334" t="s">
        <v>2203</v>
      </c>
      <c r="G559" s="334" t="s">
        <v>2204</v>
      </c>
      <c r="H559" s="334" t="s">
        <v>1317</v>
      </c>
      <c r="I559" s="341">
        <v>7300.26</v>
      </c>
    </row>
    <row r="560" spans="1:9" x14ac:dyDescent="0.35">
      <c r="A560" s="334" t="str">
        <f>Inek2019A3[[#This Row],[ZPD2]]</f>
        <v>ZP51.16</v>
      </c>
      <c r="B560" s="334" t="str">
        <f>Inek2019A3[[#This Row],[OPSKode]]</f>
        <v>6-004.5f</v>
      </c>
      <c r="C560" s="340">
        <f>Inek2019A3[[#This Row],[Betrag2]]</f>
        <v>8476.14</v>
      </c>
      <c r="D560" s="334" t="s">
        <v>2170</v>
      </c>
      <c r="E560" s="334" t="s">
        <v>2171</v>
      </c>
      <c r="F560" s="334" t="s">
        <v>2205</v>
      </c>
      <c r="G560" s="334" t="s">
        <v>2206</v>
      </c>
      <c r="H560" s="334" t="s">
        <v>2207</v>
      </c>
      <c r="I560" s="341">
        <v>8476.14</v>
      </c>
    </row>
    <row r="561" spans="1:9" x14ac:dyDescent="0.35">
      <c r="A561" s="334" t="str">
        <f>Inek2019A3[[#This Row],[ZPD2]]</f>
        <v>ZP51.17</v>
      </c>
      <c r="B561" s="334" t="str">
        <f>Inek2019A3[[#This Row],[OPSKode]]</f>
        <v>6-004.5g</v>
      </c>
      <c r="C561" s="340">
        <f>Inek2019A3[[#This Row],[Betrag2]]</f>
        <v>10043.98</v>
      </c>
      <c r="D561" s="334" t="s">
        <v>2170</v>
      </c>
      <c r="E561" s="334" t="s">
        <v>2171</v>
      </c>
      <c r="F561" s="334" t="s">
        <v>2208</v>
      </c>
      <c r="G561" s="334" t="s">
        <v>2209</v>
      </c>
      <c r="H561" s="334" t="s">
        <v>2210</v>
      </c>
      <c r="I561" s="341">
        <v>10043.98</v>
      </c>
    </row>
    <row r="562" spans="1:9" x14ac:dyDescent="0.35">
      <c r="A562" s="334" t="str">
        <f>Inek2019A3[[#This Row],[ZPD2]]</f>
        <v>ZP51.18</v>
      </c>
      <c r="B562" s="334" t="str">
        <f>Inek2019A3[[#This Row],[OPSKode]]</f>
        <v>6-004.5h</v>
      </c>
      <c r="C562" s="340">
        <f>Inek2019A3[[#This Row],[Betrag2]]</f>
        <v>12395.74</v>
      </c>
      <c r="D562" s="334" t="s">
        <v>2170</v>
      </c>
      <c r="E562" s="334" t="s">
        <v>2171</v>
      </c>
      <c r="F562" s="334" t="s">
        <v>2211</v>
      </c>
      <c r="G562" s="334" t="s">
        <v>2212</v>
      </c>
      <c r="H562" s="334" t="s">
        <v>2213</v>
      </c>
      <c r="I562" s="341">
        <v>12395.74</v>
      </c>
    </row>
    <row r="563" spans="1:9" x14ac:dyDescent="0.35">
      <c r="A563" s="334" t="str">
        <f>Inek2019A3[[#This Row],[ZPD2]]</f>
        <v>ZP51.19</v>
      </c>
      <c r="B563" s="334" t="str">
        <f>Inek2019A3[[#This Row],[OPSKode]]</f>
        <v>6-004.5j</v>
      </c>
      <c r="C563" s="340">
        <f>Inek2019A3[[#This Row],[Betrag2]]</f>
        <v>14747.5</v>
      </c>
      <c r="D563" s="334" t="s">
        <v>2170</v>
      </c>
      <c r="E563" s="334" t="s">
        <v>2171</v>
      </c>
      <c r="F563" s="334" t="s">
        <v>2214</v>
      </c>
      <c r="G563" s="334" t="s">
        <v>2215</v>
      </c>
      <c r="H563" s="334" t="s">
        <v>2216</v>
      </c>
      <c r="I563" s="341">
        <v>14747.5</v>
      </c>
    </row>
    <row r="564" spans="1:9" x14ac:dyDescent="0.35">
      <c r="A564" s="334" t="str">
        <f>Inek2019A3[[#This Row],[ZPD2]]</f>
        <v>ZP51.20</v>
      </c>
      <c r="B564" s="334" t="str">
        <f>Inek2019A3[[#This Row],[OPSKode]]</f>
        <v>6-004.5k</v>
      </c>
      <c r="C564" s="340">
        <f>Inek2019A3[[#This Row],[Betrag2]]</f>
        <v>17099.259999999998</v>
      </c>
      <c r="D564" s="334" t="s">
        <v>2170</v>
      </c>
      <c r="E564" s="334" t="s">
        <v>2171</v>
      </c>
      <c r="F564" s="334" t="s">
        <v>2217</v>
      </c>
      <c r="G564" s="334" t="s">
        <v>2218</v>
      </c>
      <c r="H564" s="334" t="s">
        <v>2219</v>
      </c>
      <c r="I564" s="341">
        <v>17099.259999999998</v>
      </c>
    </row>
    <row r="565" spans="1:9" x14ac:dyDescent="0.35">
      <c r="A565" s="334" t="str">
        <f>Inek2019A3[[#This Row],[ZPD2]]</f>
        <v>ZP51.21</v>
      </c>
      <c r="B565" s="334" t="str">
        <f>Inek2019A3[[#This Row],[OPSKode]]</f>
        <v>6-004.5m</v>
      </c>
      <c r="C565" s="340">
        <f>Inek2019A3[[#This Row],[Betrag2]]</f>
        <v>20234.939999999999</v>
      </c>
      <c r="D565" s="334" t="s">
        <v>2170</v>
      </c>
      <c r="E565" s="334" t="s">
        <v>2171</v>
      </c>
      <c r="F565" s="334" t="s">
        <v>2220</v>
      </c>
      <c r="G565" s="334" t="s">
        <v>2221</v>
      </c>
      <c r="H565" s="334" t="s">
        <v>2222</v>
      </c>
      <c r="I565" s="341">
        <v>20234.939999999999</v>
      </c>
    </row>
    <row r="566" spans="1:9" x14ac:dyDescent="0.35">
      <c r="A566" s="334" t="str">
        <f>Inek2019A3[[#This Row],[ZPD2]]</f>
        <v>ZP51.22</v>
      </c>
      <c r="B566" s="334" t="str">
        <f>Inek2019A3[[#This Row],[OPSKode]]</f>
        <v>6-004.5n</v>
      </c>
      <c r="C566" s="340">
        <f>Inek2019A3[[#This Row],[Betrag2]]</f>
        <v>24938.46</v>
      </c>
      <c r="D566" s="334" t="s">
        <v>2170</v>
      </c>
      <c r="E566" s="334" t="s">
        <v>2171</v>
      </c>
      <c r="F566" s="334" t="s">
        <v>2223</v>
      </c>
      <c r="G566" s="334" t="s">
        <v>2224</v>
      </c>
      <c r="H566" s="334" t="s">
        <v>2225</v>
      </c>
      <c r="I566" s="341">
        <v>24938.46</v>
      </c>
    </row>
    <row r="567" spans="1:9" x14ac:dyDescent="0.35">
      <c r="A567" s="334" t="str">
        <f>Inek2019A3[[#This Row],[ZPD2]]</f>
        <v>ZP51.23</v>
      </c>
      <c r="B567" s="334" t="str">
        <f>Inek2019A3[[#This Row],[OPSKode]]</f>
        <v>6-004.5p</v>
      </c>
      <c r="C567" s="340">
        <f>Inek2019A3[[#This Row],[Betrag2]]</f>
        <v>29641.98</v>
      </c>
      <c r="D567" s="334" t="s">
        <v>2170</v>
      </c>
      <c r="E567" s="334" t="s">
        <v>2171</v>
      </c>
      <c r="F567" s="334" t="s">
        <v>2226</v>
      </c>
      <c r="G567" s="334" t="s">
        <v>2227</v>
      </c>
      <c r="H567" s="334" t="s">
        <v>2228</v>
      </c>
      <c r="I567" s="341">
        <v>29641.98</v>
      </c>
    </row>
    <row r="568" spans="1:9" x14ac:dyDescent="0.35">
      <c r="A568" s="334" t="str">
        <f>Inek2019A3[[#This Row],[ZPD2]]</f>
        <v>ZP51.24</v>
      </c>
      <c r="B568" s="334" t="str">
        <f>Inek2019A3[[#This Row],[OPSKode]]</f>
        <v>6-004.5q</v>
      </c>
      <c r="C568" s="340">
        <f>Inek2019A3[[#This Row],[Betrag2]]</f>
        <v>34345.5</v>
      </c>
      <c r="D568" s="334" t="s">
        <v>2170</v>
      </c>
      <c r="E568" s="334" t="s">
        <v>2171</v>
      </c>
      <c r="F568" s="334" t="s">
        <v>2229</v>
      </c>
      <c r="G568" s="334" t="s">
        <v>2230</v>
      </c>
      <c r="H568" s="334" t="s">
        <v>2231</v>
      </c>
      <c r="I568" s="341">
        <v>34345.5</v>
      </c>
    </row>
    <row r="569" spans="1:9" x14ac:dyDescent="0.35">
      <c r="A569" s="334" t="str">
        <f>Inek2019A3[[#This Row],[ZPD2]]</f>
        <v>ZP51.25</v>
      </c>
      <c r="B569" s="334" t="str">
        <f>Inek2019A3[[#This Row],[OPSKode]]</f>
        <v>6-004.5r</v>
      </c>
      <c r="C569" s="340">
        <f>Inek2019A3[[#This Row],[Betrag2]]</f>
        <v>39049.019999999997</v>
      </c>
      <c r="D569" s="334" t="s">
        <v>2170</v>
      </c>
      <c r="E569" s="334" t="s">
        <v>2171</v>
      </c>
      <c r="F569" s="334" t="s">
        <v>2232</v>
      </c>
      <c r="G569" s="334" t="s">
        <v>2233</v>
      </c>
      <c r="H569" s="334" t="s">
        <v>2234</v>
      </c>
      <c r="I569" s="341">
        <v>39049.019999999997</v>
      </c>
    </row>
    <row r="570" spans="1:9" x14ac:dyDescent="0.35">
      <c r="A570" s="334" t="str">
        <f>Inek2019A3[[#This Row],[ZPD2]]</f>
        <v>ZP51.26</v>
      </c>
      <c r="B570" s="334" t="str">
        <f>Inek2019A3[[#This Row],[OPSKode]]</f>
        <v>6-004.5s</v>
      </c>
      <c r="C570" s="340">
        <f>Inek2019A3[[#This Row],[Betrag2]]</f>
        <v>43752.54</v>
      </c>
      <c r="D570" s="334" t="s">
        <v>2170</v>
      </c>
      <c r="E570" s="334" t="s">
        <v>2171</v>
      </c>
      <c r="F570" s="334" t="s">
        <v>2235</v>
      </c>
      <c r="G570" s="334" t="s">
        <v>2236</v>
      </c>
      <c r="H570" s="334" t="s">
        <v>2237</v>
      </c>
      <c r="I570" s="341">
        <v>43752.54</v>
      </c>
    </row>
    <row r="571" spans="1:9" x14ac:dyDescent="0.35">
      <c r="A571" s="334" t="str">
        <f>Inek2019A3[[#This Row],[ZPD2]]</f>
        <v>ZP51.27</v>
      </c>
      <c r="B571" s="334" t="str">
        <f>Inek2019A3[[#This Row],[OPSKode]]</f>
        <v>6-004.5t</v>
      </c>
      <c r="C571" s="340">
        <f>Inek2019A3[[#This Row],[Betrag2]]</f>
        <v>48456.06</v>
      </c>
      <c r="D571" s="334" t="s">
        <v>2170</v>
      </c>
      <c r="E571" s="334" t="s">
        <v>2171</v>
      </c>
      <c r="F571" s="334" t="s">
        <v>2238</v>
      </c>
      <c r="G571" s="334" t="s">
        <v>2239</v>
      </c>
      <c r="H571" s="334" t="s">
        <v>2240</v>
      </c>
      <c r="I571" s="341">
        <v>48456.06</v>
      </c>
    </row>
    <row r="572" spans="1:9" x14ac:dyDescent="0.35">
      <c r="A572" s="334" t="str">
        <f>Inek2019A3[[#This Row],[ZPD2]]</f>
        <v>ZP51.28</v>
      </c>
      <c r="B572" s="334" t="str">
        <f>Inek2019A3[[#This Row],[OPSKode]]</f>
        <v>6-004.5u</v>
      </c>
      <c r="C572" s="340">
        <f>Inek2019A3[[#This Row],[Betrag2]]</f>
        <v>53159.58</v>
      </c>
      <c r="D572" s="334" t="s">
        <v>2170</v>
      </c>
      <c r="E572" s="334" t="s">
        <v>2171</v>
      </c>
      <c r="F572" s="334" t="s">
        <v>2241</v>
      </c>
      <c r="G572" s="334" t="s">
        <v>2242</v>
      </c>
      <c r="H572" s="334" t="s">
        <v>2243</v>
      </c>
      <c r="I572" s="341">
        <v>53159.58</v>
      </c>
    </row>
    <row r="573" spans="1:9" x14ac:dyDescent="0.35">
      <c r="C573" s="340"/>
      <c r="D573" s="334" t="s">
        <v>2244</v>
      </c>
      <c r="E573" s="334" t="s">
        <v>2245</v>
      </c>
      <c r="H573" s="334" t="s">
        <v>2246</v>
      </c>
    </row>
    <row r="574" spans="1:9" x14ac:dyDescent="0.35">
      <c r="A574" s="334" t="str">
        <f>Inek2019A3[[#This Row],[ZPD2]]</f>
        <v>ZP53.01</v>
      </c>
      <c r="B574" s="334" t="str">
        <f>Inek2019A3[[#This Row],[OPSKode]]</f>
        <v>6-002.4c</v>
      </c>
      <c r="C574" s="340">
        <f>Inek2019A3[[#This Row],[Betrag2]]</f>
        <v>83.08</v>
      </c>
      <c r="D574" s="334" t="s">
        <v>2244</v>
      </c>
      <c r="E574" s="334" t="s">
        <v>2245</v>
      </c>
      <c r="F574" s="334" t="s">
        <v>2247</v>
      </c>
      <c r="G574" s="334" t="s">
        <v>2248</v>
      </c>
      <c r="H574" s="334" t="s">
        <v>2249</v>
      </c>
      <c r="I574" s="341">
        <v>83.08</v>
      </c>
    </row>
    <row r="575" spans="1:9" x14ac:dyDescent="0.35">
      <c r="A575" s="334" t="str">
        <f>Inek2019A3[[#This Row],[ZPD2]]</f>
        <v>ZP53.02</v>
      </c>
      <c r="B575" s="334" t="str">
        <f>Inek2019A3[[#This Row],[OPSKode]]</f>
        <v>6-002.4d</v>
      </c>
      <c r="C575" s="340">
        <f>Inek2019A3[[#This Row],[Betrag2]]</f>
        <v>108</v>
      </c>
      <c r="D575" s="334" t="s">
        <v>2244</v>
      </c>
      <c r="E575" s="334" t="s">
        <v>2245</v>
      </c>
      <c r="F575" s="334" t="s">
        <v>2250</v>
      </c>
      <c r="G575" s="334" t="s">
        <v>2251</v>
      </c>
      <c r="H575" s="334" t="s">
        <v>1547</v>
      </c>
      <c r="I575" s="341">
        <v>108</v>
      </c>
    </row>
    <row r="576" spans="1:9" x14ac:dyDescent="0.35">
      <c r="A576" s="334" t="str">
        <f>Inek2019A3[[#This Row],[ZPD2]]</f>
        <v>ZP53.03</v>
      </c>
      <c r="B576" s="334" t="str">
        <f>Inek2019A3[[#This Row],[OPSKode]]</f>
        <v>6-002.4e</v>
      </c>
      <c r="C576" s="340">
        <f>Inek2019A3[[#This Row],[Betrag2]]</f>
        <v>132.93</v>
      </c>
      <c r="D576" s="334" t="s">
        <v>2244</v>
      </c>
      <c r="E576" s="334" t="s">
        <v>2245</v>
      </c>
      <c r="F576" s="334" t="s">
        <v>2252</v>
      </c>
      <c r="G576" s="334" t="s">
        <v>2253</v>
      </c>
      <c r="H576" s="334" t="s">
        <v>2254</v>
      </c>
      <c r="I576" s="341">
        <v>132.93</v>
      </c>
    </row>
    <row r="577" spans="1:9" x14ac:dyDescent="0.35">
      <c r="A577" s="334" t="str">
        <f>Inek2019A3[[#This Row],[ZPD2]]</f>
        <v>ZP53.04</v>
      </c>
      <c r="B577" s="334" t="str">
        <f>Inek2019A3[[#This Row],[OPSKode]]</f>
        <v>6-002.4f</v>
      </c>
      <c r="C577" s="340">
        <f>Inek2019A3[[#This Row],[Betrag2]]</f>
        <v>157.85</v>
      </c>
      <c r="D577" s="334" t="s">
        <v>2244</v>
      </c>
      <c r="E577" s="334" t="s">
        <v>2245</v>
      </c>
      <c r="F577" s="334" t="s">
        <v>2255</v>
      </c>
      <c r="G577" s="334" t="s">
        <v>2256</v>
      </c>
      <c r="H577" s="334" t="s">
        <v>2257</v>
      </c>
      <c r="I577" s="341">
        <v>157.85</v>
      </c>
    </row>
    <row r="578" spans="1:9" x14ac:dyDescent="0.35">
      <c r="A578" s="334" t="str">
        <f>Inek2019A3[[#This Row],[ZPD2]]</f>
        <v>ZP53.05</v>
      </c>
      <c r="B578" s="334" t="str">
        <f>Inek2019A3[[#This Row],[OPSKode]]</f>
        <v>6-002.4g</v>
      </c>
      <c r="C578" s="340">
        <f>Inek2019A3[[#This Row],[Betrag2]]</f>
        <v>182.78</v>
      </c>
      <c r="D578" s="334" t="s">
        <v>2244</v>
      </c>
      <c r="E578" s="334" t="s">
        <v>2245</v>
      </c>
      <c r="F578" s="334" t="s">
        <v>2258</v>
      </c>
      <c r="G578" s="334" t="s">
        <v>2259</v>
      </c>
      <c r="H578" s="334" t="s">
        <v>2260</v>
      </c>
      <c r="I578" s="341">
        <v>182.78</v>
      </c>
    </row>
    <row r="579" spans="1:9" x14ac:dyDescent="0.35">
      <c r="C579" s="340"/>
      <c r="D579" s="334" t="s">
        <v>2261</v>
      </c>
      <c r="E579" s="334" t="s">
        <v>2262</v>
      </c>
      <c r="H579" s="334" t="s">
        <v>2263</v>
      </c>
    </row>
    <row r="580" spans="1:9" x14ac:dyDescent="0.35">
      <c r="A580" s="334" t="str">
        <f>Inek2019A3[[#This Row],[ZPD2]]</f>
        <v>ZP54.01</v>
      </c>
      <c r="B580" s="334" t="str">
        <f>Inek2019A3[[#This Row],[OPSKode]]</f>
        <v>6-005.b0</v>
      </c>
      <c r="C580" s="340">
        <f>Inek2019A3[[#This Row],[Betrag2]]</f>
        <v>772.51</v>
      </c>
      <c r="D580" s="334" t="s">
        <v>2261</v>
      </c>
      <c r="E580" s="334" t="s">
        <v>2262</v>
      </c>
      <c r="F580" s="334" t="s">
        <v>2264</v>
      </c>
      <c r="G580" s="334" t="s">
        <v>2265</v>
      </c>
      <c r="H580" s="334" t="s">
        <v>2266</v>
      </c>
      <c r="I580" s="341">
        <v>772.51</v>
      </c>
    </row>
    <row r="581" spans="1:9" x14ac:dyDescent="0.35">
      <c r="A581" s="334" t="str">
        <f>Inek2019A3[[#This Row],[ZPD2]]</f>
        <v>ZP54.02</v>
      </c>
      <c r="B581" s="334" t="str">
        <f>Inek2019A3[[#This Row],[OPSKode]]</f>
        <v>6-005.b1</v>
      </c>
      <c r="C581" s="340">
        <f>Inek2019A3[[#This Row],[Betrag2]]</f>
        <v>1351.89</v>
      </c>
      <c r="D581" s="334" t="s">
        <v>2261</v>
      </c>
      <c r="E581" s="334" t="s">
        <v>2262</v>
      </c>
      <c r="F581" s="334" t="s">
        <v>2267</v>
      </c>
      <c r="G581" s="334" t="s">
        <v>2268</v>
      </c>
      <c r="H581" s="334" t="s">
        <v>1951</v>
      </c>
      <c r="I581" s="341">
        <v>1351.89</v>
      </c>
    </row>
    <row r="582" spans="1:9" x14ac:dyDescent="0.35">
      <c r="A582" s="334" t="str">
        <f>Inek2019A3[[#This Row],[ZPD2]]</f>
        <v>ZP54.03</v>
      </c>
      <c r="B582" s="334" t="str">
        <f>Inek2019A3[[#This Row],[OPSKode]]</f>
        <v>6-005.b2</v>
      </c>
      <c r="C582" s="340">
        <f>Inek2019A3[[#This Row],[Betrag2]]</f>
        <v>1931.27</v>
      </c>
      <c r="D582" s="334" t="s">
        <v>2261</v>
      </c>
      <c r="E582" s="334" t="s">
        <v>2262</v>
      </c>
      <c r="F582" s="334" t="s">
        <v>2269</v>
      </c>
      <c r="G582" s="334" t="s">
        <v>2270</v>
      </c>
      <c r="H582" s="334" t="s">
        <v>1954</v>
      </c>
      <c r="I582" s="341">
        <v>1931.27</v>
      </c>
    </row>
    <row r="583" spans="1:9" x14ac:dyDescent="0.35">
      <c r="A583" s="334" t="str">
        <f>Inek2019A3[[#This Row],[ZPD2]]</f>
        <v>ZP54.04</v>
      </c>
      <c r="B583" s="334" t="str">
        <f>Inek2019A3[[#This Row],[OPSKode]]</f>
        <v>6-005.b3</v>
      </c>
      <c r="C583" s="340">
        <f>Inek2019A3[[#This Row],[Betrag2]]</f>
        <v>2510.65</v>
      </c>
      <c r="D583" s="334" t="s">
        <v>2261</v>
      </c>
      <c r="E583" s="334" t="s">
        <v>2262</v>
      </c>
      <c r="F583" s="334" t="s">
        <v>2271</v>
      </c>
      <c r="G583" s="334" t="s">
        <v>2272</v>
      </c>
      <c r="H583" s="334" t="s">
        <v>1957</v>
      </c>
      <c r="I583" s="341">
        <v>2510.65</v>
      </c>
    </row>
    <row r="584" spans="1:9" x14ac:dyDescent="0.35">
      <c r="A584" s="334" t="str">
        <f>Inek2019A3[[#This Row],[ZPD2]]</f>
        <v>ZP54.05</v>
      </c>
      <c r="B584" s="334" t="str">
        <f>Inek2019A3[[#This Row],[OPSKode]]</f>
        <v>6-005.b4</v>
      </c>
      <c r="C584" s="340">
        <f>Inek2019A3[[#This Row],[Betrag2]]</f>
        <v>3090.03</v>
      </c>
      <c r="D584" s="334" t="s">
        <v>2261</v>
      </c>
      <c r="E584" s="334" t="s">
        <v>2262</v>
      </c>
      <c r="F584" s="334" t="s">
        <v>2273</v>
      </c>
      <c r="G584" s="334" t="s">
        <v>2274</v>
      </c>
      <c r="H584" s="334" t="s">
        <v>1960</v>
      </c>
      <c r="I584" s="341">
        <v>3090.03</v>
      </c>
    </row>
    <row r="585" spans="1:9" x14ac:dyDescent="0.35">
      <c r="A585" s="334" t="str">
        <f>Inek2019A3[[#This Row],[ZPD2]]</f>
        <v>ZP54.06</v>
      </c>
      <c r="B585" s="334" t="str">
        <f>Inek2019A3[[#This Row],[OPSKode]]</f>
        <v>6-005.b5</v>
      </c>
      <c r="C585" s="340">
        <f>Inek2019A3[[#This Row],[Betrag2]]</f>
        <v>3669.41</v>
      </c>
      <c r="D585" s="334" t="s">
        <v>2261</v>
      </c>
      <c r="E585" s="334" t="s">
        <v>2262</v>
      </c>
      <c r="F585" s="334" t="s">
        <v>2275</v>
      </c>
      <c r="G585" s="334" t="s">
        <v>2276</v>
      </c>
      <c r="H585" s="334" t="s">
        <v>1963</v>
      </c>
      <c r="I585" s="341">
        <v>3669.41</v>
      </c>
    </row>
    <row r="586" spans="1:9" x14ac:dyDescent="0.35">
      <c r="A586" s="334" t="str">
        <f>Inek2019A3[[#This Row],[ZPD2]]</f>
        <v>ZP54.07</v>
      </c>
      <c r="B586" s="334" t="str">
        <f>Inek2019A3[[#This Row],[OPSKode]]</f>
        <v>6-005.b6</v>
      </c>
      <c r="C586" s="340">
        <f>Inek2019A3[[#This Row],[Betrag2]]</f>
        <v>4248.79</v>
      </c>
      <c r="D586" s="334" t="s">
        <v>2261</v>
      </c>
      <c r="E586" s="334" t="s">
        <v>2262</v>
      </c>
      <c r="F586" s="334" t="s">
        <v>2277</v>
      </c>
      <c r="G586" s="334" t="s">
        <v>2278</v>
      </c>
      <c r="H586" s="334" t="s">
        <v>1966</v>
      </c>
      <c r="I586" s="341">
        <v>4248.79</v>
      </c>
    </row>
    <row r="587" spans="1:9" x14ac:dyDescent="0.35">
      <c r="A587" s="334" t="str">
        <f>Inek2019A3[[#This Row],[ZPD2]]</f>
        <v>ZP54.08</v>
      </c>
      <c r="B587" s="334" t="str">
        <f>Inek2019A3[[#This Row],[OPSKode]]</f>
        <v>6-005.b7</v>
      </c>
      <c r="C587" s="340">
        <f>Inek2019A3[[#This Row],[Betrag2]]</f>
        <v>4828.17</v>
      </c>
      <c r="D587" s="334" t="s">
        <v>2261</v>
      </c>
      <c r="E587" s="334" t="s">
        <v>2262</v>
      </c>
      <c r="F587" s="334" t="s">
        <v>2279</v>
      </c>
      <c r="G587" s="334" t="s">
        <v>2280</v>
      </c>
      <c r="H587" s="334" t="s">
        <v>1969</v>
      </c>
      <c r="I587" s="341">
        <v>4828.17</v>
      </c>
    </row>
    <row r="588" spans="1:9" x14ac:dyDescent="0.35">
      <c r="A588" s="334" t="str">
        <f>Inek2019A3[[#This Row],[ZPD2]]</f>
        <v>ZP54.09</v>
      </c>
      <c r="B588" s="334" t="str">
        <f>Inek2019A3[[#This Row],[OPSKode]]</f>
        <v>6-005.b8</v>
      </c>
      <c r="C588" s="340">
        <f>Inek2019A3[[#This Row],[Betrag2]]</f>
        <v>5407.55</v>
      </c>
      <c r="D588" s="334" t="s">
        <v>2261</v>
      </c>
      <c r="E588" s="334" t="s">
        <v>2262</v>
      </c>
      <c r="F588" s="334" t="s">
        <v>2281</v>
      </c>
      <c r="G588" s="334" t="s">
        <v>2282</v>
      </c>
      <c r="H588" s="334" t="s">
        <v>1972</v>
      </c>
      <c r="I588" s="341">
        <v>5407.55</v>
      </c>
    </row>
    <row r="589" spans="1:9" x14ac:dyDescent="0.35">
      <c r="A589" s="334" t="str">
        <f>Inek2019A3[[#This Row],[ZPD2]]</f>
        <v>ZP54.10</v>
      </c>
      <c r="B589" s="334" t="str">
        <f>Inek2019A3[[#This Row],[OPSKode]]</f>
        <v>6-005.b9</v>
      </c>
      <c r="C589" s="340">
        <f>Inek2019A3[[#This Row],[Betrag2]]</f>
        <v>6180.05</v>
      </c>
      <c r="D589" s="334" t="s">
        <v>2261</v>
      </c>
      <c r="E589" s="334" t="s">
        <v>2262</v>
      </c>
      <c r="F589" s="334" t="s">
        <v>2283</v>
      </c>
      <c r="G589" s="334" t="s">
        <v>2284</v>
      </c>
      <c r="H589" s="334" t="s">
        <v>1975</v>
      </c>
      <c r="I589" s="341">
        <v>6180.05</v>
      </c>
    </row>
    <row r="590" spans="1:9" x14ac:dyDescent="0.35">
      <c r="A590" s="334" t="str">
        <f>Inek2019A3[[#This Row],[ZPD2]]</f>
        <v>ZP54.11</v>
      </c>
      <c r="B590" s="334" t="str">
        <f>Inek2019A3[[#This Row],[OPSKode]]</f>
        <v>6-005.ba</v>
      </c>
      <c r="C590" s="340">
        <f>Inek2019A3[[#This Row],[Betrag2]]</f>
        <v>7338.81</v>
      </c>
      <c r="D590" s="334" t="s">
        <v>2261</v>
      </c>
      <c r="E590" s="334" t="s">
        <v>2262</v>
      </c>
      <c r="F590" s="334" t="s">
        <v>2285</v>
      </c>
      <c r="G590" s="334" t="s">
        <v>2286</v>
      </c>
      <c r="H590" s="334" t="s">
        <v>1978</v>
      </c>
      <c r="I590" s="341">
        <v>7338.81</v>
      </c>
    </row>
    <row r="591" spans="1:9" x14ac:dyDescent="0.35">
      <c r="A591" s="334" t="str">
        <f>Inek2019A3[[#This Row],[ZPD2]]</f>
        <v>ZP54.12</v>
      </c>
      <c r="B591" s="334" t="str">
        <f>Inek2019A3[[#This Row],[OPSKode]]</f>
        <v>6-005.bb</v>
      </c>
      <c r="C591" s="340">
        <f>Inek2019A3[[#This Row],[Betrag2]]</f>
        <v>8497.57</v>
      </c>
      <c r="D591" s="334" t="s">
        <v>2261</v>
      </c>
      <c r="E591" s="334" t="s">
        <v>2262</v>
      </c>
      <c r="F591" s="334" t="s">
        <v>2287</v>
      </c>
      <c r="G591" s="334" t="s">
        <v>2288</v>
      </c>
      <c r="H591" s="334" t="s">
        <v>1981</v>
      </c>
      <c r="I591" s="341">
        <v>8497.57</v>
      </c>
    </row>
    <row r="592" spans="1:9" x14ac:dyDescent="0.35">
      <c r="A592" s="334" t="str">
        <f>Inek2019A3[[#This Row],[ZPD2]]</f>
        <v>ZP54.13</v>
      </c>
      <c r="B592" s="334" t="str">
        <f>Inek2019A3[[#This Row],[OPSKode]]</f>
        <v>6-005.bc</v>
      </c>
      <c r="C592" s="340">
        <f>Inek2019A3[[#This Row],[Betrag2]]</f>
        <v>9656.33</v>
      </c>
      <c r="D592" s="334" t="s">
        <v>2261</v>
      </c>
      <c r="E592" s="334" t="s">
        <v>2262</v>
      </c>
      <c r="F592" s="334" t="s">
        <v>2289</v>
      </c>
      <c r="G592" s="334" t="s">
        <v>2290</v>
      </c>
      <c r="H592" s="334" t="s">
        <v>1984</v>
      </c>
      <c r="I592" s="341">
        <v>9656.33</v>
      </c>
    </row>
    <row r="593" spans="1:9" x14ac:dyDescent="0.35">
      <c r="A593" s="334" t="str">
        <f>Inek2019A3[[#This Row],[ZPD2]]</f>
        <v>ZP54.14</v>
      </c>
      <c r="B593" s="334" t="str">
        <f>Inek2019A3[[#This Row],[OPSKode]]</f>
        <v>6-005.bd</v>
      </c>
      <c r="C593" s="340">
        <f>Inek2019A3[[#This Row],[Betrag2]]</f>
        <v>10815.09</v>
      </c>
      <c r="D593" s="334" t="s">
        <v>2261</v>
      </c>
      <c r="E593" s="334" t="s">
        <v>2262</v>
      </c>
      <c r="F593" s="334" t="s">
        <v>2291</v>
      </c>
      <c r="G593" s="334" t="s">
        <v>2292</v>
      </c>
      <c r="H593" s="334" t="s">
        <v>1987</v>
      </c>
      <c r="I593" s="341">
        <v>10815.09</v>
      </c>
    </row>
    <row r="594" spans="1:9" x14ac:dyDescent="0.35">
      <c r="A594" s="334" t="str">
        <f>Inek2019A3[[#This Row],[ZPD2]]</f>
        <v>ZP54.15</v>
      </c>
      <c r="B594" s="334" t="str">
        <f>Inek2019A3[[#This Row],[OPSKode]]</f>
        <v>6-005.be</v>
      </c>
      <c r="C594" s="340">
        <f>Inek2019A3[[#This Row],[Betrag2]]</f>
        <v>11973.85</v>
      </c>
      <c r="D594" s="334" t="s">
        <v>2261</v>
      </c>
      <c r="E594" s="334" t="s">
        <v>2262</v>
      </c>
      <c r="F594" s="334" t="s">
        <v>2293</v>
      </c>
      <c r="G594" s="334" t="s">
        <v>2294</v>
      </c>
      <c r="H594" s="334" t="s">
        <v>532</v>
      </c>
      <c r="I594" s="341">
        <v>11973.85</v>
      </c>
    </row>
    <row r="595" spans="1:9" x14ac:dyDescent="0.35">
      <c r="A595" s="334" t="str">
        <f>Inek2019A3[[#This Row],[ZPD2]]</f>
        <v>ZP54.16</v>
      </c>
      <c r="B595" s="334" t="str">
        <f>Inek2019A3[[#This Row],[OPSKode]]</f>
        <v>6-005.bf</v>
      </c>
      <c r="C595" s="340">
        <f>Inek2019A3[[#This Row],[Betrag2]]</f>
        <v>13132.61</v>
      </c>
      <c r="D595" s="334" t="s">
        <v>2261</v>
      </c>
      <c r="E595" s="334" t="s">
        <v>2262</v>
      </c>
      <c r="F595" s="334" t="s">
        <v>2295</v>
      </c>
      <c r="G595" s="334" t="s">
        <v>2296</v>
      </c>
      <c r="H595" s="334" t="s">
        <v>535</v>
      </c>
      <c r="I595" s="341">
        <v>13132.61</v>
      </c>
    </row>
    <row r="596" spans="1:9" x14ac:dyDescent="0.35">
      <c r="A596" s="334" t="str">
        <f>Inek2019A3[[#This Row],[ZPD2]]</f>
        <v>ZP54.17</v>
      </c>
      <c r="B596" s="334" t="str">
        <f>Inek2019A3[[#This Row],[OPSKode]]</f>
        <v>6-005.bg</v>
      </c>
      <c r="C596" s="340">
        <f>Inek2019A3[[#This Row],[Betrag2]]</f>
        <v>14291.37</v>
      </c>
      <c r="D596" s="334" t="s">
        <v>2261</v>
      </c>
      <c r="E596" s="334" t="s">
        <v>2262</v>
      </c>
      <c r="F596" s="334" t="s">
        <v>2297</v>
      </c>
      <c r="G596" s="334" t="s">
        <v>2298</v>
      </c>
      <c r="H596" s="334" t="s">
        <v>538</v>
      </c>
      <c r="I596" s="341">
        <v>14291.37</v>
      </c>
    </row>
    <row r="597" spans="1:9" x14ac:dyDescent="0.35">
      <c r="A597" s="334" t="str">
        <f>Inek2019A3[[#This Row],[ZPD2]]</f>
        <v>ZP54.18</v>
      </c>
      <c r="B597" s="334" t="str">
        <f>Inek2019A3[[#This Row],[OPSKode]]</f>
        <v>6-005.bh</v>
      </c>
      <c r="C597" s="340">
        <f>Inek2019A3[[#This Row],[Betrag2]]</f>
        <v>15450.13</v>
      </c>
      <c r="D597" s="334" t="s">
        <v>2261</v>
      </c>
      <c r="E597" s="334" t="s">
        <v>2262</v>
      </c>
      <c r="F597" s="334" t="s">
        <v>2299</v>
      </c>
      <c r="G597" s="334" t="s">
        <v>2300</v>
      </c>
      <c r="H597" s="334" t="s">
        <v>541</v>
      </c>
      <c r="I597" s="341">
        <v>15450.13</v>
      </c>
    </row>
    <row r="598" spans="1:9" x14ac:dyDescent="0.35">
      <c r="A598" s="334" t="str">
        <f>Inek2019A3[[#This Row],[ZPD2]]</f>
        <v>ZP54.19</v>
      </c>
      <c r="B598" s="334" t="str">
        <f>Inek2019A3[[#This Row],[OPSKode]]</f>
        <v>6-005.bj</v>
      </c>
      <c r="C598" s="340">
        <f>Inek2019A3[[#This Row],[Betrag2]]</f>
        <v>16608.89</v>
      </c>
      <c r="D598" s="334" t="s">
        <v>2261</v>
      </c>
      <c r="E598" s="334" t="s">
        <v>2262</v>
      </c>
      <c r="F598" s="334" t="s">
        <v>2301</v>
      </c>
      <c r="G598" s="334" t="s">
        <v>2302</v>
      </c>
      <c r="H598" s="334" t="s">
        <v>2303</v>
      </c>
      <c r="I598" s="341">
        <v>16608.89</v>
      </c>
    </row>
    <row r="599" spans="1:9" x14ac:dyDescent="0.35">
      <c r="C599" s="340"/>
      <c r="D599" s="334" t="s">
        <v>2304</v>
      </c>
      <c r="E599" s="334" t="s">
        <v>2305</v>
      </c>
      <c r="H599" s="334" t="s">
        <v>2306</v>
      </c>
    </row>
    <row r="600" spans="1:9" x14ac:dyDescent="0.35">
      <c r="A600" s="334" t="str">
        <f>Inek2019A3[[#This Row],[ZPD2]]</f>
        <v>ZP55.01</v>
      </c>
      <c r="B600" s="334" t="str">
        <f>Inek2019A3[[#This Row],[OPSKode]]</f>
        <v>6-003.j0</v>
      </c>
      <c r="C600" s="340">
        <f>Inek2019A3[[#This Row],[Betrag2]]</f>
        <v>1300.42</v>
      </c>
      <c r="D600" s="334" t="s">
        <v>2304</v>
      </c>
      <c r="E600" s="334" t="s">
        <v>2305</v>
      </c>
      <c r="F600" s="334" t="s">
        <v>2307</v>
      </c>
      <c r="G600" s="334" t="s">
        <v>2308</v>
      </c>
      <c r="H600" s="334" t="s">
        <v>989</v>
      </c>
      <c r="I600" s="341">
        <v>1300.42</v>
      </c>
    </row>
    <row r="601" spans="1:9" x14ac:dyDescent="0.35">
      <c r="A601" s="334" t="str">
        <f>Inek2019A3[[#This Row],[ZPD2]]</f>
        <v>ZP55.02</v>
      </c>
      <c r="B601" s="334" t="str">
        <f>Inek2019A3[[#This Row],[OPSKode]]</f>
        <v>6-003.j1</v>
      </c>
      <c r="C601" s="340">
        <f>Inek2019A3[[#This Row],[Betrag2]]</f>
        <v>2275.73</v>
      </c>
      <c r="D601" s="334" t="s">
        <v>2304</v>
      </c>
      <c r="E601" s="334" t="s">
        <v>2305</v>
      </c>
      <c r="F601" s="334" t="s">
        <v>2309</v>
      </c>
      <c r="G601" s="334" t="s">
        <v>2310</v>
      </c>
      <c r="H601" s="334" t="s">
        <v>992</v>
      </c>
      <c r="I601" s="341">
        <v>2275.73</v>
      </c>
    </row>
    <row r="602" spans="1:9" x14ac:dyDescent="0.35">
      <c r="A602" s="334" t="str">
        <f>Inek2019A3[[#This Row],[ZPD2]]</f>
        <v>ZP55.03</v>
      </c>
      <c r="B602" s="334" t="str">
        <f>Inek2019A3[[#This Row],[OPSKode]]</f>
        <v>6-003.j2</v>
      </c>
      <c r="C602" s="340">
        <f>Inek2019A3[[#This Row],[Betrag2]]</f>
        <v>3251.04</v>
      </c>
      <c r="D602" s="334" t="s">
        <v>2304</v>
      </c>
      <c r="E602" s="334" t="s">
        <v>2305</v>
      </c>
      <c r="F602" s="334" t="s">
        <v>2311</v>
      </c>
      <c r="G602" s="334" t="s">
        <v>2312</v>
      </c>
      <c r="H602" s="334" t="s">
        <v>995</v>
      </c>
      <c r="I602" s="341">
        <v>3251.04</v>
      </c>
    </row>
    <row r="603" spans="1:9" x14ac:dyDescent="0.35">
      <c r="A603" s="334" t="str">
        <f>Inek2019A3[[#This Row],[ZPD2]]</f>
        <v>ZP55.04</v>
      </c>
      <c r="B603" s="334" t="str">
        <f>Inek2019A3[[#This Row],[OPSKode]]</f>
        <v>6-003.j3</v>
      </c>
      <c r="C603" s="340">
        <f>Inek2019A3[[#This Row],[Betrag2]]</f>
        <v>4226.3599999999997</v>
      </c>
      <c r="D603" s="334" t="s">
        <v>2304</v>
      </c>
      <c r="E603" s="334" t="s">
        <v>2305</v>
      </c>
      <c r="F603" s="334" t="s">
        <v>2313</v>
      </c>
      <c r="G603" s="334" t="s">
        <v>2314</v>
      </c>
      <c r="H603" s="334" t="s">
        <v>998</v>
      </c>
      <c r="I603" s="341">
        <v>4226.3599999999997</v>
      </c>
    </row>
    <row r="604" spans="1:9" x14ac:dyDescent="0.35">
      <c r="A604" s="334" t="str">
        <f>Inek2019A3[[#This Row],[ZPD2]]</f>
        <v>ZP55.05</v>
      </c>
      <c r="B604" s="334" t="str">
        <f>Inek2019A3[[#This Row],[OPSKode]]</f>
        <v>6-003.j4</v>
      </c>
      <c r="C604" s="340">
        <f>Inek2019A3[[#This Row],[Betrag2]]</f>
        <v>5201.67</v>
      </c>
      <c r="D604" s="334" t="s">
        <v>2304</v>
      </c>
      <c r="E604" s="334" t="s">
        <v>2305</v>
      </c>
      <c r="F604" s="334" t="s">
        <v>2315</v>
      </c>
      <c r="G604" s="334" t="s">
        <v>2316</v>
      </c>
      <c r="H604" s="334" t="s">
        <v>1001</v>
      </c>
      <c r="I604" s="341">
        <v>5201.67</v>
      </c>
    </row>
    <row r="605" spans="1:9" x14ac:dyDescent="0.35">
      <c r="A605" s="334" t="str">
        <f>Inek2019A3[[#This Row],[ZPD2]]</f>
        <v>ZP55.06</v>
      </c>
      <c r="B605" s="334" t="str">
        <f>Inek2019A3[[#This Row],[OPSKode]]</f>
        <v>6-003.j5</v>
      </c>
      <c r="C605" s="340">
        <f>Inek2019A3[[#This Row],[Betrag2]]</f>
        <v>6176.98</v>
      </c>
      <c r="D605" s="334" t="s">
        <v>2304</v>
      </c>
      <c r="E605" s="334" t="s">
        <v>2305</v>
      </c>
      <c r="F605" s="334" t="s">
        <v>2317</v>
      </c>
      <c r="G605" s="334" t="s">
        <v>2318</v>
      </c>
      <c r="H605" s="334" t="s">
        <v>1004</v>
      </c>
      <c r="I605" s="341">
        <v>6176.98</v>
      </c>
    </row>
    <row r="606" spans="1:9" x14ac:dyDescent="0.35">
      <c r="A606" s="334" t="str">
        <f>Inek2019A3[[#This Row],[ZPD2]]</f>
        <v>ZP55.07</v>
      </c>
      <c r="B606" s="334" t="str">
        <f>Inek2019A3[[#This Row],[OPSKode]]</f>
        <v>6-003.j6</v>
      </c>
      <c r="C606" s="340">
        <f>Inek2019A3[[#This Row],[Betrag2]]</f>
        <v>7152.3</v>
      </c>
      <c r="D606" s="334" t="s">
        <v>2304</v>
      </c>
      <c r="E606" s="334" t="s">
        <v>2305</v>
      </c>
      <c r="F606" s="334" t="s">
        <v>2319</v>
      </c>
      <c r="G606" s="334" t="s">
        <v>2320</v>
      </c>
      <c r="H606" s="334" t="s">
        <v>1007</v>
      </c>
      <c r="I606" s="341">
        <v>7152.3</v>
      </c>
    </row>
    <row r="607" spans="1:9" x14ac:dyDescent="0.35">
      <c r="A607" s="334" t="str">
        <f>Inek2019A3[[#This Row],[ZPD2]]</f>
        <v>ZP55.08</v>
      </c>
      <c r="B607" s="334" t="str">
        <f>Inek2019A3[[#This Row],[OPSKode]]</f>
        <v>6-003.j7</v>
      </c>
      <c r="C607" s="340">
        <f>Inek2019A3[[#This Row],[Betrag2]]</f>
        <v>8452.7099999999991</v>
      </c>
      <c r="D607" s="334" t="s">
        <v>2304</v>
      </c>
      <c r="E607" s="334" t="s">
        <v>2305</v>
      </c>
      <c r="F607" s="334" t="s">
        <v>2321</v>
      </c>
      <c r="G607" s="334" t="s">
        <v>2322</v>
      </c>
      <c r="H607" s="334" t="s">
        <v>2323</v>
      </c>
      <c r="I607" s="341">
        <v>8452.7099999999991</v>
      </c>
    </row>
    <row r="608" spans="1:9" x14ac:dyDescent="0.35">
      <c r="A608" s="334" t="str">
        <f>Inek2019A3[[#This Row],[ZPD2]]</f>
        <v>ZP55.09</v>
      </c>
      <c r="B608" s="334" t="str">
        <f>Inek2019A3[[#This Row],[OPSKode]]</f>
        <v>6-003.j8</v>
      </c>
      <c r="C608" s="340">
        <f>Inek2019A3[[#This Row],[Betrag2]]</f>
        <v>10403.34</v>
      </c>
      <c r="D608" s="334" t="s">
        <v>2304</v>
      </c>
      <c r="E608" s="334" t="s">
        <v>2305</v>
      </c>
      <c r="F608" s="334" t="s">
        <v>2324</v>
      </c>
      <c r="G608" s="334" t="s">
        <v>2325</v>
      </c>
      <c r="H608" s="334" t="s">
        <v>2326</v>
      </c>
      <c r="I608" s="341">
        <v>10403.34</v>
      </c>
    </row>
    <row r="609" spans="1:9" x14ac:dyDescent="0.35">
      <c r="A609" s="334" t="str">
        <f>Inek2019A3[[#This Row],[ZPD2]]</f>
        <v>ZP55.10</v>
      </c>
      <c r="B609" s="334" t="str">
        <f>Inek2019A3[[#This Row],[OPSKode]]</f>
        <v>6-003.j9</v>
      </c>
      <c r="C609" s="340">
        <f>Inek2019A3[[#This Row],[Betrag2]]</f>
        <v>12353.96</v>
      </c>
      <c r="D609" s="334" t="s">
        <v>2304</v>
      </c>
      <c r="E609" s="334" t="s">
        <v>2305</v>
      </c>
      <c r="F609" s="334" t="s">
        <v>2327</v>
      </c>
      <c r="G609" s="334" t="s">
        <v>2328</v>
      </c>
      <c r="H609" s="334" t="s">
        <v>1022</v>
      </c>
      <c r="I609" s="341">
        <v>12353.96</v>
      </c>
    </row>
    <row r="610" spans="1:9" x14ac:dyDescent="0.35">
      <c r="A610" s="334" t="str">
        <f>Inek2019A3[[#This Row],[ZPD2]]</f>
        <v>ZP55.11</v>
      </c>
      <c r="B610" s="334" t="str">
        <f>Inek2019A3[[#This Row],[OPSKode]]</f>
        <v>6-003.ja</v>
      </c>
      <c r="C610" s="340">
        <f>Inek2019A3[[#This Row],[Betrag2]]</f>
        <v>14304.59</v>
      </c>
      <c r="D610" s="334" t="s">
        <v>2304</v>
      </c>
      <c r="E610" s="334" t="s">
        <v>2305</v>
      </c>
      <c r="F610" s="334" t="s">
        <v>2329</v>
      </c>
      <c r="G610" s="334" t="s">
        <v>2330</v>
      </c>
      <c r="H610" s="334" t="s">
        <v>1025</v>
      </c>
      <c r="I610" s="341">
        <v>14304.59</v>
      </c>
    </row>
    <row r="611" spans="1:9" x14ac:dyDescent="0.35">
      <c r="A611" s="334" t="str">
        <f>Inek2019A3[[#This Row],[ZPD2]]</f>
        <v>ZP55.12</v>
      </c>
      <c r="B611" s="334" t="str">
        <f>Inek2019A3[[#This Row],[OPSKode]]</f>
        <v>6-003.jb</v>
      </c>
      <c r="C611" s="340">
        <f>Inek2019A3[[#This Row],[Betrag2]]</f>
        <v>16255.22</v>
      </c>
      <c r="D611" s="334" t="s">
        <v>2304</v>
      </c>
      <c r="E611" s="334" t="s">
        <v>2305</v>
      </c>
      <c r="F611" s="334" t="s">
        <v>2331</v>
      </c>
      <c r="G611" s="334" t="s">
        <v>2332</v>
      </c>
      <c r="H611" s="334" t="s">
        <v>1028</v>
      </c>
      <c r="I611" s="341">
        <v>16255.22</v>
      </c>
    </row>
    <row r="612" spans="1:9" x14ac:dyDescent="0.35">
      <c r="A612" s="334" t="str">
        <f>Inek2019A3[[#This Row],[ZPD2]]</f>
        <v>ZP55.13</v>
      </c>
      <c r="B612" s="334" t="str">
        <f>Inek2019A3[[#This Row],[OPSKode]]</f>
        <v>6-003.jc</v>
      </c>
      <c r="C612" s="340">
        <f>Inek2019A3[[#This Row],[Betrag2]]</f>
        <v>18205.84</v>
      </c>
      <c r="D612" s="334" t="s">
        <v>2304</v>
      </c>
      <c r="E612" s="334" t="s">
        <v>2305</v>
      </c>
      <c r="F612" s="334" t="s">
        <v>2333</v>
      </c>
      <c r="G612" s="334" t="s">
        <v>2334</v>
      </c>
      <c r="H612" s="334" t="s">
        <v>1031</v>
      </c>
      <c r="I612" s="341">
        <v>18205.84</v>
      </c>
    </row>
    <row r="613" spans="1:9" x14ac:dyDescent="0.35">
      <c r="A613" s="334" t="str">
        <f>Inek2019A3[[#This Row],[ZPD2]]</f>
        <v>ZP55.14</v>
      </c>
      <c r="B613" s="334" t="str">
        <f>Inek2019A3[[#This Row],[OPSKode]]</f>
        <v>6-003.jd</v>
      </c>
      <c r="C613" s="340">
        <f>Inek2019A3[[#This Row],[Betrag2]]</f>
        <v>20156.47</v>
      </c>
      <c r="D613" s="334" t="s">
        <v>2304</v>
      </c>
      <c r="E613" s="334" t="s">
        <v>2305</v>
      </c>
      <c r="F613" s="334" t="s">
        <v>2335</v>
      </c>
      <c r="G613" s="334" t="s">
        <v>2336</v>
      </c>
      <c r="H613" s="334" t="s">
        <v>1034</v>
      </c>
      <c r="I613" s="341">
        <v>20156.47</v>
      </c>
    </row>
    <row r="614" spans="1:9" x14ac:dyDescent="0.35">
      <c r="A614" s="334" t="str">
        <f>Inek2019A3[[#This Row],[ZPD2]]</f>
        <v>ZP55.15</v>
      </c>
      <c r="B614" s="334" t="str">
        <f>Inek2019A3[[#This Row],[OPSKode]]</f>
        <v>6-003.je</v>
      </c>
      <c r="C614" s="340">
        <f>Inek2019A3[[#This Row],[Betrag2]]</f>
        <v>22107.09</v>
      </c>
      <c r="D614" s="334" t="s">
        <v>2304</v>
      </c>
      <c r="E614" s="334" t="s">
        <v>2305</v>
      </c>
      <c r="F614" s="334" t="s">
        <v>2337</v>
      </c>
      <c r="G614" s="334" t="s">
        <v>2338</v>
      </c>
      <c r="H614" s="334" t="s">
        <v>1037</v>
      </c>
      <c r="I614" s="341">
        <v>22107.09</v>
      </c>
    </row>
    <row r="615" spans="1:9" x14ac:dyDescent="0.35">
      <c r="A615" s="334" t="str">
        <f>Inek2019A3[[#This Row],[ZPD2]]</f>
        <v>ZP55.16</v>
      </c>
      <c r="B615" s="334" t="str">
        <f>Inek2019A3[[#This Row],[OPSKode]]</f>
        <v>6-003.jf</v>
      </c>
      <c r="C615" s="340">
        <f>Inek2019A3[[#This Row],[Betrag2]]</f>
        <v>24057.72</v>
      </c>
      <c r="D615" s="334" t="s">
        <v>2304</v>
      </c>
      <c r="E615" s="334" t="s">
        <v>2305</v>
      </c>
      <c r="F615" s="334" t="s">
        <v>2339</v>
      </c>
      <c r="G615" s="334" t="s">
        <v>2340</v>
      </c>
      <c r="H615" s="334" t="s">
        <v>1040</v>
      </c>
      <c r="I615" s="341">
        <v>24057.72</v>
      </c>
    </row>
    <row r="616" spans="1:9" x14ac:dyDescent="0.35">
      <c r="A616" s="334" t="str">
        <f>Inek2019A3[[#This Row],[ZPD2]]</f>
        <v>ZP55.17</v>
      </c>
      <c r="B616" s="334" t="str">
        <f>Inek2019A3[[#This Row],[OPSKode]]</f>
        <v>6-003.jg</v>
      </c>
      <c r="C616" s="340">
        <f>Inek2019A3[[#This Row],[Betrag2]]</f>
        <v>26008.35</v>
      </c>
      <c r="D616" s="334" t="s">
        <v>2304</v>
      </c>
      <c r="E616" s="334" t="s">
        <v>2305</v>
      </c>
      <c r="F616" s="334" t="s">
        <v>2341</v>
      </c>
      <c r="G616" s="334" t="s">
        <v>2342</v>
      </c>
      <c r="H616" s="334" t="s">
        <v>1043</v>
      </c>
      <c r="I616" s="341">
        <v>26008.35</v>
      </c>
    </row>
    <row r="617" spans="1:9" x14ac:dyDescent="0.35">
      <c r="A617" s="334" t="str">
        <f>Inek2019A3[[#This Row],[ZPD2]]</f>
        <v>ZP55.18</v>
      </c>
      <c r="B617" s="334" t="str">
        <f>Inek2019A3[[#This Row],[OPSKode]]</f>
        <v>6-003.jh</v>
      </c>
      <c r="C617" s="340">
        <f>Inek2019A3[[#This Row],[Betrag2]]</f>
        <v>28609.18</v>
      </c>
      <c r="D617" s="334" t="s">
        <v>2304</v>
      </c>
      <c r="E617" s="334" t="s">
        <v>2305</v>
      </c>
      <c r="F617" s="334" t="s">
        <v>2343</v>
      </c>
      <c r="G617" s="334" t="s">
        <v>2344</v>
      </c>
      <c r="H617" s="334" t="s">
        <v>2345</v>
      </c>
      <c r="I617" s="341">
        <v>28609.18</v>
      </c>
    </row>
    <row r="618" spans="1:9" x14ac:dyDescent="0.35">
      <c r="A618" s="334" t="str">
        <f>Inek2019A3[[#This Row],[ZPD2]]</f>
        <v>ZP55.19</v>
      </c>
      <c r="B618" s="334" t="str">
        <f>Inek2019A3[[#This Row],[OPSKode]]</f>
        <v>6-003.jj</v>
      </c>
      <c r="C618" s="340">
        <f>Inek2019A3[[#This Row],[Betrag2]]</f>
        <v>32510.43</v>
      </c>
      <c r="D618" s="334" t="s">
        <v>2304</v>
      </c>
      <c r="E618" s="334" t="s">
        <v>2305</v>
      </c>
      <c r="F618" s="334" t="s">
        <v>2346</v>
      </c>
      <c r="G618" s="334" t="s">
        <v>2347</v>
      </c>
      <c r="H618" s="334" t="s">
        <v>2348</v>
      </c>
      <c r="I618" s="341">
        <v>32510.43</v>
      </c>
    </row>
    <row r="619" spans="1:9" x14ac:dyDescent="0.35">
      <c r="A619" s="334" t="str">
        <f>Inek2019A3[[#This Row],[ZPD2]]</f>
        <v>ZP55.20</v>
      </c>
      <c r="B619" s="334" t="str">
        <f>Inek2019A3[[#This Row],[OPSKode]]</f>
        <v>6-003.jk</v>
      </c>
      <c r="C619" s="340">
        <f>Inek2019A3[[#This Row],[Betrag2]]</f>
        <v>37712.1</v>
      </c>
      <c r="D619" s="334" t="s">
        <v>2304</v>
      </c>
      <c r="E619" s="334" t="s">
        <v>2305</v>
      </c>
      <c r="F619" s="334" t="s">
        <v>2349</v>
      </c>
      <c r="G619" s="334" t="s">
        <v>2350</v>
      </c>
      <c r="H619" s="334" t="s">
        <v>2351</v>
      </c>
      <c r="I619" s="341">
        <v>37712.1</v>
      </c>
    </row>
    <row r="620" spans="1:9" x14ac:dyDescent="0.35">
      <c r="A620" s="334" t="str">
        <f>Inek2019A3[[#This Row],[ZPD2]]</f>
        <v>ZP55.21</v>
      </c>
      <c r="B620" s="334" t="str">
        <f>Inek2019A3[[#This Row],[OPSKode]]</f>
        <v>6-003.jm</v>
      </c>
      <c r="C620" s="340">
        <f>Inek2019A3[[#This Row],[Betrag2]]</f>
        <v>45514.61</v>
      </c>
      <c r="D620" s="334" t="s">
        <v>2304</v>
      </c>
      <c r="E620" s="334" t="s">
        <v>2305</v>
      </c>
      <c r="F620" s="334" t="s">
        <v>2352</v>
      </c>
      <c r="G620" s="334" t="s">
        <v>2353</v>
      </c>
      <c r="H620" s="334" t="s">
        <v>2354</v>
      </c>
      <c r="I620" s="341">
        <v>45514.61</v>
      </c>
    </row>
    <row r="621" spans="1:9" x14ac:dyDescent="0.35">
      <c r="A621" s="334" t="str">
        <f>Inek2019A3[[#This Row],[ZPD2]]</f>
        <v>ZP55.22</v>
      </c>
      <c r="B621" s="334" t="str">
        <f>Inek2019A3[[#This Row],[OPSKode]]</f>
        <v>6-003.jn</v>
      </c>
      <c r="C621" s="340">
        <f>Inek2019A3[[#This Row],[Betrag2]]</f>
        <v>53317.11</v>
      </c>
      <c r="D621" s="334" t="s">
        <v>2304</v>
      </c>
      <c r="E621" s="334" t="s">
        <v>2305</v>
      </c>
      <c r="F621" s="334" t="s">
        <v>2355</v>
      </c>
      <c r="G621" s="334" t="s">
        <v>2356</v>
      </c>
      <c r="H621" s="334" t="s">
        <v>2357</v>
      </c>
      <c r="I621" s="341">
        <v>53317.11</v>
      </c>
    </row>
    <row r="622" spans="1:9" x14ac:dyDescent="0.35">
      <c r="A622" s="334" t="str">
        <f>Inek2019A3[[#This Row],[ZPD2]]</f>
        <v>ZP55.23</v>
      </c>
      <c r="B622" s="334" t="str">
        <f>Inek2019A3[[#This Row],[OPSKode]]</f>
        <v>6-003.jp</v>
      </c>
      <c r="C622" s="340">
        <f>Inek2019A3[[#This Row],[Betrag2]]</f>
        <v>63720.45</v>
      </c>
      <c r="D622" s="334" t="s">
        <v>2304</v>
      </c>
      <c r="E622" s="334" t="s">
        <v>2305</v>
      </c>
      <c r="F622" s="334" t="s">
        <v>2358</v>
      </c>
      <c r="G622" s="334" t="s">
        <v>2359</v>
      </c>
      <c r="H622" s="334" t="s">
        <v>2360</v>
      </c>
      <c r="I622" s="341">
        <v>63720.45</v>
      </c>
    </row>
    <row r="623" spans="1:9" x14ac:dyDescent="0.35">
      <c r="A623" s="334" t="str">
        <f>Inek2019A3[[#This Row],[ZPD2]]</f>
        <v>ZP55.24</v>
      </c>
      <c r="B623" s="334" t="str">
        <f>Inek2019A3[[#This Row],[OPSKode]]</f>
        <v>6-003.jq</v>
      </c>
      <c r="C623" s="340">
        <f>Inek2019A3[[#This Row],[Betrag2]]</f>
        <v>79325.460000000006</v>
      </c>
      <c r="D623" s="334" t="s">
        <v>2304</v>
      </c>
      <c r="E623" s="334" t="s">
        <v>2305</v>
      </c>
      <c r="F623" s="334" t="s">
        <v>2361</v>
      </c>
      <c r="G623" s="334" t="s">
        <v>2362</v>
      </c>
      <c r="H623" s="334" t="s">
        <v>2363</v>
      </c>
      <c r="I623" s="341">
        <v>79325.460000000006</v>
      </c>
    </row>
    <row r="624" spans="1:9" x14ac:dyDescent="0.35">
      <c r="A624" s="334" t="str">
        <f>Inek2019A3[[#This Row],[ZPD2]]</f>
        <v>ZP55.25</v>
      </c>
      <c r="B624" s="334" t="str">
        <f>Inek2019A3[[#This Row],[OPSKode]]</f>
        <v>6-003.jr</v>
      </c>
      <c r="C624" s="340">
        <f>Inek2019A3[[#This Row],[Betrag2]]</f>
        <v>94930.47</v>
      </c>
      <c r="D624" s="334" t="s">
        <v>2304</v>
      </c>
      <c r="E624" s="334" t="s">
        <v>2305</v>
      </c>
      <c r="F624" s="334" t="s">
        <v>2364</v>
      </c>
      <c r="G624" s="334" t="s">
        <v>2365</v>
      </c>
      <c r="H624" s="334" t="s">
        <v>2366</v>
      </c>
      <c r="I624" s="341">
        <v>94930.47</v>
      </c>
    </row>
    <row r="625" spans="1:9" x14ac:dyDescent="0.35">
      <c r="A625" s="334" t="str">
        <f>Inek2019A3[[#This Row],[ZPD2]]</f>
        <v>ZP55.26</v>
      </c>
      <c r="B625" s="334" t="str">
        <f>Inek2019A3[[#This Row],[OPSKode]]</f>
        <v>6-003.js</v>
      </c>
      <c r="C625" s="340">
        <f>Inek2019A3[[#This Row],[Betrag2]]</f>
        <v>113136.31</v>
      </c>
      <c r="D625" s="334" t="s">
        <v>2304</v>
      </c>
      <c r="E625" s="334" t="s">
        <v>2305</v>
      </c>
      <c r="F625" s="334" t="s">
        <v>2367</v>
      </c>
      <c r="G625" s="334" t="s">
        <v>2368</v>
      </c>
      <c r="H625" s="334" t="s">
        <v>2369</v>
      </c>
      <c r="I625" s="341">
        <v>113136.31</v>
      </c>
    </row>
    <row r="626" spans="1:9" x14ac:dyDescent="0.35">
      <c r="A626" s="334" t="str">
        <f>Inek2019A3[[#This Row],[ZPD2]]</f>
        <v>ZP55.27</v>
      </c>
      <c r="B626" s="334" t="str">
        <f>Inek2019A3[[#This Row],[OPSKode]]</f>
        <v>6-003.jt</v>
      </c>
      <c r="C626" s="340">
        <f>Inek2019A3[[#This Row],[Betrag2]]</f>
        <v>136543.82</v>
      </c>
      <c r="D626" s="334" t="s">
        <v>2304</v>
      </c>
      <c r="E626" s="334" t="s">
        <v>2305</v>
      </c>
      <c r="F626" s="334" t="s">
        <v>2370</v>
      </c>
      <c r="G626" s="334" t="s">
        <v>2371</v>
      </c>
      <c r="H626" s="334" t="s">
        <v>2372</v>
      </c>
      <c r="I626" s="341">
        <v>136543.82</v>
      </c>
    </row>
    <row r="627" spans="1:9" x14ac:dyDescent="0.35">
      <c r="A627" s="334" t="str">
        <f>Inek2019A3[[#This Row],[ZPD2]]</f>
        <v>ZP55.28</v>
      </c>
      <c r="B627" s="334" t="str">
        <f>Inek2019A3[[#This Row],[OPSKode]]</f>
        <v>6-003.ju</v>
      </c>
      <c r="C627" s="340">
        <f>Inek2019A3[[#This Row],[Betrag2]]</f>
        <v>159951.32999999999</v>
      </c>
      <c r="D627" s="334" t="s">
        <v>2304</v>
      </c>
      <c r="E627" s="334" t="s">
        <v>2305</v>
      </c>
      <c r="F627" s="334" t="s">
        <v>2373</v>
      </c>
      <c r="G627" s="334" t="s">
        <v>2374</v>
      </c>
      <c r="H627" s="334" t="s">
        <v>2375</v>
      </c>
      <c r="I627" s="341">
        <v>159951.32999999999</v>
      </c>
    </row>
    <row r="628" spans="1:9" x14ac:dyDescent="0.35">
      <c r="A628" s="334" t="str">
        <f>Inek2019A3[[#This Row],[ZPD2]]</f>
        <v>ZP55.29</v>
      </c>
      <c r="B628" s="334" t="str">
        <f>Inek2019A3[[#This Row],[OPSKode]]</f>
        <v>6-003.jv</v>
      </c>
      <c r="C628" s="340">
        <f>Inek2019A3[[#This Row],[Betrag2]]</f>
        <v>183358.84</v>
      </c>
      <c r="D628" s="334" t="s">
        <v>2304</v>
      </c>
      <c r="E628" s="334" t="s">
        <v>2305</v>
      </c>
      <c r="F628" s="334" t="s">
        <v>2376</v>
      </c>
      <c r="G628" s="334" t="s">
        <v>2377</v>
      </c>
      <c r="H628" s="334" t="s">
        <v>2378</v>
      </c>
      <c r="I628" s="341">
        <v>183358.84</v>
      </c>
    </row>
    <row r="629" spans="1:9" x14ac:dyDescent="0.35">
      <c r="C629" s="340"/>
      <c r="D629" s="334" t="s">
        <v>2379</v>
      </c>
      <c r="E629" s="334" t="s">
        <v>2380</v>
      </c>
      <c r="H629" s="334" t="s">
        <v>2381</v>
      </c>
    </row>
    <row r="630" spans="1:9" x14ac:dyDescent="0.35">
      <c r="A630" s="334" t="str">
        <f>Inek2019A3[[#This Row],[ZPD2]]</f>
        <v>ZP56.01</v>
      </c>
      <c r="B630" s="334" t="str">
        <f>Inek2019A3[[#This Row],[OPSKode]]</f>
        <v>6-005.e0</v>
      </c>
      <c r="C630" s="340">
        <f>Inek2019A3[[#This Row],[Betrag2]]</f>
        <v>957.67</v>
      </c>
      <c r="D630" s="334" t="s">
        <v>2379</v>
      </c>
      <c r="E630" s="334" t="s">
        <v>2380</v>
      </c>
      <c r="F630" s="334" t="s">
        <v>2382</v>
      </c>
      <c r="G630" s="334" t="s">
        <v>2383</v>
      </c>
      <c r="H630" s="334" t="s">
        <v>2384</v>
      </c>
      <c r="I630" s="341">
        <v>957.67</v>
      </c>
    </row>
    <row r="631" spans="1:9" x14ac:dyDescent="0.35">
      <c r="A631" s="334" t="str">
        <f>Inek2019A3[[#This Row],[ZPD2]]</f>
        <v>ZP56.02</v>
      </c>
      <c r="B631" s="334" t="str">
        <f>Inek2019A3[[#This Row],[OPSKode]]</f>
        <v>6-005.e1</v>
      </c>
      <c r="C631" s="340">
        <f>Inek2019A3[[#This Row],[Betrag2]]</f>
        <v>1915.34</v>
      </c>
      <c r="D631" s="334" t="s">
        <v>2379</v>
      </c>
      <c r="E631" s="334" t="s">
        <v>2380</v>
      </c>
      <c r="F631" s="334" t="s">
        <v>2385</v>
      </c>
      <c r="G631" s="334" t="s">
        <v>2386</v>
      </c>
      <c r="H631" s="334" t="s">
        <v>1526</v>
      </c>
      <c r="I631" s="341">
        <v>1915.34</v>
      </c>
    </row>
    <row r="632" spans="1:9" x14ac:dyDescent="0.35">
      <c r="A632" s="334" t="str">
        <f>Inek2019A3[[#This Row],[ZPD2]]</f>
        <v>ZP56.03</v>
      </c>
      <c r="B632" s="334" t="str">
        <f>Inek2019A3[[#This Row],[OPSKode]]</f>
        <v>6-005.e2</v>
      </c>
      <c r="C632" s="340">
        <f>Inek2019A3[[#This Row],[Betrag2]]</f>
        <v>3351.85</v>
      </c>
      <c r="D632" s="334" t="s">
        <v>2379</v>
      </c>
      <c r="E632" s="334" t="s">
        <v>2380</v>
      </c>
      <c r="F632" s="334" t="s">
        <v>2387</v>
      </c>
      <c r="G632" s="334" t="s">
        <v>2388</v>
      </c>
      <c r="H632" s="334" t="s">
        <v>1529</v>
      </c>
      <c r="I632" s="341">
        <v>3351.85</v>
      </c>
    </row>
    <row r="633" spans="1:9" x14ac:dyDescent="0.35">
      <c r="A633" s="334" t="str">
        <f>Inek2019A3[[#This Row],[ZPD2]]</f>
        <v>ZP56.04</v>
      </c>
      <c r="B633" s="334" t="str">
        <f>Inek2019A3[[#This Row],[OPSKode]]</f>
        <v>6-005.e3</v>
      </c>
      <c r="C633" s="340">
        <f>Inek2019A3[[#This Row],[Betrag2]]</f>
        <v>4788.3599999999997</v>
      </c>
      <c r="D633" s="334" t="s">
        <v>2379</v>
      </c>
      <c r="E633" s="334" t="s">
        <v>2380</v>
      </c>
      <c r="F633" s="334" t="s">
        <v>2389</v>
      </c>
      <c r="G633" s="334" t="s">
        <v>2390</v>
      </c>
      <c r="H633" s="334" t="s">
        <v>1532</v>
      </c>
      <c r="I633" s="341">
        <v>4788.3599999999997</v>
      </c>
    </row>
    <row r="634" spans="1:9" x14ac:dyDescent="0.35">
      <c r="A634" s="334" t="str">
        <f>Inek2019A3[[#This Row],[ZPD2]]</f>
        <v>ZP56.05</v>
      </c>
      <c r="B634" s="334" t="str">
        <f>Inek2019A3[[#This Row],[OPSKode]]</f>
        <v>6-005.e4</v>
      </c>
      <c r="C634" s="340">
        <f>Inek2019A3[[#This Row],[Betrag2]]</f>
        <v>6224.86</v>
      </c>
      <c r="D634" s="334" t="s">
        <v>2379</v>
      </c>
      <c r="E634" s="334" t="s">
        <v>2380</v>
      </c>
      <c r="F634" s="334" t="s">
        <v>2391</v>
      </c>
      <c r="G634" s="334" t="s">
        <v>2392</v>
      </c>
      <c r="H634" s="334" t="s">
        <v>1535</v>
      </c>
      <c r="I634" s="341">
        <v>6224.86</v>
      </c>
    </row>
    <row r="635" spans="1:9" x14ac:dyDescent="0.35">
      <c r="A635" s="334" t="str">
        <f>Inek2019A3[[#This Row],[ZPD2]]</f>
        <v>ZP56.06</v>
      </c>
      <c r="B635" s="334" t="str">
        <f>Inek2019A3[[#This Row],[OPSKode]]</f>
        <v>6-005.e5</v>
      </c>
      <c r="C635" s="340">
        <f>Inek2019A3[[#This Row],[Betrag2]]</f>
        <v>7661.37</v>
      </c>
      <c r="D635" s="334" t="s">
        <v>2379</v>
      </c>
      <c r="E635" s="334" t="s">
        <v>2380</v>
      </c>
      <c r="F635" s="334" t="s">
        <v>2393</v>
      </c>
      <c r="G635" s="334" t="s">
        <v>2394</v>
      </c>
      <c r="H635" s="334" t="s">
        <v>1538</v>
      </c>
      <c r="I635" s="341">
        <v>7661.37</v>
      </c>
    </row>
    <row r="636" spans="1:9" x14ac:dyDescent="0.35">
      <c r="A636" s="334" t="str">
        <f>Inek2019A3[[#This Row],[ZPD2]]</f>
        <v>ZP56.07</v>
      </c>
      <c r="B636" s="334" t="str">
        <f>Inek2019A3[[#This Row],[OPSKode]]</f>
        <v>6-005.e6</v>
      </c>
      <c r="C636" s="340">
        <f>Inek2019A3[[#This Row],[Betrag2]]</f>
        <v>9097.8799999999992</v>
      </c>
      <c r="D636" s="334" t="s">
        <v>2379</v>
      </c>
      <c r="E636" s="334" t="s">
        <v>2380</v>
      </c>
      <c r="F636" s="334" t="s">
        <v>2395</v>
      </c>
      <c r="G636" s="334" t="s">
        <v>2396</v>
      </c>
      <c r="H636" s="334" t="s">
        <v>1541</v>
      </c>
      <c r="I636" s="341">
        <v>9097.8799999999992</v>
      </c>
    </row>
    <row r="637" spans="1:9" x14ac:dyDescent="0.35">
      <c r="A637" s="334" t="str">
        <f>Inek2019A3[[#This Row],[ZPD2]]</f>
        <v>ZP56.08</v>
      </c>
      <c r="B637" s="334" t="str">
        <f>Inek2019A3[[#This Row],[OPSKode]]</f>
        <v>6-005.e7</v>
      </c>
      <c r="C637" s="340">
        <f>Inek2019A3[[#This Row],[Betrag2]]</f>
        <v>10534.38</v>
      </c>
      <c r="D637" s="334" t="s">
        <v>2379</v>
      </c>
      <c r="E637" s="334" t="s">
        <v>2380</v>
      </c>
      <c r="F637" s="334" t="s">
        <v>2397</v>
      </c>
      <c r="G637" s="334" t="s">
        <v>2398</v>
      </c>
      <c r="H637" s="334" t="s">
        <v>1544</v>
      </c>
      <c r="I637" s="341">
        <v>10534.38</v>
      </c>
    </row>
    <row r="638" spans="1:9" x14ac:dyDescent="0.35">
      <c r="A638" s="334" t="str">
        <f>Inek2019A3[[#This Row],[ZPD2]]</f>
        <v>ZP56.09</v>
      </c>
      <c r="B638" s="334" t="str">
        <f>Inek2019A3[[#This Row],[OPSKode]]</f>
        <v>6-005.e8</v>
      </c>
      <c r="C638" s="340">
        <f>Inek2019A3[[#This Row],[Betrag2]]</f>
        <v>11970.89</v>
      </c>
      <c r="D638" s="334" t="s">
        <v>2379</v>
      </c>
      <c r="E638" s="334" t="s">
        <v>2380</v>
      </c>
      <c r="F638" s="334" t="s">
        <v>2399</v>
      </c>
      <c r="G638" s="334" t="s">
        <v>2400</v>
      </c>
      <c r="H638" s="334" t="s">
        <v>2401</v>
      </c>
      <c r="I638" s="341">
        <v>11970.89</v>
      </c>
    </row>
    <row r="639" spans="1:9" x14ac:dyDescent="0.35">
      <c r="A639" s="334" t="str">
        <f>Inek2019A3[[#This Row],[ZPD2]]</f>
        <v>ZP56.10</v>
      </c>
      <c r="B639" s="334" t="str">
        <f>Inek2019A3[[#This Row],[OPSKode]]</f>
        <v>6-005.e9</v>
      </c>
      <c r="C639" s="340">
        <f>Inek2019A3[[#This Row],[Betrag2]]</f>
        <v>13407.4</v>
      </c>
      <c r="D639" s="334" t="s">
        <v>2379</v>
      </c>
      <c r="E639" s="334" t="s">
        <v>2380</v>
      </c>
      <c r="F639" s="334" t="s">
        <v>2402</v>
      </c>
      <c r="G639" s="334" t="s">
        <v>2403</v>
      </c>
      <c r="H639" s="334" t="s">
        <v>2404</v>
      </c>
      <c r="I639" s="341">
        <v>13407.4</v>
      </c>
    </row>
    <row r="640" spans="1:9" x14ac:dyDescent="0.35">
      <c r="A640" s="334" t="str">
        <f>Inek2019A3[[#This Row],[ZPD2]]</f>
        <v>ZP56.11</v>
      </c>
      <c r="B640" s="334" t="str">
        <f>Inek2019A3[[#This Row],[OPSKode]]</f>
        <v>6-005.ea</v>
      </c>
      <c r="C640" s="340">
        <f>Inek2019A3[[#This Row],[Betrag2]]</f>
        <v>15322.74</v>
      </c>
      <c r="D640" s="334" t="s">
        <v>2379</v>
      </c>
      <c r="E640" s="334" t="s">
        <v>2380</v>
      </c>
      <c r="F640" s="334" t="s">
        <v>2405</v>
      </c>
      <c r="G640" s="334" t="s">
        <v>2406</v>
      </c>
      <c r="H640" s="334" t="s">
        <v>2254</v>
      </c>
      <c r="I640" s="341">
        <v>15322.74</v>
      </c>
    </row>
    <row r="641" spans="1:9" x14ac:dyDescent="0.35">
      <c r="A641" s="334" t="str">
        <f>Inek2019A3[[#This Row],[ZPD2]]</f>
        <v>ZP56.12</v>
      </c>
      <c r="B641" s="334" t="str">
        <f>Inek2019A3[[#This Row],[OPSKode]]</f>
        <v>6-005.eb</v>
      </c>
      <c r="C641" s="340">
        <f>Inek2019A3[[#This Row],[Betrag2]]</f>
        <v>18195.759999999998</v>
      </c>
      <c r="D641" s="334" t="s">
        <v>2379</v>
      </c>
      <c r="E641" s="334" t="s">
        <v>2380</v>
      </c>
      <c r="F641" s="334" t="s">
        <v>2407</v>
      </c>
      <c r="G641" s="334" t="s">
        <v>2408</v>
      </c>
      <c r="H641" s="334" t="s">
        <v>2257</v>
      </c>
      <c r="I641" s="341">
        <v>18195.759999999998</v>
      </c>
    </row>
    <row r="642" spans="1:9" x14ac:dyDescent="0.35">
      <c r="A642" s="334" t="str">
        <f>Inek2019A3[[#This Row],[ZPD2]]</f>
        <v>ZP56.13</v>
      </c>
      <c r="B642" s="334" t="str">
        <f>Inek2019A3[[#This Row],[OPSKode]]</f>
        <v>6-005.ec</v>
      </c>
      <c r="C642" s="340">
        <f>Inek2019A3[[#This Row],[Betrag2]]</f>
        <v>21068.77</v>
      </c>
      <c r="D642" s="334" t="s">
        <v>2379</v>
      </c>
      <c r="E642" s="334" t="s">
        <v>2380</v>
      </c>
      <c r="F642" s="334" t="s">
        <v>2409</v>
      </c>
      <c r="G642" s="334" t="s">
        <v>2410</v>
      </c>
      <c r="H642" s="334" t="s">
        <v>2411</v>
      </c>
      <c r="I642" s="341">
        <v>21068.77</v>
      </c>
    </row>
    <row r="643" spans="1:9" x14ac:dyDescent="0.35">
      <c r="A643" s="334" t="str">
        <f>Inek2019A3[[#This Row],[ZPD2]]</f>
        <v>ZP56.14</v>
      </c>
      <c r="B643" s="334" t="str">
        <f>Inek2019A3[[#This Row],[OPSKode]]</f>
        <v>6-005.ed</v>
      </c>
      <c r="C643" s="340">
        <f>Inek2019A3[[#This Row],[Betrag2]]</f>
        <v>24899.45</v>
      </c>
      <c r="D643" s="334" t="s">
        <v>2379</v>
      </c>
      <c r="E643" s="334" t="s">
        <v>2380</v>
      </c>
      <c r="F643" s="334" t="s">
        <v>2412</v>
      </c>
      <c r="G643" s="334" t="s">
        <v>2413</v>
      </c>
      <c r="H643" s="334" t="s">
        <v>2414</v>
      </c>
      <c r="I643" s="341">
        <v>24899.45</v>
      </c>
    </row>
    <row r="644" spans="1:9" x14ac:dyDescent="0.35">
      <c r="A644" s="334" t="str">
        <f>Inek2019A3[[#This Row],[ZPD2]]</f>
        <v>ZP56.15</v>
      </c>
      <c r="B644" s="334" t="str">
        <f>Inek2019A3[[#This Row],[OPSKode]]</f>
        <v>6-005.ee</v>
      </c>
      <c r="C644" s="340">
        <f>Inek2019A3[[#This Row],[Betrag2]]</f>
        <v>30645.48</v>
      </c>
      <c r="D644" s="334" t="s">
        <v>2379</v>
      </c>
      <c r="E644" s="334" t="s">
        <v>2380</v>
      </c>
      <c r="F644" s="334" t="s">
        <v>2415</v>
      </c>
      <c r="G644" s="334" t="s">
        <v>2416</v>
      </c>
      <c r="H644" s="334" t="s">
        <v>2417</v>
      </c>
      <c r="I644" s="341">
        <v>30645.48</v>
      </c>
    </row>
    <row r="645" spans="1:9" x14ac:dyDescent="0.35">
      <c r="A645" s="334" t="str">
        <f>Inek2019A3[[#This Row],[ZPD2]]</f>
        <v>ZP56.16</v>
      </c>
      <c r="B645" s="334" t="str">
        <f>Inek2019A3[[#This Row],[OPSKode]]</f>
        <v>6-005.ef</v>
      </c>
      <c r="C645" s="340">
        <f>Inek2019A3[[#This Row],[Betrag2]]</f>
        <v>36391.51</v>
      </c>
      <c r="D645" s="334" t="s">
        <v>2379</v>
      </c>
      <c r="E645" s="334" t="s">
        <v>2380</v>
      </c>
      <c r="F645" s="334" t="s">
        <v>2418</v>
      </c>
      <c r="G645" s="334" t="s">
        <v>2419</v>
      </c>
      <c r="H645" s="334" t="s">
        <v>2420</v>
      </c>
      <c r="I645" s="341">
        <v>36391.51</v>
      </c>
    </row>
    <row r="646" spans="1:9" x14ac:dyDescent="0.35">
      <c r="A646" s="334" t="str">
        <f>Inek2019A3[[#This Row],[ZPD2]]</f>
        <v>ZP56.17</v>
      </c>
      <c r="B646" s="334" t="str">
        <f>Inek2019A3[[#This Row],[OPSKode]]</f>
        <v>6-005.eg</v>
      </c>
      <c r="C646" s="340">
        <f>Inek2019A3[[#This Row],[Betrag2]]</f>
        <v>42137.54</v>
      </c>
      <c r="D646" s="334" t="s">
        <v>2379</v>
      </c>
      <c r="E646" s="334" t="s">
        <v>2380</v>
      </c>
      <c r="F646" s="334" t="s">
        <v>2421</v>
      </c>
      <c r="G646" s="334" t="s">
        <v>2422</v>
      </c>
      <c r="H646" s="334" t="s">
        <v>2423</v>
      </c>
      <c r="I646" s="341">
        <v>42137.54</v>
      </c>
    </row>
    <row r="647" spans="1:9" x14ac:dyDescent="0.35">
      <c r="A647" s="334" t="str">
        <f>Inek2019A3[[#This Row],[ZPD2]]</f>
        <v>ZP56.18</v>
      </c>
      <c r="B647" s="334" t="str">
        <f>Inek2019A3[[#This Row],[OPSKode]]</f>
        <v>6-005.eh</v>
      </c>
      <c r="C647" s="340">
        <f>Inek2019A3[[#This Row],[Betrag2]]</f>
        <v>47883.57</v>
      </c>
      <c r="D647" s="334" t="s">
        <v>2379</v>
      </c>
      <c r="E647" s="334" t="s">
        <v>2380</v>
      </c>
      <c r="F647" s="334" t="s">
        <v>2424</v>
      </c>
      <c r="G647" s="334" t="s">
        <v>2425</v>
      </c>
      <c r="H647" s="334" t="s">
        <v>2426</v>
      </c>
      <c r="I647" s="341">
        <v>47883.57</v>
      </c>
    </row>
    <row r="648" spans="1:9" x14ac:dyDescent="0.35">
      <c r="A648" s="334" t="str">
        <f>Inek2019A3[[#This Row],[ZPD2]]</f>
        <v>ZP56.19</v>
      </c>
      <c r="B648" s="334" t="str">
        <f>Inek2019A3[[#This Row],[OPSKode]]</f>
        <v>6-005.ej</v>
      </c>
      <c r="C648" s="340">
        <f>Inek2019A3[[#This Row],[Betrag2]]</f>
        <v>53629.59</v>
      </c>
      <c r="D648" s="334" t="s">
        <v>2379</v>
      </c>
      <c r="E648" s="334" t="s">
        <v>2380</v>
      </c>
      <c r="F648" s="334" t="s">
        <v>2427</v>
      </c>
      <c r="G648" s="334" t="s">
        <v>2428</v>
      </c>
      <c r="H648" s="334" t="s">
        <v>2429</v>
      </c>
      <c r="I648" s="341">
        <v>53629.59</v>
      </c>
    </row>
    <row r="649" spans="1:9" x14ac:dyDescent="0.35">
      <c r="A649" s="334" t="str">
        <f>Inek2019A3[[#This Row],[ZPD2]]</f>
        <v>ZP56.20</v>
      </c>
      <c r="B649" s="334" t="str">
        <f>Inek2019A3[[#This Row],[OPSKode]]</f>
        <v>6-005.ek</v>
      </c>
      <c r="C649" s="340">
        <f>Inek2019A3[[#This Row],[Betrag2]]</f>
        <v>59375.62</v>
      </c>
      <c r="D649" s="334" t="s">
        <v>2379</v>
      </c>
      <c r="E649" s="334" t="s">
        <v>2380</v>
      </c>
      <c r="F649" s="334" t="s">
        <v>2430</v>
      </c>
      <c r="G649" s="334" t="s">
        <v>2431</v>
      </c>
      <c r="H649" s="334" t="s">
        <v>2432</v>
      </c>
      <c r="I649" s="341">
        <v>59375.62</v>
      </c>
    </row>
    <row r="650" spans="1:9" x14ac:dyDescent="0.35">
      <c r="A650" s="334" t="str">
        <f>Inek2019A3[[#This Row],[ZPD2]]</f>
        <v>ZP56.21</v>
      </c>
      <c r="B650" s="334" t="str">
        <f>Inek2019A3[[#This Row],[OPSKode]]</f>
        <v>6-005.em</v>
      </c>
      <c r="C650" s="340">
        <f>Inek2019A3[[#This Row],[Betrag2]]</f>
        <v>65121.65</v>
      </c>
      <c r="D650" s="334" t="s">
        <v>2379</v>
      </c>
      <c r="E650" s="334" t="s">
        <v>2380</v>
      </c>
      <c r="F650" s="334" t="s">
        <v>2433</v>
      </c>
      <c r="G650" s="334" t="s">
        <v>2434</v>
      </c>
      <c r="H650" s="334" t="s">
        <v>2435</v>
      </c>
      <c r="I650" s="341">
        <v>65121.65</v>
      </c>
    </row>
    <row r="651" spans="1:9" x14ac:dyDescent="0.35">
      <c r="A651" s="334" t="str">
        <f>Inek2019A3[[#This Row],[ZPD2]]</f>
        <v>ZP56.22</v>
      </c>
      <c r="B651" s="334" t="str">
        <f>Inek2019A3[[#This Row],[OPSKode]]</f>
        <v>6-005.en</v>
      </c>
      <c r="C651" s="340">
        <f>Inek2019A3[[#This Row],[Betrag2]]</f>
        <v>70867.679999999993</v>
      </c>
      <c r="D651" s="334" t="s">
        <v>2379</v>
      </c>
      <c r="E651" s="334" t="s">
        <v>2380</v>
      </c>
      <c r="F651" s="334" t="s">
        <v>2436</v>
      </c>
      <c r="G651" s="334" t="s">
        <v>2437</v>
      </c>
      <c r="H651" s="334" t="s">
        <v>2438</v>
      </c>
      <c r="I651" s="341">
        <v>70867.679999999993</v>
      </c>
    </row>
    <row r="652" spans="1:9" x14ac:dyDescent="0.35">
      <c r="C652" s="340"/>
      <c r="D652" s="334" t="s">
        <v>2439</v>
      </c>
      <c r="E652" s="334" t="s">
        <v>2440</v>
      </c>
      <c r="H652" s="334" t="s">
        <v>2441</v>
      </c>
    </row>
    <row r="653" spans="1:9" x14ac:dyDescent="0.35">
      <c r="A653" s="334" t="str">
        <f>Inek2019A3[[#This Row],[ZPD2]]</f>
        <v>ZP57.01</v>
      </c>
      <c r="B653" s="334" t="str">
        <f>Inek2019A3[[#This Row],[OPSKode]]</f>
        <v>6-005.90</v>
      </c>
      <c r="C653" s="340">
        <f>Inek2019A3[[#This Row],[Betrag2]]</f>
        <v>372.67</v>
      </c>
      <c r="D653" s="334" t="s">
        <v>2439</v>
      </c>
      <c r="E653" s="334" t="s">
        <v>2440</v>
      </c>
      <c r="F653" s="334" t="s">
        <v>2442</v>
      </c>
      <c r="G653" s="334" t="s">
        <v>2443</v>
      </c>
      <c r="H653" s="334" t="s">
        <v>2444</v>
      </c>
      <c r="I653" s="341">
        <v>372.67</v>
      </c>
    </row>
    <row r="654" spans="1:9" x14ac:dyDescent="0.35">
      <c r="A654" s="334" t="str">
        <f>Inek2019A3[[#This Row],[ZPD2]]</f>
        <v>ZP57.02</v>
      </c>
      <c r="B654" s="334" t="str">
        <f>Inek2019A3[[#This Row],[OPSKode]]</f>
        <v>6-005.91</v>
      </c>
      <c r="C654" s="340">
        <f>Inek2019A3[[#This Row],[Betrag2]]</f>
        <v>652.16999999999996</v>
      </c>
      <c r="D654" s="334" t="s">
        <v>2439</v>
      </c>
      <c r="E654" s="334" t="s">
        <v>2440</v>
      </c>
      <c r="F654" s="334" t="s">
        <v>2445</v>
      </c>
      <c r="G654" s="334" t="s">
        <v>2446</v>
      </c>
      <c r="H654" s="334" t="s">
        <v>2447</v>
      </c>
      <c r="I654" s="341">
        <v>652.16999999999996</v>
      </c>
    </row>
    <row r="655" spans="1:9" x14ac:dyDescent="0.35">
      <c r="A655" s="334" t="str">
        <f>Inek2019A3[[#This Row],[ZPD2]]</f>
        <v>ZP57.03</v>
      </c>
      <c r="B655" s="334" t="str">
        <f>Inek2019A3[[#This Row],[OPSKode]]</f>
        <v>6-005.92</v>
      </c>
      <c r="C655" s="340">
        <f>Inek2019A3[[#This Row],[Betrag2]]</f>
        <v>931.67</v>
      </c>
      <c r="D655" s="334" t="s">
        <v>2439</v>
      </c>
      <c r="E655" s="334" t="s">
        <v>2440</v>
      </c>
      <c r="F655" s="334" t="s">
        <v>2448</v>
      </c>
      <c r="G655" s="334" t="s">
        <v>2449</v>
      </c>
      <c r="H655" s="334" t="s">
        <v>2450</v>
      </c>
      <c r="I655" s="341">
        <v>931.67</v>
      </c>
    </row>
    <row r="656" spans="1:9" x14ac:dyDescent="0.35">
      <c r="A656" s="334" t="str">
        <f>Inek2019A3[[#This Row],[ZPD2]]</f>
        <v>ZP57.04</v>
      </c>
      <c r="B656" s="334" t="str">
        <f>Inek2019A3[[#This Row],[OPSKode]]</f>
        <v>6-005.93</v>
      </c>
      <c r="C656" s="340">
        <f>Inek2019A3[[#This Row],[Betrag2]]</f>
        <v>1211.17</v>
      </c>
      <c r="D656" s="334" t="s">
        <v>2439</v>
      </c>
      <c r="E656" s="334" t="s">
        <v>2440</v>
      </c>
      <c r="F656" s="334" t="s">
        <v>2451</v>
      </c>
      <c r="G656" s="334" t="s">
        <v>2452</v>
      </c>
      <c r="H656" s="334" t="s">
        <v>2453</v>
      </c>
      <c r="I656" s="341">
        <v>1211.17</v>
      </c>
    </row>
    <row r="657" spans="1:9" x14ac:dyDescent="0.35">
      <c r="A657" s="334" t="str">
        <f>Inek2019A3[[#This Row],[ZPD2]]</f>
        <v>ZP57.05</v>
      </c>
      <c r="B657" s="334" t="str">
        <f>Inek2019A3[[#This Row],[OPSKode]]</f>
        <v>6-005.94</v>
      </c>
      <c r="C657" s="340">
        <f>Inek2019A3[[#This Row],[Betrag2]]</f>
        <v>1427.07</v>
      </c>
      <c r="D657" s="334" t="s">
        <v>2439</v>
      </c>
      <c r="E657" s="334" t="s">
        <v>2440</v>
      </c>
      <c r="F657" s="334" t="s">
        <v>2454</v>
      </c>
      <c r="G657" s="334" t="s">
        <v>2455</v>
      </c>
      <c r="H657" s="334" t="s">
        <v>2456</v>
      </c>
      <c r="I657" s="341">
        <v>1427.07</v>
      </c>
    </row>
    <row r="658" spans="1:9" x14ac:dyDescent="0.35">
      <c r="A658" s="334" t="str">
        <f>Inek2019A3[[#This Row],[ZPD2]]</f>
        <v>ZP57.06</v>
      </c>
      <c r="B658" s="334" t="str">
        <f>Inek2019A3[[#This Row],[OPSKode]]</f>
        <v>6-005.95</v>
      </c>
      <c r="C658" s="340">
        <f>Inek2019A3[[#This Row],[Betrag2]]</f>
        <v>1770.17</v>
      </c>
      <c r="D658" s="334" t="s">
        <v>2439</v>
      </c>
      <c r="E658" s="334" t="s">
        <v>2440</v>
      </c>
      <c r="F658" s="334" t="s">
        <v>2457</v>
      </c>
      <c r="G658" s="334" t="s">
        <v>2458</v>
      </c>
      <c r="H658" s="334" t="s">
        <v>2459</v>
      </c>
      <c r="I658" s="341">
        <v>1770.17</v>
      </c>
    </row>
    <row r="659" spans="1:9" x14ac:dyDescent="0.35">
      <c r="A659" s="334" t="str">
        <f>Inek2019A3[[#This Row],[ZPD2]]</f>
        <v>ZP57.07</v>
      </c>
      <c r="B659" s="334" t="str">
        <f>Inek2019A3[[#This Row],[OPSKode]]</f>
        <v>6-005.96</v>
      </c>
      <c r="C659" s="340">
        <f>Inek2019A3[[#This Row],[Betrag2]]</f>
        <v>2049.67</v>
      </c>
      <c r="D659" s="334" t="s">
        <v>2439</v>
      </c>
      <c r="E659" s="334" t="s">
        <v>2440</v>
      </c>
      <c r="F659" s="334" t="s">
        <v>2460</v>
      </c>
      <c r="G659" s="334" t="s">
        <v>2461</v>
      </c>
      <c r="H659" s="334" t="s">
        <v>2462</v>
      </c>
      <c r="I659" s="341">
        <v>2049.67</v>
      </c>
    </row>
    <row r="660" spans="1:9" x14ac:dyDescent="0.35">
      <c r="A660" s="334" t="str">
        <f>Inek2019A3[[#This Row],[ZPD2]]</f>
        <v>ZP57.08</v>
      </c>
      <c r="B660" s="334" t="str">
        <f>Inek2019A3[[#This Row],[OPSKode]]</f>
        <v>6-005.97</v>
      </c>
      <c r="C660" s="340">
        <f>Inek2019A3[[#This Row],[Betrag2]]</f>
        <v>2329.17</v>
      </c>
      <c r="D660" s="334" t="s">
        <v>2439</v>
      </c>
      <c r="E660" s="334" t="s">
        <v>2440</v>
      </c>
      <c r="F660" s="334" t="s">
        <v>2463</v>
      </c>
      <c r="G660" s="334" t="s">
        <v>2464</v>
      </c>
      <c r="H660" s="334" t="s">
        <v>2465</v>
      </c>
      <c r="I660" s="341">
        <v>2329.17</v>
      </c>
    </row>
    <row r="661" spans="1:9" x14ac:dyDescent="0.35">
      <c r="A661" s="334" t="str">
        <f>Inek2019A3[[#This Row],[ZPD2]]</f>
        <v>ZP57.09</v>
      </c>
      <c r="B661" s="334" t="str">
        <f>Inek2019A3[[#This Row],[OPSKode]]</f>
        <v>6-005.98</v>
      </c>
      <c r="C661" s="340">
        <f>Inek2019A3[[#This Row],[Betrag2]]</f>
        <v>2608.67</v>
      </c>
      <c r="D661" s="334" t="s">
        <v>2439</v>
      </c>
      <c r="E661" s="334" t="s">
        <v>2440</v>
      </c>
      <c r="F661" s="334" t="s">
        <v>2466</v>
      </c>
      <c r="G661" s="334" t="s">
        <v>2467</v>
      </c>
      <c r="H661" s="334" t="s">
        <v>2468</v>
      </c>
      <c r="I661" s="341">
        <v>2608.67</v>
      </c>
    </row>
    <row r="662" spans="1:9" x14ac:dyDescent="0.35">
      <c r="A662" s="334" t="str">
        <f>Inek2019A3[[#This Row],[ZPD2]]</f>
        <v>ZP57.10</v>
      </c>
      <c r="B662" s="334" t="str">
        <f>Inek2019A3[[#This Row],[OPSKode]]</f>
        <v>6-005.99</v>
      </c>
      <c r="C662" s="340">
        <f>Inek2019A3[[#This Row],[Betrag2]]</f>
        <v>2928.88</v>
      </c>
      <c r="D662" s="334" t="s">
        <v>2439</v>
      </c>
      <c r="E662" s="334" t="s">
        <v>2440</v>
      </c>
      <c r="F662" s="334" t="s">
        <v>2469</v>
      </c>
      <c r="G662" s="334" t="s">
        <v>2470</v>
      </c>
      <c r="H662" s="334" t="s">
        <v>2471</v>
      </c>
      <c r="I662" s="341">
        <v>2928.88</v>
      </c>
    </row>
    <row r="663" spans="1:9" x14ac:dyDescent="0.35">
      <c r="A663" s="334" t="str">
        <f>Inek2019A3[[#This Row],[ZPD2]]</f>
        <v>ZP57.11</v>
      </c>
      <c r="B663" s="334" t="str">
        <f>Inek2019A3[[#This Row],[OPSKode]]</f>
        <v>6-005.9a</v>
      </c>
      <c r="C663" s="340">
        <f>Inek2019A3[[#This Row],[Betrag2]]</f>
        <v>3540.33</v>
      </c>
      <c r="D663" s="334" t="s">
        <v>2439</v>
      </c>
      <c r="E663" s="334" t="s">
        <v>2440</v>
      </c>
      <c r="F663" s="334" t="s">
        <v>2472</v>
      </c>
      <c r="G663" s="334" t="s">
        <v>2473</v>
      </c>
      <c r="H663" s="334" t="s">
        <v>2474</v>
      </c>
      <c r="I663" s="341">
        <v>3540.33</v>
      </c>
    </row>
    <row r="664" spans="1:9" x14ac:dyDescent="0.35">
      <c r="A664" s="334" t="str">
        <f>Inek2019A3[[#This Row],[ZPD2]]</f>
        <v>ZP57.12</v>
      </c>
      <c r="B664" s="334" t="str">
        <f>Inek2019A3[[#This Row],[OPSKode]]</f>
        <v>6-005.9b</v>
      </c>
      <c r="C664" s="340">
        <f>Inek2019A3[[#This Row],[Betrag2]]</f>
        <v>4099.33</v>
      </c>
      <c r="D664" s="334" t="s">
        <v>2439</v>
      </c>
      <c r="E664" s="334" t="s">
        <v>2440</v>
      </c>
      <c r="F664" s="334" t="s">
        <v>2475</v>
      </c>
      <c r="G664" s="334" t="s">
        <v>2476</v>
      </c>
      <c r="H664" s="334" t="s">
        <v>2477</v>
      </c>
      <c r="I664" s="341">
        <v>4099.33</v>
      </c>
    </row>
    <row r="665" spans="1:9" x14ac:dyDescent="0.35">
      <c r="A665" s="334" t="str">
        <f>Inek2019A3[[#This Row],[ZPD2]]</f>
        <v>ZP57.13</v>
      </c>
      <c r="B665" s="334" t="str">
        <f>Inek2019A3[[#This Row],[OPSKode]]</f>
        <v>6-005.9c</v>
      </c>
      <c r="C665" s="340">
        <f>Inek2019A3[[#This Row],[Betrag2]]</f>
        <v>4658.33</v>
      </c>
      <c r="D665" s="334" t="s">
        <v>2439</v>
      </c>
      <c r="E665" s="334" t="s">
        <v>2440</v>
      </c>
      <c r="F665" s="334" t="s">
        <v>2478</v>
      </c>
      <c r="G665" s="334" t="s">
        <v>2479</v>
      </c>
      <c r="H665" s="334" t="s">
        <v>2480</v>
      </c>
      <c r="I665" s="341">
        <v>4658.33</v>
      </c>
    </row>
    <row r="666" spans="1:9" x14ac:dyDescent="0.35">
      <c r="A666" s="334" t="str">
        <f>Inek2019A3[[#This Row],[ZPD2]]</f>
        <v>ZP57.14</v>
      </c>
      <c r="B666" s="334" t="str">
        <f>Inek2019A3[[#This Row],[OPSKode]]</f>
        <v>6-005.9d</v>
      </c>
      <c r="C666" s="340">
        <f>Inek2019A3[[#This Row],[Betrag2]]</f>
        <v>5217.33</v>
      </c>
      <c r="D666" s="334" t="s">
        <v>2439</v>
      </c>
      <c r="E666" s="334" t="s">
        <v>2440</v>
      </c>
      <c r="F666" s="334" t="s">
        <v>2481</v>
      </c>
      <c r="G666" s="334" t="s">
        <v>2482</v>
      </c>
      <c r="H666" s="334" t="s">
        <v>2483</v>
      </c>
      <c r="I666" s="341">
        <v>5217.33</v>
      </c>
    </row>
    <row r="667" spans="1:9" x14ac:dyDescent="0.35">
      <c r="A667" s="334" t="str">
        <f>Inek2019A3[[#This Row],[ZPD2]]</f>
        <v>ZP57.15</v>
      </c>
      <c r="B667" s="334" t="str">
        <f>Inek2019A3[[#This Row],[OPSKode]]</f>
        <v>6-005.9e</v>
      </c>
      <c r="C667" s="340">
        <f>Inek2019A3[[#This Row],[Betrag2]]</f>
        <v>5962.67</v>
      </c>
      <c r="D667" s="334" t="s">
        <v>2439</v>
      </c>
      <c r="E667" s="334" t="s">
        <v>2440</v>
      </c>
      <c r="F667" s="334" t="s">
        <v>2484</v>
      </c>
      <c r="G667" s="334" t="s">
        <v>2485</v>
      </c>
      <c r="H667" s="334" t="s">
        <v>2486</v>
      </c>
      <c r="I667" s="341">
        <v>5962.67</v>
      </c>
    </row>
    <row r="668" spans="1:9" x14ac:dyDescent="0.35">
      <c r="A668" s="334" t="str">
        <f>Inek2019A3[[#This Row],[ZPD2]]</f>
        <v>ZP57.16</v>
      </c>
      <c r="B668" s="334" t="str">
        <f>Inek2019A3[[#This Row],[OPSKode]]</f>
        <v>6-005.9f</v>
      </c>
      <c r="C668" s="340">
        <f>Inek2019A3[[#This Row],[Betrag2]]</f>
        <v>7080.67</v>
      </c>
      <c r="D668" s="334" t="s">
        <v>2439</v>
      </c>
      <c r="E668" s="334" t="s">
        <v>2440</v>
      </c>
      <c r="F668" s="334" t="s">
        <v>2487</v>
      </c>
      <c r="G668" s="334" t="s">
        <v>2488</v>
      </c>
      <c r="H668" s="334" t="s">
        <v>2489</v>
      </c>
      <c r="I668" s="341">
        <v>7080.67</v>
      </c>
    </row>
    <row r="669" spans="1:9" x14ac:dyDescent="0.35">
      <c r="A669" s="334" t="str">
        <f>Inek2019A3[[#This Row],[ZPD2]]</f>
        <v>ZP57.17</v>
      </c>
      <c r="B669" s="334" t="str">
        <f>Inek2019A3[[#This Row],[OPSKode]]</f>
        <v>6-005.9g</v>
      </c>
      <c r="C669" s="340">
        <f>Inek2019A3[[#This Row],[Betrag2]]</f>
        <v>8198.67</v>
      </c>
      <c r="D669" s="334" t="s">
        <v>2439</v>
      </c>
      <c r="E669" s="334" t="s">
        <v>2440</v>
      </c>
      <c r="F669" s="334" t="s">
        <v>2490</v>
      </c>
      <c r="G669" s="334" t="s">
        <v>2491</v>
      </c>
      <c r="H669" s="334" t="s">
        <v>2492</v>
      </c>
      <c r="I669" s="341">
        <v>8198.67</v>
      </c>
    </row>
    <row r="670" spans="1:9" x14ac:dyDescent="0.35">
      <c r="A670" s="334" t="str">
        <f>Inek2019A3[[#This Row],[ZPD2]]</f>
        <v>ZP57.18</v>
      </c>
      <c r="B670" s="334" t="str">
        <f>Inek2019A3[[#This Row],[OPSKode]]</f>
        <v>6-005.9h</v>
      </c>
      <c r="C670" s="340">
        <f>Inek2019A3[[#This Row],[Betrag2]]</f>
        <v>9316.67</v>
      </c>
      <c r="D670" s="334" t="s">
        <v>2439</v>
      </c>
      <c r="E670" s="334" t="s">
        <v>2440</v>
      </c>
      <c r="F670" s="334" t="s">
        <v>2493</v>
      </c>
      <c r="G670" s="334" t="s">
        <v>2494</v>
      </c>
      <c r="H670" s="334" t="s">
        <v>2495</v>
      </c>
      <c r="I670" s="341">
        <v>9316.67</v>
      </c>
    </row>
    <row r="671" spans="1:9" x14ac:dyDescent="0.35">
      <c r="A671" s="334" t="str">
        <f>Inek2019A3[[#This Row],[ZPD2]]</f>
        <v>ZP57.19</v>
      </c>
      <c r="B671" s="334" t="str">
        <f>Inek2019A3[[#This Row],[OPSKode]]</f>
        <v>6-005.9j</v>
      </c>
      <c r="C671" s="340">
        <f>Inek2019A3[[#This Row],[Betrag2]]</f>
        <v>10434.67</v>
      </c>
      <c r="D671" s="334" t="s">
        <v>2439</v>
      </c>
      <c r="E671" s="334" t="s">
        <v>2440</v>
      </c>
      <c r="F671" s="334" t="s">
        <v>2496</v>
      </c>
      <c r="G671" s="334" t="s">
        <v>2497</v>
      </c>
      <c r="H671" s="334" t="s">
        <v>2498</v>
      </c>
      <c r="I671" s="341">
        <v>10434.67</v>
      </c>
    </row>
    <row r="672" spans="1:9" x14ac:dyDescent="0.35">
      <c r="A672" s="334" t="str">
        <f>Inek2019A3[[#This Row],[ZPD2]]</f>
        <v>ZP57.20</v>
      </c>
      <c r="B672" s="334" t="str">
        <f>Inek2019A3[[#This Row],[OPSKode]]</f>
        <v>6-005.9k</v>
      </c>
      <c r="C672" s="340">
        <f>Inek2019A3[[#This Row],[Betrag2]]</f>
        <v>11552.67</v>
      </c>
      <c r="D672" s="334" t="s">
        <v>2439</v>
      </c>
      <c r="E672" s="334" t="s">
        <v>2440</v>
      </c>
      <c r="F672" s="334" t="s">
        <v>2499</v>
      </c>
      <c r="G672" s="334" t="s">
        <v>2500</v>
      </c>
      <c r="H672" s="334" t="s">
        <v>2501</v>
      </c>
      <c r="I672" s="341">
        <v>11552.67</v>
      </c>
    </row>
    <row r="673" spans="1:9" x14ac:dyDescent="0.35">
      <c r="A673" s="334" t="str">
        <f>Inek2019A3[[#This Row],[ZPD2]]</f>
        <v>ZP57.21</v>
      </c>
      <c r="B673" s="334" t="str">
        <f>Inek2019A3[[#This Row],[OPSKode]]</f>
        <v>6-005.9m</v>
      </c>
      <c r="C673" s="340">
        <f>Inek2019A3[[#This Row],[Betrag2]]</f>
        <v>12670.67</v>
      </c>
      <c r="D673" s="334" t="s">
        <v>2439</v>
      </c>
      <c r="E673" s="334" t="s">
        <v>2440</v>
      </c>
      <c r="F673" s="334" t="s">
        <v>2502</v>
      </c>
      <c r="G673" s="334" t="s">
        <v>2503</v>
      </c>
      <c r="H673" s="334" t="s">
        <v>2504</v>
      </c>
      <c r="I673" s="341">
        <v>12670.67</v>
      </c>
    </row>
    <row r="674" spans="1:9" x14ac:dyDescent="0.35">
      <c r="A674" s="334" t="str">
        <f>Inek2019A3[[#This Row],[ZPD2]]</f>
        <v>ZP57.22</v>
      </c>
      <c r="B674" s="334" t="str">
        <f>Inek2019A3[[#This Row],[OPSKode]]</f>
        <v>6-005.9n</v>
      </c>
      <c r="C674" s="340">
        <f>Inek2019A3[[#This Row],[Betrag2]]</f>
        <v>13788.67</v>
      </c>
      <c r="D674" s="334" t="s">
        <v>2439</v>
      </c>
      <c r="E674" s="334" t="s">
        <v>2440</v>
      </c>
      <c r="F674" s="334" t="s">
        <v>2505</v>
      </c>
      <c r="G674" s="334" t="s">
        <v>2506</v>
      </c>
      <c r="H674" s="334" t="s">
        <v>2507</v>
      </c>
      <c r="I674" s="341">
        <v>13788.67</v>
      </c>
    </row>
    <row r="675" spans="1:9" x14ac:dyDescent="0.35">
      <c r="A675" s="334" t="str">
        <f>Inek2019A3[[#This Row],[ZPD2]]</f>
        <v>ZP57.23</v>
      </c>
      <c r="B675" s="334" t="str">
        <f>Inek2019A3[[#This Row],[OPSKode]]</f>
        <v>6-005.9p</v>
      </c>
      <c r="C675" s="340">
        <f>Inek2019A3[[#This Row],[Betrag2]]</f>
        <v>14906.67</v>
      </c>
      <c r="D675" s="334" t="s">
        <v>2439</v>
      </c>
      <c r="E675" s="334" t="s">
        <v>2440</v>
      </c>
      <c r="F675" s="334" t="s">
        <v>2508</v>
      </c>
      <c r="G675" s="334" t="s">
        <v>2509</v>
      </c>
      <c r="H675" s="334" t="s">
        <v>2510</v>
      </c>
      <c r="I675" s="341">
        <v>14906.67</v>
      </c>
    </row>
    <row r="676" spans="1:9" x14ac:dyDescent="0.35">
      <c r="A676" s="334" t="str">
        <f>Inek2019A3[[#This Row],[ZPD2]]</f>
        <v>ZP57.24</v>
      </c>
      <c r="B676" s="334" t="str">
        <f>Inek2019A3[[#This Row],[OPSKode]]</f>
        <v>6-005.9q</v>
      </c>
      <c r="C676" s="340">
        <f>Inek2019A3[[#This Row],[Betrag2]]</f>
        <v>16024.67</v>
      </c>
      <c r="D676" s="334" t="s">
        <v>2439</v>
      </c>
      <c r="E676" s="334" t="s">
        <v>2440</v>
      </c>
      <c r="F676" s="334" t="s">
        <v>2511</v>
      </c>
      <c r="G676" s="334" t="s">
        <v>2512</v>
      </c>
      <c r="H676" s="334" t="s">
        <v>2513</v>
      </c>
      <c r="I676" s="341">
        <v>16024.67</v>
      </c>
    </row>
    <row r="677" spans="1:9" x14ac:dyDescent="0.35">
      <c r="C677" s="340"/>
      <c r="D677" s="334" t="s">
        <v>2514</v>
      </c>
      <c r="E677" s="334" t="s">
        <v>2515</v>
      </c>
      <c r="H677" s="334" t="s">
        <v>2516</v>
      </c>
    </row>
    <row r="678" spans="1:9" x14ac:dyDescent="0.35">
      <c r="A678" s="334" t="str">
        <f>Inek2019A3[[#This Row],[ZPD2]]</f>
        <v>ZP58.01</v>
      </c>
      <c r="B678" s="334" t="str">
        <f>Inek2019A3[[#This Row],[OPSKode]]</f>
        <v>8-800.g1</v>
      </c>
      <c r="C678" s="340">
        <f>Inek2019A3[[#This Row],[Betrag2]]</f>
        <v>532.03</v>
      </c>
      <c r="D678" s="334" t="s">
        <v>2514</v>
      </c>
      <c r="E678" s="334" t="s">
        <v>2515</v>
      </c>
      <c r="F678" s="334" t="s">
        <v>2517</v>
      </c>
      <c r="G678" s="334" t="s">
        <v>2518</v>
      </c>
      <c r="H678" s="334" t="s">
        <v>2519</v>
      </c>
      <c r="I678" s="341">
        <v>532.03</v>
      </c>
    </row>
    <row r="679" spans="1:9" x14ac:dyDescent="0.35">
      <c r="A679" s="334" t="str">
        <f>Inek2019A3[[#This Row],[ZPD2]]</f>
        <v>ZP58.02</v>
      </c>
      <c r="B679" s="334" t="str">
        <f>Inek2019A3[[#This Row],[OPSKode]]</f>
        <v>8-800.g2</v>
      </c>
      <c r="C679" s="340">
        <f>Inek2019A3[[#This Row],[Betrag2]]</f>
        <v>798.04</v>
      </c>
      <c r="D679" s="334" t="s">
        <v>2514</v>
      </c>
      <c r="E679" s="334" t="s">
        <v>2515</v>
      </c>
      <c r="F679" s="334" t="s">
        <v>2520</v>
      </c>
      <c r="G679" s="334" t="s">
        <v>2521</v>
      </c>
      <c r="H679" s="334" t="s">
        <v>2522</v>
      </c>
      <c r="I679" s="341">
        <v>798.04</v>
      </c>
    </row>
    <row r="680" spans="1:9" x14ac:dyDescent="0.35">
      <c r="A680" s="334" t="str">
        <f>Inek2019A3[[#This Row],[ZPD2]]</f>
        <v>ZP58.03</v>
      </c>
      <c r="B680" s="334" t="str">
        <f>Inek2019A3[[#This Row],[OPSKode]]</f>
        <v>8-800.g3</v>
      </c>
      <c r="C680" s="340">
        <f>Inek2019A3[[#This Row],[Betrag2]]</f>
        <v>1064.06</v>
      </c>
      <c r="D680" s="334" t="s">
        <v>2514</v>
      </c>
      <c r="E680" s="334" t="s">
        <v>2515</v>
      </c>
      <c r="F680" s="334" t="s">
        <v>2523</v>
      </c>
      <c r="G680" s="334" t="s">
        <v>2524</v>
      </c>
      <c r="H680" s="334" t="s">
        <v>2525</v>
      </c>
      <c r="I680" s="341">
        <v>1064.06</v>
      </c>
    </row>
    <row r="681" spans="1:9" x14ac:dyDescent="0.35">
      <c r="A681" s="334" t="str">
        <f>Inek2019A3[[#This Row],[ZPD2]]</f>
        <v>ZP58.04</v>
      </c>
      <c r="B681" s="334" t="str">
        <f>Inek2019A3[[#This Row],[OPSKode]]</f>
        <v>8-800.g4</v>
      </c>
      <c r="C681" s="340">
        <f>Inek2019A3[[#This Row],[Betrag2]]</f>
        <v>1330.07</v>
      </c>
      <c r="D681" s="334" t="s">
        <v>2514</v>
      </c>
      <c r="E681" s="334" t="s">
        <v>2515</v>
      </c>
      <c r="F681" s="334" t="s">
        <v>2526</v>
      </c>
      <c r="G681" s="334" t="s">
        <v>2527</v>
      </c>
      <c r="H681" s="334" t="s">
        <v>2528</v>
      </c>
      <c r="I681" s="341">
        <v>1330.07</v>
      </c>
    </row>
    <row r="682" spans="1:9" x14ac:dyDescent="0.35">
      <c r="A682" s="334" t="str">
        <f>Inek2019A3[[#This Row],[ZPD2]]</f>
        <v>ZP58.05</v>
      </c>
      <c r="B682" s="334" t="str">
        <f>Inek2019A3[[#This Row],[OPSKode]]</f>
        <v>8-800.g5</v>
      </c>
      <c r="C682" s="340">
        <f>Inek2019A3[[#This Row],[Betrag2]]</f>
        <v>1697.17</v>
      </c>
      <c r="D682" s="334" t="s">
        <v>2514</v>
      </c>
      <c r="E682" s="334" t="s">
        <v>2515</v>
      </c>
      <c r="F682" s="334" t="s">
        <v>2529</v>
      </c>
      <c r="G682" s="334" t="s">
        <v>2530</v>
      </c>
      <c r="H682" s="334" t="s">
        <v>2531</v>
      </c>
      <c r="I682" s="341">
        <v>1697.17</v>
      </c>
    </row>
    <row r="683" spans="1:9" x14ac:dyDescent="0.35">
      <c r="A683" s="334" t="str">
        <f>Inek2019A3[[#This Row],[ZPD2]]</f>
        <v>ZP58.06</v>
      </c>
      <c r="B683" s="334" t="str">
        <f>Inek2019A3[[#This Row],[OPSKode]]</f>
        <v>8-800.g6</v>
      </c>
      <c r="C683" s="340">
        <f>Inek2019A3[[#This Row],[Betrag2]]</f>
        <v>2229.1999999999998</v>
      </c>
      <c r="D683" s="334" t="s">
        <v>2514</v>
      </c>
      <c r="E683" s="334" t="s">
        <v>2515</v>
      </c>
      <c r="F683" s="334" t="s">
        <v>2532</v>
      </c>
      <c r="G683" s="334" t="s">
        <v>2533</v>
      </c>
      <c r="H683" s="334" t="s">
        <v>2534</v>
      </c>
      <c r="I683" s="341">
        <v>2229.1999999999998</v>
      </c>
    </row>
    <row r="684" spans="1:9" x14ac:dyDescent="0.35">
      <c r="A684" s="334" t="str">
        <f>Inek2019A3[[#This Row],[ZPD2]]</f>
        <v>ZP58.07</v>
      </c>
      <c r="B684" s="334" t="str">
        <f>Inek2019A3[[#This Row],[OPSKode]]</f>
        <v>8-800.g7</v>
      </c>
      <c r="C684" s="340">
        <f>Inek2019A3[[#This Row],[Betrag2]]</f>
        <v>2763.89</v>
      </c>
      <c r="D684" s="334" t="s">
        <v>2514</v>
      </c>
      <c r="E684" s="334" t="s">
        <v>2515</v>
      </c>
      <c r="F684" s="334" t="s">
        <v>2535</v>
      </c>
      <c r="G684" s="334" t="s">
        <v>2536</v>
      </c>
      <c r="H684" s="334" t="s">
        <v>2537</v>
      </c>
      <c r="I684" s="341">
        <v>2763.89</v>
      </c>
    </row>
    <row r="685" spans="1:9" x14ac:dyDescent="0.35">
      <c r="A685" s="334" t="str">
        <f>Inek2019A3[[#This Row],[ZPD2]]</f>
        <v>ZP58.08</v>
      </c>
      <c r="B685" s="334" t="str">
        <f>Inek2019A3[[#This Row],[OPSKode]]</f>
        <v>8-800.g8</v>
      </c>
      <c r="C685" s="340">
        <f>Inek2019A3[[#This Row],[Betrag2]]</f>
        <v>3298.58</v>
      </c>
      <c r="D685" s="334" t="s">
        <v>2514</v>
      </c>
      <c r="E685" s="334" t="s">
        <v>2515</v>
      </c>
      <c r="F685" s="334" t="s">
        <v>2538</v>
      </c>
      <c r="G685" s="334" t="s">
        <v>2539</v>
      </c>
      <c r="H685" s="334" t="s">
        <v>2540</v>
      </c>
      <c r="I685" s="341">
        <v>3298.58</v>
      </c>
    </row>
    <row r="686" spans="1:9" x14ac:dyDescent="0.35">
      <c r="A686" s="334" t="str">
        <f>Inek2019A3[[#This Row],[ZPD2]]</f>
        <v>ZP58.09</v>
      </c>
      <c r="B686" s="334" t="str">
        <f>Inek2019A3[[#This Row],[OPSKode]]</f>
        <v>8-800.g9</v>
      </c>
      <c r="C686" s="340">
        <f>Inek2019A3[[#This Row],[Betrag2]]</f>
        <v>3841.25</v>
      </c>
      <c r="D686" s="334" t="s">
        <v>2514</v>
      </c>
      <c r="E686" s="334" t="s">
        <v>2515</v>
      </c>
      <c r="F686" s="334" t="s">
        <v>2541</v>
      </c>
      <c r="G686" s="334" t="s">
        <v>2542</v>
      </c>
      <c r="H686" s="334" t="s">
        <v>2543</v>
      </c>
      <c r="I686" s="341">
        <v>3841.25</v>
      </c>
    </row>
    <row r="687" spans="1:9" x14ac:dyDescent="0.35">
      <c r="A687" s="334" t="str">
        <f>Inek2019A3[[#This Row],[ZPD2]]</f>
        <v>ZP58.10</v>
      </c>
      <c r="B687" s="334" t="str">
        <f>Inek2019A3[[#This Row],[OPSKode]]</f>
        <v>8-800.ga</v>
      </c>
      <c r="C687" s="340">
        <f>Inek2019A3[[#This Row],[Betrag2]]</f>
        <v>4386.58</v>
      </c>
      <c r="D687" s="334" t="s">
        <v>2514</v>
      </c>
      <c r="E687" s="334" t="s">
        <v>2515</v>
      </c>
      <c r="F687" s="334" t="s">
        <v>2544</v>
      </c>
      <c r="G687" s="334" t="s">
        <v>2545</v>
      </c>
      <c r="H687" s="334" t="s">
        <v>2546</v>
      </c>
      <c r="I687" s="341">
        <v>4386.58</v>
      </c>
    </row>
    <row r="688" spans="1:9" x14ac:dyDescent="0.35">
      <c r="A688" s="334" t="str">
        <f>Inek2019A3[[#This Row],[ZPD2]]</f>
        <v>ZP58.11</v>
      </c>
      <c r="B688" s="334" t="str">
        <f>Inek2019A3[[#This Row],[OPSKode]]</f>
        <v>8-800.gb</v>
      </c>
      <c r="C688" s="340">
        <f>Inek2019A3[[#This Row],[Betrag2]]</f>
        <v>4921.2700000000004</v>
      </c>
      <c r="D688" s="334" t="s">
        <v>2514</v>
      </c>
      <c r="E688" s="334" t="s">
        <v>2515</v>
      </c>
      <c r="F688" s="334" t="s">
        <v>2547</v>
      </c>
      <c r="G688" s="334" t="s">
        <v>2548</v>
      </c>
      <c r="H688" s="334" t="s">
        <v>2549</v>
      </c>
      <c r="I688" s="341">
        <v>4921.2700000000004</v>
      </c>
    </row>
    <row r="689" spans="1:9" x14ac:dyDescent="0.35">
      <c r="A689" s="334" t="str">
        <f>Inek2019A3[[#This Row],[ZPD2]]</f>
        <v>ZP58.12</v>
      </c>
      <c r="B689" s="334" t="str">
        <f>Inek2019A3[[#This Row],[OPSKode]]</f>
        <v>8-800.gc</v>
      </c>
      <c r="C689" s="340">
        <f>Inek2019A3[[#This Row],[Betrag2]]</f>
        <v>5586.3</v>
      </c>
      <c r="D689" s="334" t="s">
        <v>2514</v>
      </c>
      <c r="E689" s="334" t="s">
        <v>2515</v>
      </c>
      <c r="F689" s="334" t="s">
        <v>2550</v>
      </c>
      <c r="G689" s="334" t="s">
        <v>2551</v>
      </c>
      <c r="H689" s="334" t="s">
        <v>2552</v>
      </c>
      <c r="I689" s="341">
        <v>5586.3</v>
      </c>
    </row>
    <row r="690" spans="1:9" x14ac:dyDescent="0.35">
      <c r="A690" s="334" t="str">
        <f>Inek2019A3[[#This Row],[ZPD2]]</f>
        <v>ZP58.13</v>
      </c>
      <c r="B690" s="334" t="str">
        <f>Inek2019A3[[#This Row],[OPSKode]]</f>
        <v>8-800.gd</v>
      </c>
      <c r="C690" s="340">
        <f>Inek2019A3[[#This Row],[Betrag2]]</f>
        <v>6650.36</v>
      </c>
      <c r="D690" s="334" t="s">
        <v>2514</v>
      </c>
      <c r="E690" s="334" t="s">
        <v>2515</v>
      </c>
      <c r="F690" s="334" t="s">
        <v>2553</v>
      </c>
      <c r="G690" s="334" t="s">
        <v>2554</v>
      </c>
      <c r="H690" s="334" t="s">
        <v>2555</v>
      </c>
      <c r="I690" s="341">
        <v>6650.36</v>
      </c>
    </row>
    <row r="691" spans="1:9" x14ac:dyDescent="0.35">
      <c r="A691" s="334" t="str">
        <f>Inek2019A3[[#This Row],[ZPD2]]</f>
        <v>ZP58.14</v>
      </c>
      <c r="B691" s="334" t="str">
        <f>Inek2019A3[[#This Row],[OPSKode]]</f>
        <v>8-800.ge</v>
      </c>
      <c r="C691" s="340">
        <f>Inek2019A3[[#This Row],[Betrag2]]</f>
        <v>7714.42</v>
      </c>
      <c r="D691" s="334" t="s">
        <v>2514</v>
      </c>
      <c r="E691" s="334" t="s">
        <v>2515</v>
      </c>
      <c r="F691" s="334" t="s">
        <v>2556</v>
      </c>
      <c r="G691" s="334" t="s">
        <v>2557</v>
      </c>
      <c r="H691" s="334" t="s">
        <v>2558</v>
      </c>
      <c r="I691" s="341">
        <v>7714.42</v>
      </c>
    </row>
    <row r="692" spans="1:9" x14ac:dyDescent="0.35">
      <c r="A692" s="334" t="str">
        <f>Inek2019A3[[#This Row],[ZPD2]]</f>
        <v>ZP58.15</v>
      </c>
      <c r="B692" s="334" t="str">
        <f>Inek2019A3[[#This Row],[OPSKode]]</f>
        <v>8-800.gf</v>
      </c>
      <c r="C692" s="340">
        <f>Inek2019A3[[#This Row],[Betrag2]]</f>
        <v>8778.48</v>
      </c>
      <c r="D692" s="334" t="s">
        <v>2514</v>
      </c>
      <c r="E692" s="334" t="s">
        <v>2515</v>
      </c>
      <c r="F692" s="334" t="s">
        <v>2559</v>
      </c>
      <c r="G692" s="334" t="s">
        <v>2560</v>
      </c>
      <c r="H692" s="334" t="s">
        <v>2561</v>
      </c>
      <c r="I692" s="341">
        <v>8778.48</v>
      </c>
    </row>
    <row r="693" spans="1:9" x14ac:dyDescent="0.35">
      <c r="A693" s="334" t="str">
        <f>Inek2019A3[[#This Row],[ZPD2]]</f>
        <v>ZP58.16</v>
      </c>
      <c r="B693" s="334" t="str">
        <f>Inek2019A3[[#This Row],[OPSKode]]</f>
        <v>8-800.gg</v>
      </c>
      <c r="C693" s="340">
        <f>Inek2019A3[[#This Row],[Betrag2]]</f>
        <v>9842.5400000000009</v>
      </c>
      <c r="D693" s="334" t="s">
        <v>2514</v>
      </c>
      <c r="E693" s="334" t="s">
        <v>2515</v>
      </c>
      <c r="F693" s="334" t="s">
        <v>2562</v>
      </c>
      <c r="G693" s="334" t="s">
        <v>2563</v>
      </c>
      <c r="H693" s="334" t="s">
        <v>2564</v>
      </c>
      <c r="I693" s="341">
        <v>9842.5400000000009</v>
      </c>
    </row>
    <row r="694" spans="1:9" x14ac:dyDescent="0.35">
      <c r="A694" s="334" t="str">
        <f>Inek2019A3[[#This Row],[ZPD2]]</f>
        <v>ZP58.17</v>
      </c>
      <c r="B694" s="334" t="str">
        <f>Inek2019A3[[#This Row],[OPSKode]]</f>
        <v>8-800.gh</v>
      </c>
      <c r="C694" s="340">
        <f>Inek2019A3[[#This Row],[Betrag2]]</f>
        <v>11039.6</v>
      </c>
      <c r="D694" s="334" t="s">
        <v>2514</v>
      </c>
      <c r="E694" s="334" t="s">
        <v>2515</v>
      </c>
      <c r="F694" s="334" t="s">
        <v>2565</v>
      </c>
      <c r="G694" s="334" t="s">
        <v>2566</v>
      </c>
      <c r="H694" s="334" t="s">
        <v>2567</v>
      </c>
      <c r="I694" s="341">
        <v>11039.6</v>
      </c>
    </row>
    <row r="695" spans="1:9" x14ac:dyDescent="0.35">
      <c r="A695" s="334" t="str">
        <f>Inek2019A3[[#This Row],[ZPD2]]</f>
        <v>ZP58.18</v>
      </c>
      <c r="B695" s="334" t="str">
        <f>Inek2019A3[[#This Row],[OPSKode]]</f>
        <v>8-800.gj</v>
      </c>
      <c r="C695" s="340">
        <f>Inek2019A3[[#This Row],[Betrag2]]</f>
        <v>12635.69</v>
      </c>
      <c r="D695" s="334" t="s">
        <v>2514</v>
      </c>
      <c r="E695" s="334" t="s">
        <v>2515</v>
      </c>
      <c r="F695" s="334" t="s">
        <v>2568</v>
      </c>
      <c r="G695" s="334" t="s">
        <v>2569</v>
      </c>
      <c r="H695" s="334" t="s">
        <v>2570</v>
      </c>
      <c r="I695" s="341">
        <v>12635.69</v>
      </c>
    </row>
    <row r="696" spans="1:9" x14ac:dyDescent="0.35">
      <c r="A696" s="334" t="str">
        <f>Inek2019A3[[#This Row],[ZPD2]]</f>
        <v>ZP58.19</v>
      </c>
      <c r="B696" s="334" t="str">
        <f>Inek2019A3[[#This Row],[OPSKode]]</f>
        <v>8-800.gk</v>
      </c>
      <c r="C696" s="340">
        <f>Inek2019A3[[#This Row],[Betrag2]]</f>
        <v>14231.78</v>
      </c>
      <c r="D696" s="334" t="s">
        <v>2514</v>
      </c>
      <c r="E696" s="334" t="s">
        <v>2515</v>
      </c>
      <c r="F696" s="334" t="s">
        <v>2571</v>
      </c>
      <c r="G696" s="334" t="s">
        <v>2572</v>
      </c>
      <c r="H696" s="334" t="s">
        <v>2573</v>
      </c>
      <c r="I696" s="341">
        <v>14231.78</v>
      </c>
    </row>
    <row r="697" spans="1:9" x14ac:dyDescent="0.35">
      <c r="A697" s="334" t="str">
        <f>Inek2019A3[[#This Row],[ZPD2]]</f>
        <v>ZP58.20</v>
      </c>
      <c r="B697" s="334" t="str">
        <f>Inek2019A3[[#This Row],[OPSKode]]</f>
        <v>8-800.gm</v>
      </c>
      <c r="C697" s="340">
        <f>Inek2019A3[[#This Row],[Betrag2]]</f>
        <v>15827.86</v>
      </c>
      <c r="D697" s="334" t="s">
        <v>2514</v>
      </c>
      <c r="E697" s="334" t="s">
        <v>2515</v>
      </c>
      <c r="F697" s="334" t="s">
        <v>2574</v>
      </c>
      <c r="G697" s="334" t="s">
        <v>2575</v>
      </c>
      <c r="H697" s="334" t="s">
        <v>2576</v>
      </c>
      <c r="I697" s="341">
        <v>15827.86</v>
      </c>
    </row>
    <row r="698" spans="1:9" x14ac:dyDescent="0.35">
      <c r="A698" s="334" t="str">
        <f>Inek2019A3[[#This Row],[ZPD2]]</f>
        <v>ZP58.21</v>
      </c>
      <c r="B698" s="334" t="str">
        <f>Inek2019A3[[#This Row],[OPSKode]]</f>
        <v>8-800.gn</v>
      </c>
      <c r="C698" s="340">
        <f>Inek2019A3[[#This Row],[Betrag2]]</f>
        <v>17423.95</v>
      </c>
      <c r="D698" s="334" t="s">
        <v>2514</v>
      </c>
      <c r="E698" s="334" t="s">
        <v>2515</v>
      </c>
      <c r="F698" s="334" t="s">
        <v>2577</v>
      </c>
      <c r="G698" s="334" t="s">
        <v>2578</v>
      </c>
      <c r="H698" s="334" t="s">
        <v>2579</v>
      </c>
      <c r="I698" s="341">
        <v>17423.95</v>
      </c>
    </row>
    <row r="699" spans="1:9" x14ac:dyDescent="0.35">
      <c r="A699" s="334" t="str">
        <f>Inek2019A3[[#This Row],[ZPD2]]</f>
        <v>ZP58.22</v>
      </c>
      <c r="B699" s="334" t="str">
        <f>Inek2019A3[[#This Row],[OPSKode]]</f>
        <v>8-800.gp</v>
      </c>
      <c r="C699" s="340">
        <f>Inek2019A3[[#This Row],[Betrag2]]</f>
        <v>19153.04</v>
      </c>
      <c r="D699" s="334" t="s">
        <v>2514</v>
      </c>
      <c r="E699" s="334" t="s">
        <v>2515</v>
      </c>
      <c r="F699" s="334" t="s">
        <v>2580</v>
      </c>
      <c r="G699" s="334" t="s">
        <v>2581</v>
      </c>
      <c r="H699" s="334" t="s">
        <v>2582</v>
      </c>
      <c r="I699" s="341">
        <v>19153.04</v>
      </c>
    </row>
    <row r="700" spans="1:9" x14ac:dyDescent="0.35">
      <c r="A700" s="334" t="str">
        <f>Inek2019A3[[#This Row],[ZPD2]]</f>
        <v>ZP58.23</v>
      </c>
      <c r="B700" s="334" t="str">
        <f>Inek2019A3[[#This Row],[OPSKode]]</f>
        <v>8-800.gq</v>
      </c>
      <c r="C700" s="340">
        <f>Inek2019A3[[#This Row],[Betrag2]]</f>
        <v>21281.16</v>
      </c>
      <c r="D700" s="334" t="s">
        <v>2514</v>
      </c>
      <c r="E700" s="334" t="s">
        <v>2515</v>
      </c>
      <c r="F700" s="334" t="s">
        <v>2583</v>
      </c>
      <c r="G700" s="334" t="s">
        <v>2584</v>
      </c>
      <c r="H700" s="334" t="s">
        <v>2585</v>
      </c>
      <c r="I700" s="341">
        <v>21281.16</v>
      </c>
    </row>
    <row r="701" spans="1:9" x14ac:dyDescent="0.35">
      <c r="A701" s="334" t="str">
        <f>Inek2019A3[[#This Row],[ZPD2]]</f>
        <v>ZP58.24</v>
      </c>
      <c r="B701" s="334" t="str">
        <f>Inek2019A3[[#This Row],[OPSKode]]</f>
        <v>8-800.gr</v>
      </c>
      <c r="C701" s="340">
        <f>Inek2019A3[[#This Row],[Betrag2]]</f>
        <v>23409.279999999999</v>
      </c>
      <c r="D701" s="334" t="s">
        <v>2514</v>
      </c>
      <c r="E701" s="334" t="s">
        <v>2515</v>
      </c>
      <c r="F701" s="334" t="s">
        <v>2586</v>
      </c>
      <c r="G701" s="334" t="s">
        <v>2587</v>
      </c>
      <c r="H701" s="334" t="s">
        <v>2588</v>
      </c>
      <c r="I701" s="341">
        <v>23409.279999999999</v>
      </c>
    </row>
    <row r="702" spans="1:9" x14ac:dyDescent="0.35">
      <c r="A702" s="334" t="str">
        <f>Inek2019A3[[#This Row],[ZPD2]]</f>
        <v>ZP58.25</v>
      </c>
      <c r="B702" s="334" t="str">
        <f>Inek2019A3[[#This Row],[OPSKode]]</f>
        <v>8-800.gs</v>
      </c>
      <c r="C702" s="340">
        <f>Inek2019A3[[#This Row],[Betrag2]]</f>
        <v>25537.39</v>
      </c>
      <c r="D702" s="334" t="s">
        <v>2514</v>
      </c>
      <c r="E702" s="334" t="s">
        <v>2515</v>
      </c>
      <c r="F702" s="334" t="s">
        <v>2589</v>
      </c>
      <c r="G702" s="334" t="s">
        <v>2590</v>
      </c>
      <c r="H702" s="334" t="s">
        <v>2591</v>
      </c>
      <c r="I702" s="341">
        <v>25537.39</v>
      </c>
    </row>
    <row r="703" spans="1:9" x14ac:dyDescent="0.35">
      <c r="A703" s="334" t="str">
        <f>Inek2019A3[[#This Row],[ZPD2]]</f>
        <v>ZP58.26</v>
      </c>
      <c r="B703" s="334" t="str">
        <f>Inek2019A3[[#This Row],[OPSKode]]</f>
        <v>8-800.gt</v>
      </c>
      <c r="C703" s="340">
        <f>Inek2019A3[[#This Row],[Betrag2]]</f>
        <v>27665.51</v>
      </c>
      <c r="D703" s="334" t="s">
        <v>2514</v>
      </c>
      <c r="E703" s="334" t="s">
        <v>2515</v>
      </c>
      <c r="F703" s="334" t="s">
        <v>2592</v>
      </c>
      <c r="G703" s="334" t="s">
        <v>2593</v>
      </c>
      <c r="H703" s="334" t="s">
        <v>2594</v>
      </c>
      <c r="I703" s="341">
        <v>27665.51</v>
      </c>
    </row>
    <row r="704" spans="1:9" x14ac:dyDescent="0.35">
      <c r="A704" s="334" t="str">
        <f>Inek2019A3[[#This Row],[ZPD2]]</f>
        <v>ZP58.27</v>
      </c>
      <c r="B704" s="334" t="str">
        <f>Inek2019A3[[#This Row],[OPSKode]]</f>
        <v>8-800.gu</v>
      </c>
      <c r="C704" s="340">
        <f>Inek2019A3[[#This Row],[Betrag2]]</f>
        <v>29793.62</v>
      </c>
      <c r="D704" s="334" t="s">
        <v>2514</v>
      </c>
      <c r="E704" s="334" t="s">
        <v>2515</v>
      </c>
      <c r="F704" s="334" t="s">
        <v>2595</v>
      </c>
      <c r="G704" s="334" t="s">
        <v>2596</v>
      </c>
      <c r="H704" s="334" t="s">
        <v>2597</v>
      </c>
      <c r="I704" s="341">
        <v>29793.62</v>
      </c>
    </row>
    <row r="705" spans="1:9" x14ac:dyDescent="0.35">
      <c r="A705" s="334" t="str">
        <f>Inek2019A3[[#This Row],[ZPD2]]</f>
        <v>ZP58.28</v>
      </c>
      <c r="B705" s="334" t="str">
        <f>Inek2019A3[[#This Row],[OPSKode]]</f>
        <v>8-800.gv</v>
      </c>
      <c r="C705" s="340">
        <f>Inek2019A3[[#This Row],[Betrag2]]</f>
        <v>31921.74</v>
      </c>
      <c r="D705" s="334" t="s">
        <v>2514</v>
      </c>
      <c r="E705" s="334" t="s">
        <v>2515</v>
      </c>
      <c r="F705" s="334" t="s">
        <v>2598</v>
      </c>
      <c r="G705" s="334" t="s">
        <v>2599</v>
      </c>
      <c r="H705" s="334" t="s">
        <v>2600</v>
      </c>
      <c r="I705" s="341">
        <v>31921.74</v>
      </c>
    </row>
    <row r="706" spans="1:9" x14ac:dyDescent="0.35">
      <c r="A706" s="334" t="str">
        <f>Inek2019A3[[#This Row],[ZPD2]]</f>
        <v>ZP58.29</v>
      </c>
      <c r="C706" s="502" t="s">
        <v>3969</v>
      </c>
      <c r="D706" s="334" t="s">
        <v>2514</v>
      </c>
      <c r="E706" s="334" t="s">
        <v>2515</v>
      </c>
      <c r="F706" s="334" t="s">
        <v>2601</v>
      </c>
      <c r="H706" s="334" t="s">
        <v>2602</v>
      </c>
    </row>
    <row r="707" spans="1:9" x14ac:dyDescent="0.35">
      <c r="A707" s="334" t="str">
        <f>Inek2019A3[[#This Row],[ZPD2]]</f>
        <v>ZP58.30</v>
      </c>
      <c r="B707" s="334" t="str">
        <f>Inek2019A3[[#This Row],[OPSKode]]</f>
        <v>8-800.gz</v>
      </c>
      <c r="C707" s="340">
        <f>Inek2019A3[[#This Row],[Betrag2]]</f>
        <v>34049.86</v>
      </c>
      <c r="D707" s="334" t="s">
        <v>2514</v>
      </c>
      <c r="E707" s="334" t="s">
        <v>2515</v>
      </c>
      <c r="F707" s="334" t="s">
        <v>2603</v>
      </c>
      <c r="G707" s="334" t="s">
        <v>2604</v>
      </c>
      <c r="H707" s="334" t="s">
        <v>2605</v>
      </c>
      <c r="I707" s="341">
        <v>34049.86</v>
      </c>
    </row>
    <row r="708" spans="1:9" x14ac:dyDescent="0.35">
      <c r="A708" s="334" t="str">
        <f>Inek2019A3[[#This Row],[ZPD2]]</f>
        <v>ZP58.31</v>
      </c>
      <c r="B708" s="334" t="str">
        <f>Inek2019A3[[#This Row],[OPSKode]]</f>
        <v>8-800.m0</v>
      </c>
      <c r="C708" s="340">
        <f>Inek2019A3[[#This Row],[Betrag2]]</f>
        <v>36443.99</v>
      </c>
      <c r="D708" s="334" t="s">
        <v>2514</v>
      </c>
      <c r="E708" s="334" t="s">
        <v>2515</v>
      </c>
      <c r="F708" s="334" t="s">
        <v>2606</v>
      </c>
      <c r="G708" s="334" t="s">
        <v>2607</v>
      </c>
      <c r="H708" s="334" t="s">
        <v>2608</v>
      </c>
      <c r="I708" s="341">
        <v>36443.99</v>
      </c>
    </row>
    <row r="709" spans="1:9" x14ac:dyDescent="0.35">
      <c r="A709" s="334" t="str">
        <f>Inek2019A3[[#This Row],[ZPD2]]</f>
        <v>ZP58.32</v>
      </c>
      <c r="B709" s="334" t="str">
        <f>Inek2019A3[[#This Row],[OPSKode]]</f>
        <v>8-800.m1</v>
      </c>
      <c r="C709" s="340">
        <f>Inek2019A3[[#This Row],[Betrag2]]</f>
        <v>39636.160000000003</v>
      </c>
      <c r="D709" s="334" t="s">
        <v>2514</v>
      </c>
      <c r="E709" s="334" t="s">
        <v>2515</v>
      </c>
      <c r="F709" s="334" t="s">
        <v>2609</v>
      </c>
      <c r="G709" s="334" t="s">
        <v>2610</v>
      </c>
      <c r="H709" s="334" t="s">
        <v>2611</v>
      </c>
      <c r="I709" s="341">
        <v>39636.160000000003</v>
      </c>
    </row>
    <row r="710" spans="1:9" x14ac:dyDescent="0.35">
      <c r="A710" s="334" t="str">
        <f>Inek2019A3[[#This Row],[ZPD2]]</f>
        <v>ZP58.33</v>
      </c>
      <c r="B710" s="334" t="str">
        <f>Inek2019A3[[#This Row],[OPSKode]]</f>
        <v>8-800.m2</v>
      </c>
      <c r="C710" s="340">
        <f>Inek2019A3[[#This Row],[Betrag2]]</f>
        <v>42828.33</v>
      </c>
      <c r="D710" s="334" t="s">
        <v>2514</v>
      </c>
      <c r="E710" s="334" t="s">
        <v>2515</v>
      </c>
      <c r="F710" s="334" t="s">
        <v>2612</v>
      </c>
      <c r="G710" s="334" t="s">
        <v>2613</v>
      </c>
      <c r="H710" s="334" t="s">
        <v>2614</v>
      </c>
      <c r="I710" s="341">
        <v>42828.33</v>
      </c>
    </row>
    <row r="711" spans="1:9" x14ac:dyDescent="0.35">
      <c r="A711" s="334" t="str">
        <f>Inek2019A3[[#This Row],[ZPD2]]</f>
        <v>ZP58.34</v>
      </c>
      <c r="B711" s="334" t="str">
        <f>Inek2019A3[[#This Row],[OPSKode]]</f>
        <v>8-800.m3</v>
      </c>
      <c r="C711" s="340">
        <f>Inek2019A3[[#This Row],[Betrag2]]</f>
        <v>46020.51</v>
      </c>
      <c r="D711" s="334" t="s">
        <v>2514</v>
      </c>
      <c r="E711" s="334" t="s">
        <v>2515</v>
      </c>
      <c r="F711" s="334" t="s">
        <v>2615</v>
      </c>
      <c r="G711" s="334" t="s">
        <v>2616</v>
      </c>
      <c r="H711" s="334" t="s">
        <v>2617</v>
      </c>
      <c r="I711" s="341">
        <v>46020.51</v>
      </c>
    </row>
    <row r="712" spans="1:9" x14ac:dyDescent="0.35">
      <c r="A712" s="334" t="str">
        <f>Inek2019A3[[#This Row],[ZPD2]]</f>
        <v>ZP58.35</v>
      </c>
      <c r="B712" s="334" t="str">
        <f>Inek2019A3[[#This Row],[OPSKode]]</f>
        <v>8-800.m4</v>
      </c>
      <c r="C712" s="340">
        <f>Inek2019A3[[#This Row],[Betrag2]]</f>
        <v>49212.68</v>
      </c>
      <c r="D712" s="334" t="s">
        <v>2514</v>
      </c>
      <c r="E712" s="334" t="s">
        <v>2515</v>
      </c>
      <c r="F712" s="334" t="s">
        <v>2618</v>
      </c>
      <c r="G712" s="334" t="s">
        <v>2619</v>
      </c>
      <c r="H712" s="334" t="s">
        <v>2620</v>
      </c>
      <c r="I712" s="341">
        <v>49212.68</v>
      </c>
    </row>
    <row r="713" spans="1:9" x14ac:dyDescent="0.35">
      <c r="A713" s="334" t="str">
        <f>Inek2019A3[[#This Row],[ZPD2]]</f>
        <v>ZP58.36</v>
      </c>
      <c r="B713" s="334" t="str">
        <f>Inek2019A3[[#This Row],[OPSKode]]</f>
        <v>8-800.m5</v>
      </c>
      <c r="C713" s="340">
        <f>Inek2019A3[[#This Row],[Betrag2]]</f>
        <v>52670.87</v>
      </c>
      <c r="D713" s="334" t="s">
        <v>2514</v>
      </c>
      <c r="E713" s="334" t="s">
        <v>2515</v>
      </c>
      <c r="F713" s="334" t="s">
        <v>2621</v>
      </c>
      <c r="G713" s="334" t="s">
        <v>2622</v>
      </c>
      <c r="H713" s="334" t="s">
        <v>2623</v>
      </c>
      <c r="I713" s="341">
        <v>52670.87</v>
      </c>
    </row>
    <row r="714" spans="1:9" x14ac:dyDescent="0.35">
      <c r="A714" s="334" t="str">
        <f>Inek2019A3[[#This Row],[ZPD2]]</f>
        <v>ZP58.37</v>
      </c>
      <c r="B714" s="334" t="str">
        <f>Inek2019A3[[#This Row],[OPSKode]]</f>
        <v>8-800.m6</v>
      </c>
      <c r="C714" s="340">
        <f>Inek2019A3[[#This Row],[Betrag2]]</f>
        <v>56927.1</v>
      </c>
      <c r="D714" s="334" t="s">
        <v>2514</v>
      </c>
      <c r="E714" s="334" t="s">
        <v>2515</v>
      </c>
      <c r="F714" s="334" t="s">
        <v>2624</v>
      </c>
      <c r="G714" s="334" t="s">
        <v>2625</v>
      </c>
      <c r="H714" s="334" t="s">
        <v>2626</v>
      </c>
      <c r="I714" s="341">
        <v>56927.1</v>
      </c>
    </row>
    <row r="715" spans="1:9" x14ac:dyDescent="0.35">
      <c r="A715" s="334" t="str">
        <f>Inek2019A3[[#This Row],[ZPD2]]</f>
        <v>ZP58.38</v>
      </c>
      <c r="B715" s="334" t="str">
        <f>Inek2019A3[[#This Row],[OPSKode]]</f>
        <v>8-800.m7</v>
      </c>
      <c r="C715" s="340">
        <f>Inek2019A3[[#This Row],[Betrag2]]</f>
        <v>61183.34</v>
      </c>
      <c r="D715" s="334" t="s">
        <v>2514</v>
      </c>
      <c r="E715" s="334" t="s">
        <v>2515</v>
      </c>
      <c r="F715" s="334" t="s">
        <v>2627</v>
      </c>
      <c r="G715" s="334" t="s">
        <v>2628</v>
      </c>
      <c r="H715" s="334" t="s">
        <v>2629</v>
      </c>
      <c r="I715" s="341">
        <v>61183.34</v>
      </c>
    </row>
    <row r="716" spans="1:9" x14ac:dyDescent="0.35">
      <c r="A716" s="334" t="str">
        <f>Inek2019A3[[#This Row],[ZPD2]]</f>
        <v>ZP58.39</v>
      </c>
      <c r="B716" s="334" t="str">
        <f>Inek2019A3[[#This Row],[OPSKode]]</f>
        <v>8-800.m8</v>
      </c>
      <c r="C716" s="340">
        <f>Inek2019A3[[#This Row],[Betrag2]]</f>
        <v>65439.57</v>
      </c>
      <c r="D716" s="334" t="s">
        <v>2514</v>
      </c>
      <c r="E716" s="334" t="s">
        <v>2515</v>
      </c>
      <c r="F716" s="334" t="s">
        <v>2630</v>
      </c>
      <c r="G716" s="334" t="s">
        <v>2631</v>
      </c>
      <c r="H716" s="334" t="s">
        <v>2632</v>
      </c>
      <c r="I716" s="341">
        <v>65439.57</v>
      </c>
    </row>
    <row r="717" spans="1:9" x14ac:dyDescent="0.35">
      <c r="A717" s="334" t="str">
        <f>Inek2019A3[[#This Row],[ZPD2]]</f>
        <v>ZP58.40</v>
      </c>
      <c r="B717" s="334" t="str">
        <f>Inek2019A3[[#This Row],[OPSKode]]</f>
        <v>8-800.m9</v>
      </c>
      <c r="C717" s="340">
        <f>Inek2019A3[[#This Row],[Betrag2]]</f>
        <v>69695.8</v>
      </c>
      <c r="D717" s="334" t="s">
        <v>2514</v>
      </c>
      <c r="E717" s="334" t="s">
        <v>2515</v>
      </c>
      <c r="F717" s="334" t="s">
        <v>2633</v>
      </c>
      <c r="G717" s="334" t="s">
        <v>2634</v>
      </c>
      <c r="H717" s="334" t="s">
        <v>2635</v>
      </c>
      <c r="I717" s="341">
        <v>69695.8</v>
      </c>
    </row>
    <row r="718" spans="1:9" x14ac:dyDescent="0.35">
      <c r="A718" s="334" t="str">
        <f>Inek2019A3[[#This Row],[ZPD2]]</f>
        <v>ZP58.41</v>
      </c>
      <c r="B718" s="334" t="str">
        <f>Inek2019A3[[#This Row],[OPSKode]]</f>
        <v>8-800.ma</v>
      </c>
      <c r="C718" s="340">
        <f>Inek2019A3[[#This Row],[Betrag2]]</f>
        <v>74218.05</v>
      </c>
      <c r="D718" s="334" t="s">
        <v>2514</v>
      </c>
      <c r="E718" s="334" t="s">
        <v>2515</v>
      </c>
      <c r="F718" s="334" t="s">
        <v>2636</v>
      </c>
      <c r="G718" s="334" t="s">
        <v>2637</v>
      </c>
      <c r="H718" s="334" t="s">
        <v>2638</v>
      </c>
      <c r="I718" s="341">
        <v>74218.05</v>
      </c>
    </row>
    <row r="719" spans="1:9" x14ac:dyDescent="0.35">
      <c r="A719" s="334" t="str">
        <f>Inek2019A3[[#This Row],[ZPD2]]</f>
        <v>ZP58.42</v>
      </c>
      <c r="B719" s="334" t="str">
        <f>Inek2019A3[[#This Row],[OPSKode]]</f>
        <v>8-800.mb</v>
      </c>
      <c r="C719" s="340">
        <f>Inek2019A3[[#This Row],[Betrag2]]</f>
        <v>79538.34</v>
      </c>
      <c r="D719" s="334" t="s">
        <v>2514</v>
      </c>
      <c r="E719" s="334" t="s">
        <v>2515</v>
      </c>
      <c r="F719" s="334" t="s">
        <v>2639</v>
      </c>
      <c r="G719" s="334" t="s">
        <v>2640</v>
      </c>
      <c r="H719" s="334" t="s">
        <v>2641</v>
      </c>
      <c r="I719" s="341">
        <v>79538.34</v>
      </c>
    </row>
    <row r="720" spans="1:9" x14ac:dyDescent="0.35">
      <c r="A720" s="334" t="str">
        <f>Inek2019A3[[#This Row],[ZPD2]]</f>
        <v>ZP58.43</v>
      </c>
      <c r="B720" s="334" t="str">
        <f>Inek2019A3[[#This Row],[OPSKode]]</f>
        <v>8-800.mc</v>
      </c>
      <c r="C720" s="340">
        <f>Inek2019A3[[#This Row],[Betrag2]]</f>
        <v>84858.63</v>
      </c>
      <c r="D720" s="334" t="s">
        <v>2514</v>
      </c>
      <c r="E720" s="334" t="s">
        <v>2515</v>
      </c>
      <c r="F720" s="334" t="s">
        <v>2642</v>
      </c>
      <c r="G720" s="334" t="s">
        <v>2643</v>
      </c>
      <c r="H720" s="334" t="s">
        <v>2644</v>
      </c>
      <c r="I720" s="341">
        <v>84858.63</v>
      </c>
    </row>
    <row r="721" spans="1:9" x14ac:dyDescent="0.35">
      <c r="A721" s="334" t="str">
        <f>Inek2019A3[[#This Row],[ZPD2]]</f>
        <v>ZP58.44</v>
      </c>
      <c r="B721" s="334" t="str">
        <f>Inek2019A3[[#This Row],[OPSKode]]</f>
        <v>8-800.md</v>
      </c>
      <c r="C721" s="340">
        <f>Inek2019A3[[#This Row],[Betrag2]]</f>
        <v>90178.92</v>
      </c>
      <c r="D721" s="334" t="s">
        <v>2514</v>
      </c>
      <c r="E721" s="334" t="s">
        <v>2515</v>
      </c>
      <c r="F721" s="334" t="s">
        <v>2645</v>
      </c>
      <c r="G721" s="334" t="s">
        <v>2646</v>
      </c>
      <c r="H721" s="334" t="s">
        <v>2647</v>
      </c>
      <c r="I721" s="341">
        <v>90178.92</v>
      </c>
    </row>
    <row r="722" spans="1:9" x14ac:dyDescent="0.35">
      <c r="A722" s="334" t="str">
        <f>Inek2019A3[[#This Row],[ZPD2]]</f>
        <v>ZP58.45</v>
      </c>
      <c r="B722" s="334" t="str">
        <f>Inek2019A3[[#This Row],[OPSKode]]</f>
        <v>8-800.me</v>
      </c>
      <c r="C722" s="340">
        <f>Inek2019A3[[#This Row],[Betrag2]]</f>
        <v>95499.21</v>
      </c>
      <c r="D722" s="334" t="s">
        <v>2514</v>
      </c>
      <c r="E722" s="334" t="s">
        <v>2515</v>
      </c>
      <c r="F722" s="334" t="s">
        <v>2648</v>
      </c>
      <c r="G722" s="334" t="s">
        <v>2649</v>
      </c>
      <c r="H722" s="334" t="s">
        <v>2650</v>
      </c>
      <c r="I722" s="341">
        <v>95499.21</v>
      </c>
    </row>
    <row r="723" spans="1:9" x14ac:dyDescent="0.35">
      <c r="A723" s="334" t="str">
        <f>Inek2019A3[[#This Row],[ZPD2]]</f>
        <v>ZP58.46</v>
      </c>
      <c r="B723" s="334" t="str">
        <f>Inek2019A3[[#This Row],[OPSKode]]</f>
        <v>8-800.mf</v>
      </c>
      <c r="C723" s="340">
        <f>Inek2019A3[[#This Row],[Betrag2]]</f>
        <v>100819.5</v>
      </c>
      <c r="D723" s="334" t="s">
        <v>2514</v>
      </c>
      <c r="E723" s="334" t="s">
        <v>2515</v>
      </c>
      <c r="F723" s="334" t="s">
        <v>2651</v>
      </c>
      <c r="G723" s="334" t="s">
        <v>2652</v>
      </c>
      <c r="H723" s="334" t="s">
        <v>2653</v>
      </c>
      <c r="I723" s="341">
        <v>100819.5</v>
      </c>
    </row>
    <row r="724" spans="1:9" x14ac:dyDescent="0.35">
      <c r="C724" s="340"/>
      <c r="D724" s="334" t="s">
        <v>2654</v>
      </c>
      <c r="E724" s="334" t="s">
        <v>3514</v>
      </c>
      <c r="H724" s="334" t="s">
        <v>2656</v>
      </c>
    </row>
    <row r="725" spans="1:9" x14ac:dyDescent="0.35">
      <c r="A725" s="334" t="str">
        <f>Inek2019A3[[#This Row],[ZPD2]]</f>
        <v>ZP59.01</v>
      </c>
      <c r="B725" s="334" t="str">
        <f>Inek2019A3[[#This Row],[OPSKode]]</f>
        <v>8-800.f0</v>
      </c>
      <c r="C725" s="340">
        <f>Inek2019A3[[#This Row],[Betrag2]]</f>
        <v>353.01</v>
      </c>
      <c r="D725" s="334" t="s">
        <v>2654</v>
      </c>
      <c r="E725" s="334" t="s">
        <v>3514</v>
      </c>
      <c r="F725" s="334" t="s">
        <v>2657</v>
      </c>
      <c r="G725" s="334" t="s">
        <v>2658</v>
      </c>
      <c r="H725" s="334" t="s">
        <v>2659</v>
      </c>
      <c r="I725" s="341">
        <v>353.01</v>
      </c>
    </row>
    <row r="726" spans="1:9" x14ac:dyDescent="0.35">
      <c r="A726" s="334" t="str">
        <f>Inek2019A3[[#This Row],[ZPD2]]</f>
        <v>ZP59.02</v>
      </c>
      <c r="B726" s="334" t="str">
        <f>Inek2019A3[[#This Row],[OPSKode]]</f>
        <v>8-800.f1</v>
      </c>
      <c r="C726" s="340">
        <f>Inek2019A3[[#This Row],[Betrag2]]</f>
        <v>706.02</v>
      </c>
      <c r="D726" s="334" t="s">
        <v>2654</v>
      </c>
      <c r="E726" s="334" t="s">
        <v>3514</v>
      </c>
      <c r="F726" s="334" t="s">
        <v>2660</v>
      </c>
      <c r="G726" s="334" t="s">
        <v>2661</v>
      </c>
      <c r="H726" s="334" t="s">
        <v>2662</v>
      </c>
      <c r="I726" s="341">
        <v>706.02</v>
      </c>
    </row>
    <row r="727" spans="1:9" x14ac:dyDescent="0.35">
      <c r="A727" s="334" t="str">
        <f>Inek2019A3[[#This Row],[ZPD2]]</f>
        <v>ZP59.03</v>
      </c>
      <c r="B727" s="334" t="str">
        <f>Inek2019A3[[#This Row],[OPSKode]]</f>
        <v>8-800.f2</v>
      </c>
      <c r="C727" s="340">
        <f>Inek2019A3[[#This Row],[Betrag2]]</f>
        <v>1059.03</v>
      </c>
      <c r="D727" s="334" t="s">
        <v>2654</v>
      </c>
      <c r="E727" s="334" t="s">
        <v>3514</v>
      </c>
      <c r="F727" s="334" t="s">
        <v>2663</v>
      </c>
      <c r="G727" s="334" t="s">
        <v>2664</v>
      </c>
      <c r="H727" s="334" t="s">
        <v>2665</v>
      </c>
      <c r="I727" s="341">
        <v>1059.03</v>
      </c>
    </row>
    <row r="728" spans="1:9" x14ac:dyDescent="0.35">
      <c r="A728" s="334" t="str">
        <f>Inek2019A3[[#This Row],[ZPD2]]</f>
        <v>ZP59.04</v>
      </c>
      <c r="B728" s="334" t="str">
        <f>Inek2019A3[[#This Row],[OPSKode]]</f>
        <v>8-800.f3</v>
      </c>
      <c r="C728" s="340">
        <f>Inek2019A3[[#This Row],[Betrag2]]</f>
        <v>1412.04</v>
      </c>
      <c r="D728" s="334" t="s">
        <v>2654</v>
      </c>
      <c r="E728" s="334" t="s">
        <v>3514</v>
      </c>
      <c r="F728" s="334" t="s">
        <v>2666</v>
      </c>
      <c r="G728" s="334" t="s">
        <v>2667</v>
      </c>
      <c r="H728" s="334" t="s">
        <v>2668</v>
      </c>
      <c r="I728" s="341">
        <v>1412.04</v>
      </c>
    </row>
    <row r="729" spans="1:9" x14ac:dyDescent="0.35">
      <c r="A729" s="334" t="str">
        <f>Inek2019A3[[#This Row],[ZPD2]]</f>
        <v>ZP59.05</v>
      </c>
      <c r="B729" s="334" t="str">
        <f>Inek2019A3[[#This Row],[OPSKode]]</f>
        <v>8-800.f4</v>
      </c>
      <c r="C729" s="340">
        <f>Inek2019A3[[#This Row],[Betrag2]]</f>
        <v>1765.05</v>
      </c>
      <c r="D729" s="334" t="s">
        <v>2654</v>
      </c>
      <c r="E729" s="334" t="s">
        <v>3514</v>
      </c>
      <c r="F729" s="334" t="s">
        <v>2669</v>
      </c>
      <c r="G729" s="334" t="s">
        <v>2670</v>
      </c>
      <c r="H729" s="334" t="s">
        <v>2671</v>
      </c>
      <c r="I729" s="341">
        <v>1765.05</v>
      </c>
    </row>
    <row r="730" spans="1:9" x14ac:dyDescent="0.35">
      <c r="A730" s="334" t="str">
        <f>Inek2019A3[[#This Row],[ZPD2]]</f>
        <v>ZP59.06</v>
      </c>
      <c r="B730" s="334" t="str">
        <f>Inek2019A3[[#This Row],[OPSKode]]</f>
        <v>8-800.f5</v>
      </c>
      <c r="C730" s="340">
        <f>Inek2019A3[[#This Row],[Betrag2]]</f>
        <v>2255.7399999999998</v>
      </c>
      <c r="D730" s="334" t="s">
        <v>2654</v>
      </c>
      <c r="E730" s="334" t="s">
        <v>3514</v>
      </c>
      <c r="F730" s="334" t="s">
        <v>2672</v>
      </c>
      <c r="G730" s="334" t="s">
        <v>2673</v>
      </c>
      <c r="H730" s="334" t="s">
        <v>2674</v>
      </c>
      <c r="I730" s="341">
        <v>2255.7399999999998</v>
      </c>
    </row>
    <row r="731" spans="1:9" x14ac:dyDescent="0.35">
      <c r="A731" s="334" t="str">
        <f>Inek2019A3[[#This Row],[ZPD2]]</f>
        <v>ZP59.07</v>
      </c>
      <c r="B731" s="334" t="str">
        <f>Inek2019A3[[#This Row],[OPSKode]]</f>
        <v>8-800.f6</v>
      </c>
      <c r="C731" s="340">
        <f>Inek2019A3[[#This Row],[Betrag2]]</f>
        <v>2979.41</v>
      </c>
      <c r="D731" s="334" t="s">
        <v>2654</v>
      </c>
      <c r="E731" s="334" t="s">
        <v>3514</v>
      </c>
      <c r="F731" s="334" t="s">
        <v>2675</v>
      </c>
      <c r="G731" s="334" t="s">
        <v>2676</v>
      </c>
      <c r="H731" s="334" t="s">
        <v>2677</v>
      </c>
      <c r="I731" s="341">
        <v>2979.41</v>
      </c>
    </row>
    <row r="732" spans="1:9" x14ac:dyDescent="0.35">
      <c r="A732" s="334" t="str">
        <f>Inek2019A3[[#This Row],[ZPD2]]</f>
        <v>ZP59.08</v>
      </c>
      <c r="B732" s="334" t="str">
        <f>Inek2019A3[[#This Row],[OPSKode]]</f>
        <v>8-800.f7</v>
      </c>
      <c r="C732" s="340">
        <f>Inek2019A3[[#This Row],[Betrag2]]</f>
        <v>3681.9</v>
      </c>
      <c r="D732" s="334" t="s">
        <v>2654</v>
      </c>
      <c r="E732" s="334" t="s">
        <v>3514</v>
      </c>
      <c r="F732" s="334" t="s">
        <v>2678</v>
      </c>
      <c r="G732" s="334" t="s">
        <v>2679</v>
      </c>
      <c r="H732" s="334" t="s">
        <v>2680</v>
      </c>
      <c r="I732" s="341">
        <v>3681.9</v>
      </c>
    </row>
    <row r="733" spans="1:9" x14ac:dyDescent="0.35">
      <c r="A733" s="334" t="str">
        <f>Inek2019A3[[#This Row],[ZPD2]]</f>
        <v>ZP59.09</v>
      </c>
      <c r="B733" s="334" t="str">
        <f>Inek2019A3[[#This Row],[OPSKode]]</f>
        <v>8-800.f8</v>
      </c>
      <c r="C733" s="340">
        <f>Inek2019A3[[#This Row],[Betrag2]]</f>
        <v>4398.51</v>
      </c>
      <c r="D733" s="334" t="s">
        <v>2654</v>
      </c>
      <c r="E733" s="334" t="s">
        <v>3514</v>
      </c>
      <c r="F733" s="334" t="s">
        <v>2681</v>
      </c>
      <c r="G733" s="334" t="s">
        <v>2682</v>
      </c>
      <c r="H733" s="334" t="s">
        <v>2683</v>
      </c>
      <c r="I733" s="341">
        <v>4398.51</v>
      </c>
    </row>
    <row r="734" spans="1:9" x14ac:dyDescent="0.35">
      <c r="A734" s="334" t="str">
        <f>Inek2019A3[[#This Row],[ZPD2]]</f>
        <v>ZP59.10</v>
      </c>
      <c r="B734" s="334" t="str">
        <f>Inek2019A3[[#This Row],[OPSKode]]</f>
        <v>8-800.f9</v>
      </c>
      <c r="C734" s="340">
        <f>Inek2019A3[[#This Row],[Betrag2]]</f>
        <v>5104.53</v>
      </c>
      <c r="D734" s="334" t="s">
        <v>2654</v>
      </c>
      <c r="E734" s="334" t="s">
        <v>3514</v>
      </c>
      <c r="F734" s="334" t="s">
        <v>2684</v>
      </c>
      <c r="G734" s="334" t="s">
        <v>2685</v>
      </c>
      <c r="H734" s="334" t="s">
        <v>2686</v>
      </c>
      <c r="I734" s="341">
        <v>5104.53</v>
      </c>
    </row>
    <row r="735" spans="1:9" x14ac:dyDescent="0.35">
      <c r="A735" s="334" t="str">
        <f>Inek2019A3[[#This Row],[ZPD2]]</f>
        <v>ZP59.11</v>
      </c>
      <c r="B735" s="334" t="str">
        <f>Inek2019A3[[#This Row],[OPSKode]]</f>
        <v>8-800.fa</v>
      </c>
      <c r="C735" s="340">
        <f>Inek2019A3[[#This Row],[Betrag2]]</f>
        <v>5814.08</v>
      </c>
      <c r="D735" s="334" t="s">
        <v>2654</v>
      </c>
      <c r="E735" s="334" t="s">
        <v>3514</v>
      </c>
      <c r="F735" s="334" t="s">
        <v>2687</v>
      </c>
      <c r="G735" s="334" t="s">
        <v>2688</v>
      </c>
      <c r="H735" s="334" t="s">
        <v>2689</v>
      </c>
      <c r="I735" s="341">
        <v>5814.08</v>
      </c>
    </row>
    <row r="736" spans="1:9" x14ac:dyDescent="0.35">
      <c r="A736" s="334" t="str">
        <f>Inek2019A3[[#This Row],[ZPD2]]</f>
        <v>ZP59.12</v>
      </c>
      <c r="B736" s="334" t="str">
        <f>Inek2019A3[[#This Row],[OPSKode]]</f>
        <v>8-800.fb</v>
      </c>
      <c r="C736" s="340">
        <f>Inek2019A3[[#This Row],[Betrag2]]</f>
        <v>6509.51</v>
      </c>
      <c r="D736" s="334" t="s">
        <v>2654</v>
      </c>
      <c r="E736" s="334" t="s">
        <v>3514</v>
      </c>
      <c r="F736" s="334" t="s">
        <v>2690</v>
      </c>
      <c r="G736" s="334" t="s">
        <v>2691</v>
      </c>
      <c r="H736" s="334" t="s">
        <v>2692</v>
      </c>
      <c r="I736" s="341">
        <v>6509.51</v>
      </c>
    </row>
    <row r="737" spans="1:9" x14ac:dyDescent="0.35">
      <c r="A737" s="334" t="str">
        <f>Inek2019A3[[#This Row],[ZPD2]]</f>
        <v>ZP59.13</v>
      </c>
      <c r="B737" s="334" t="str">
        <f>Inek2019A3[[#This Row],[OPSKode]]</f>
        <v>8-800.fc</v>
      </c>
      <c r="C737" s="340">
        <f>Inek2019A3[[#This Row],[Betrag2]]</f>
        <v>7413.21</v>
      </c>
      <c r="D737" s="334" t="s">
        <v>2654</v>
      </c>
      <c r="E737" s="334" t="s">
        <v>3514</v>
      </c>
      <c r="F737" s="334" t="s">
        <v>2693</v>
      </c>
      <c r="G737" s="334" t="s">
        <v>2694</v>
      </c>
      <c r="H737" s="334" t="s">
        <v>2695</v>
      </c>
      <c r="I737" s="341">
        <v>7413.21</v>
      </c>
    </row>
    <row r="738" spans="1:9" x14ac:dyDescent="0.35">
      <c r="A738" s="334" t="str">
        <f>Inek2019A3[[#This Row],[ZPD2]]</f>
        <v>ZP59.14</v>
      </c>
      <c r="B738" s="334" t="str">
        <f>Inek2019A3[[#This Row],[OPSKode]]</f>
        <v>8-800.fd</v>
      </c>
      <c r="C738" s="340">
        <f>Inek2019A3[[#This Row],[Betrag2]]</f>
        <v>8825.26</v>
      </c>
      <c r="D738" s="334" t="s">
        <v>2654</v>
      </c>
      <c r="E738" s="334" t="s">
        <v>3514</v>
      </c>
      <c r="F738" s="334" t="s">
        <v>2696</v>
      </c>
      <c r="G738" s="334" t="s">
        <v>2697</v>
      </c>
      <c r="H738" s="334" t="s">
        <v>2698</v>
      </c>
      <c r="I738" s="341">
        <v>8825.26</v>
      </c>
    </row>
    <row r="739" spans="1:9" x14ac:dyDescent="0.35">
      <c r="A739" s="334" t="str">
        <f>Inek2019A3[[#This Row],[ZPD2]]</f>
        <v>ZP59.15</v>
      </c>
      <c r="B739" s="334" t="str">
        <f>Inek2019A3[[#This Row],[OPSKode]]</f>
        <v>8-800.fe</v>
      </c>
      <c r="C739" s="340">
        <f>Inek2019A3[[#This Row],[Betrag2]]</f>
        <v>10237.299999999999</v>
      </c>
      <c r="D739" s="334" t="s">
        <v>2654</v>
      </c>
      <c r="E739" s="334" t="s">
        <v>3514</v>
      </c>
      <c r="F739" s="334" t="s">
        <v>2699</v>
      </c>
      <c r="G739" s="334" t="s">
        <v>2700</v>
      </c>
      <c r="H739" s="334" t="s">
        <v>2701</v>
      </c>
      <c r="I739" s="341">
        <v>10237.299999999999</v>
      </c>
    </row>
    <row r="740" spans="1:9" x14ac:dyDescent="0.35">
      <c r="A740" s="334" t="str">
        <f>Inek2019A3[[#This Row],[ZPD2]]</f>
        <v>ZP59.16</v>
      </c>
      <c r="B740" s="334" t="str">
        <f>Inek2019A3[[#This Row],[OPSKode]]</f>
        <v>8-800.ff</v>
      </c>
      <c r="C740" s="340">
        <f>Inek2019A3[[#This Row],[Betrag2]]</f>
        <v>11649.34</v>
      </c>
      <c r="D740" s="334" t="s">
        <v>2654</v>
      </c>
      <c r="E740" s="334" t="s">
        <v>3514</v>
      </c>
      <c r="F740" s="334" t="s">
        <v>2702</v>
      </c>
      <c r="G740" s="334" t="s">
        <v>2703</v>
      </c>
      <c r="H740" s="334" t="s">
        <v>2704</v>
      </c>
      <c r="I740" s="341">
        <v>11649.34</v>
      </c>
    </row>
    <row r="741" spans="1:9" x14ac:dyDescent="0.35">
      <c r="A741" s="334" t="str">
        <f>Inek2019A3[[#This Row],[ZPD2]]</f>
        <v>ZP59.17</v>
      </c>
      <c r="B741" s="334" t="str">
        <f>Inek2019A3[[#This Row],[OPSKode]]</f>
        <v>8-800.fg</v>
      </c>
      <c r="C741" s="340">
        <f>Inek2019A3[[#This Row],[Betrag2]]</f>
        <v>13061.38</v>
      </c>
      <c r="D741" s="334" t="s">
        <v>2654</v>
      </c>
      <c r="E741" s="334" t="s">
        <v>3514</v>
      </c>
      <c r="F741" s="334" t="s">
        <v>2705</v>
      </c>
      <c r="G741" s="334" t="s">
        <v>2706</v>
      </c>
      <c r="H741" s="334" t="s">
        <v>2707</v>
      </c>
      <c r="I741" s="341">
        <v>13061.38</v>
      </c>
    </row>
    <row r="742" spans="1:9" x14ac:dyDescent="0.35">
      <c r="A742" s="334" t="str">
        <f>Inek2019A3[[#This Row],[ZPD2]]</f>
        <v>ZP59.18</v>
      </c>
      <c r="B742" s="334" t="str">
        <f>Inek2019A3[[#This Row],[OPSKode]]</f>
        <v>8-800.fh</v>
      </c>
      <c r="C742" s="340">
        <f>Inek2019A3[[#This Row],[Betrag2]]</f>
        <v>14649.92</v>
      </c>
      <c r="D742" s="334" t="s">
        <v>2654</v>
      </c>
      <c r="E742" s="334" t="s">
        <v>3514</v>
      </c>
      <c r="F742" s="334" t="s">
        <v>2708</v>
      </c>
      <c r="G742" s="334" t="s">
        <v>2709</v>
      </c>
      <c r="H742" s="334" t="s">
        <v>2710</v>
      </c>
      <c r="I742" s="341">
        <v>14649.92</v>
      </c>
    </row>
    <row r="743" spans="1:9" x14ac:dyDescent="0.35">
      <c r="A743" s="334" t="str">
        <f>Inek2019A3[[#This Row],[ZPD2]]</f>
        <v>ZP59.19</v>
      </c>
      <c r="B743" s="334" t="str">
        <f>Inek2019A3[[#This Row],[OPSKode]]</f>
        <v>8-800.fj</v>
      </c>
      <c r="C743" s="340">
        <f>Inek2019A3[[#This Row],[Betrag2]]</f>
        <v>16767.98</v>
      </c>
      <c r="D743" s="334" t="s">
        <v>2654</v>
      </c>
      <c r="E743" s="334" t="s">
        <v>3514</v>
      </c>
      <c r="F743" s="334" t="s">
        <v>2711</v>
      </c>
      <c r="G743" s="334" t="s">
        <v>2712</v>
      </c>
      <c r="H743" s="334" t="s">
        <v>2713</v>
      </c>
      <c r="I743" s="341">
        <v>16767.98</v>
      </c>
    </row>
    <row r="744" spans="1:9" x14ac:dyDescent="0.35">
      <c r="A744" s="334" t="str">
        <f>Inek2019A3[[#This Row],[ZPD2]]</f>
        <v>ZP59.20</v>
      </c>
      <c r="B744" s="334" t="str">
        <f>Inek2019A3[[#This Row],[OPSKode]]</f>
        <v>8-800.fk</v>
      </c>
      <c r="C744" s="340">
        <f>Inek2019A3[[#This Row],[Betrag2]]</f>
        <v>18886.05</v>
      </c>
      <c r="D744" s="334" t="s">
        <v>2654</v>
      </c>
      <c r="E744" s="334" t="s">
        <v>3514</v>
      </c>
      <c r="F744" s="334" t="s">
        <v>2714</v>
      </c>
      <c r="G744" s="334" t="s">
        <v>2715</v>
      </c>
      <c r="H744" s="334" t="s">
        <v>2716</v>
      </c>
      <c r="I744" s="341">
        <v>18886.05</v>
      </c>
    </row>
    <row r="745" spans="1:9" x14ac:dyDescent="0.35">
      <c r="A745" s="334" t="str">
        <f>Inek2019A3[[#This Row],[ZPD2]]</f>
        <v>ZP59.21</v>
      </c>
      <c r="B745" s="334" t="str">
        <f>Inek2019A3[[#This Row],[OPSKode]]</f>
        <v>8-800.fm</v>
      </c>
      <c r="C745" s="340">
        <f>Inek2019A3[[#This Row],[Betrag2]]</f>
        <v>21004.11</v>
      </c>
      <c r="D745" s="334" t="s">
        <v>2654</v>
      </c>
      <c r="E745" s="334" t="s">
        <v>3514</v>
      </c>
      <c r="F745" s="334" t="s">
        <v>2717</v>
      </c>
      <c r="G745" s="334" t="s">
        <v>2718</v>
      </c>
      <c r="H745" s="334" t="s">
        <v>2719</v>
      </c>
      <c r="I745" s="341">
        <v>21004.11</v>
      </c>
    </row>
    <row r="746" spans="1:9" x14ac:dyDescent="0.35">
      <c r="A746" s="334" t="str">
        <f>Inek2019A3[[#This Row],[ZPD2]]</f>
        <v>ZP59.22</v>
      </c>
      <c r="B746" s="334" t="str">
        <f>Inek2019A3[[#This Row],[OPSKode]]</f>
        <v>8-800.fn</v>
      </c>
      <c r="C746" s="340">
        <f>Inek2019A3[[#This Row],[Betrag2]]</f>
        <v>23122.17</v>
      </c>
      <c r="D746" s="334" t="s">
        <v>2654</v>
      </c>
      <c r="E746" s="334" t="s">
        <v>3514</v>
      </c>
      <c r="F746" s="334" t="s">
        <v>2720</v>
      </c>
      <c r="G746" s="334" t="s">
        <v>2721</v>
      </c>
      <c r="H746" s="334" t="s">
        <v>2722</v>
      </c>
      <c r="I746" s="341">
        <v>23122.17</v>
      </c>
    </row>
    <row r="747" spans="1:9" x14ac:dyDescent="0.35">
      <c r="A747" s="334" t="str">
        <f>Inek2019A3[[#This Row],[ZPD2]]</f>
        <v>ZP59.23</v>
      </c>
      <c r="B747" s="334" t="str">
        <f>Inek2019A3[[#This Row],[OPSKode]]</f>
        <v>8-800.fp</v>
      </c>
      <c r="C747" s="340">
        <f>Inek2019A3[[#This Row],[Betrag2]]</f>
        <v>25416.73</v>
      </c>
      <c r="D747" s="334" t="s">
        <v>2654</v>
      </c>
      <c r="E747" s="334" t="s">
        <v>3514</v>
      </c>
      <c r="F747" s="334" t="s">
        <v>2723</v>
      </c>
      <c r="G747" s="334" t="s">
        <v>2724</v>
      </c>
      <c r="H747" s="334" t="s">
        <v>2725</v>
      </c>
      <c r="I747" s="341">
        <v>25416.73</v>
      </c>
    </row>
    <row r="748" spans="1:9" x14ac:dyDescent="0.35">
      <c r="A748" s="334" t="str">
        <f>Inek2019A3[[#This Row],[ZPD2]]</f>
        <v>ZP59.24</v>
      </c>
      <c r="B748" s="334" t="str">
        <f>Inek2019A3[[#This Row],[OPSKode]]</f>
        <v>8-800.fq</v>
      </c>
      <c r="C748" s="340">
        <f>Inek2019A3[[#This Row],[Betrag2]]</f>
        <v>28240.82</v>
      </c>
      <c r="D748" s="334" t="s">
        <v>2654</v>
      </c>
      <c r="E748" s="334" t="s">
        <v>3514</v>
      </c>
      <c r="F748" s="334" t="s">
        <v>2726</v>
      </c>
      <c r="G748" s="334" t="s">
        <v>2727</v>
      </c>
      <c r="H748" s="334" t="s">
        <v>2728</v>
      </c>
      <c r="I748" s="341">
        <v>28240.82</v>
      </c>
    </row>
    <row r="749" spans="1:9" x14ac:dyDescent="0.35">
      <c r="A749" s="334" t="str">
        <f>Inek2019A3[[#This Row],[ZPD2]]</f>
        <v>ZP59.25</v>
      </c>
      <c r="B749" s="334" t="str">
        <f>Inek2019A3[[#This Row],[OPSKode]]</f>
        <v>8-800.fr</v>
      </c>
      <c r="C749" s="340">
        <f>Inek2019A3[[#This Row],[Betrag2]]</f>
        <v>31064.9</v>
      </c>
      <c r="D749" s="334" t="s">
        <v>2654</v>
      </c>
      <c r="E749" s="334" t="s">
        <v>3514</v>
      </c>
      <c r="F749" s="334" t="s">
        <v>2729</v>
      </c>
      <c r="G749" s="334" t="s">
        <v>2730</v>
      </c>
      <c r="H749" s="334" t="s">
        <v>2731</v>
      </c>
      <c r="I749" s="341">
        <v>31064.9</v>
      </c>
    </row>
    <row r="750" spans="1:9" x14ac:dyDescent="0.35">
      <c r="A750" s="334" t="str">
        <f>Inek2019A3[[#This Row],[ZPD2]]</f>
        <v>ZP59.26</v>
      </c>
      <c r="B750" s="334" t="str">
        <f>Inek2019A3[[#This Row],[OPSKode]]</f>
        <v>8-800.fs</v>
      </c>
      <c r="C750" s="340">
        <f>Inek2019A3[[#This Row],[Betrag2]]</f>
        <v>33888.980000000003</v>
      </c>
      <c r="D750" s="334" t="s">
        <v>2654</v>
      </c>
      <c r="E750" s="334" t="s">
        <v>3514</v>
      </c>
      <c r="F750" s="334" t="s">
        <v>2732</v>
      </c>
      <c r="G750" s="334" t="s">
        <v>2733</v>
      </c>
      <c r="H750" s="334" t="s">
        <v>2734</v>
      </c>
      <c r="I750" s="341">
        <v>33888.980000000003</v>
      </c>
    </row>
    <row r="751" spans="1:9" x14ac:dyDescent="0.35">
      <c r="A751" s="334" t="str">
        <f>Inek2019A3[[#This Row],[ZPD2]]</f>
        <v>ZP59.27</v>
      </c>
      <c r="B751" s="334" t="str">
        <f>Inek2019A3[[#This Row],[OPSKode]]</f>
        <v>8-800.ft</v>
      </c>
      <c r="C751" s="340">
        <f>Inek2019A3[[#This Row],[Betrag2]]</f>
        <v>36713.06</v>
      </c>
      <c r="D751" s="334" t="s">
        <v>2654</v>
      </c>
      <c r="E751" s="334" t="s">
        <v>3514</v>
      </c>
      <c r="F751" s="334" t="s">
        <v>2735</v>
      </c>
      <c r="G751" s="334" t="s">
        <v>2736</v>
      </c>
      <c r="H751" s="334" t="s">
        <v>2737</v>
      </c>
      <c r="I751" s="341">
        <v>36713.06</v>
      </c>
    </row>
    <row r="752" spans="1:9" x14ac:dyDescent="0.35">
      <c r="A752" s="334" t="str">
        <f>Inek2019A3[[#This Row],[ZPD2]]</f>
        <v>ZP59.28</v>
      </c>
      <c r="B752" s="334" t="str">
        <f>Inek2019A3[[#This Row],[OPSKode]]</f>
        <v>8-800.fu</v>
      </c>
      <c r="C752" s="340">
        <f>Inek2019A3[[#This Row],[Betrag2]]</f>
        <v>39537.14</v>
      </c>
      <c r="D752" s="334" t="s">
        <v>2654</v>
      </c>
      <c r="E752" s="334" t="s">
        <v>3514</v>
      </c>
      <c r="F752" s="334" t="s">
        <v>2738</v>
      </c>
      <c r="G752" s="334" t="s">
        <v>2739</v>
      </c>
      <c r="H752" s="334" t="s">
        <v>2740</v>
      </c>
      <c r="I752" s="341">
        <v>39537.14</v>
      </c>
    </row>
    <row r="753" spans="1:9" x14ac:dyDescent="0.35">
      <c r="A753" s="334" t="str">
        <f>Inek2019A3[[#This Row],[ZPD2]]</f>
        <v>ZP59.29</v>
      </c>
      <c r="B753" s="334" t="str">
        <f>Inek2019A3[[#This Row],[OPSKode]]</f>
        <v>8-800.fv</v>
      </c>
      <c r="C753" s="340">
        <f>Inek2019A3[[#This Row],[Betrag2]]</f>
        <v>42361.22</v>
      </c>
      <c r="D753" s="334" t="s">
        <v>2654</v>
      </c>
      <c r="E753" s="334" t="s">
        <v>3514</v>
      </c>
      <c r="F753" s="334" t="s">
        <v>2741</v>
      </c>
      <c r="G753" s="334" t="s">
        <v>2742</v>
      </c>
      <c r="H753" s="334" t="s">
        <v>2743</v>
      </c>
      <c r="I753" s="341">
        <v>42361.22</v>
      </c>
    </row>
    <row r="754" spans="1:9" x14ac:dyDescent="0.35">
      <c r="A754" s="334" t="str">
        <f>Inek2019A3[[#This Row],[ZPD2]]</f>
        <v>ZP59.30</v>
      </c>
      <c r="C754" s="502" t="s">
        <v>3970</v>
      </c>
      <c r="D754" s="334" t="s">
        <v>2654</v>
      </c>
      <c r="E754" s="334" t="s">
        <v>3514</v>
      </c>
      <c r="F754" s="334" t="s">
        <v>2744</v>
      </c>
      <c r="H754" s="334" t="s">
        <v>2745</v>
      </c>
    </row>
    <row r="755" spans="1:9" x14ac:dyDescent="0.35">
      <c r="A755" s="334" t="str">
        <f>Inek2019A3[[#This Row],[ZPD2]]</f>
        <v>ZP59.31</v>
      </c>
      <c r="B755" s="334" t="str">
        <f>Inek2019A3[[#This Row],[OPSKode]]</f>
        <v>8-800.fz</v>
      </c>
      <c r="C755" s="340">
        <f>Inek2019A3[[#This Row],[Betrag2]]</f>
        <v>45185.31</v>
      </c>
      <c r="D755" s="334" t="s">
        <v>2654</v>
      </c>
      <c r="E755" s="334" t="s">
        <v>3514</v>
      </c>
      <c r="F755" s="334" t="s">
        <v>2746</v>
      </c>
      <c r="G755" s="334" t="s">
        <v>2747</v>
      </c>
      <c r="H755" s="334" t="s">
        <v>2748</v>
      </c>
      <c r="I755" s="341">
        <v>45185.31</v>
      </c>
    </row>
    <row r="756" spans="1:9" x14ac:dyDescent="0.35">
      <c r="A756" s="334" t="str">
        <f>Inek2019A3[[#This Row],[ZPD2]]</f>
        <v>ZP59.32</v>
      </c>
      <c r="B756" s="334" t="str">
        <f>Inek2019A3[[#This Row],[OPSKode]]</f>
        <v>8-800.k0</v>
      </c>
      <c r="C756" s="340">
        <f>Inek2019A3[[#This Row],[Betrag2]]</f>
        <v>48362.400000000001</v>
      </c>
      <c r="D756" s="334" t="s">
        <v>2654</v>
      </c>
      <c r="E756" s="334" t="s">
        <v>3514</v>
      </c>
      <c r="F756" s="334" t="s">
        <v>2749</v>
      </c>
      <c r="G756" s="334" t="s">
        <v>2750</v>
      </c>
      <c r="H756" s="334" t="s">
        <v>2751</v>
      </c>
      <c r="I756" s="341">
        <v>48362.400000000001</v>
      </c>
    </row>
    <row r="757" spans="1:9" x14ac:dyDescent="0.35">
      <c r="A757" s="334" t="str">
        <f>Inek2019A3[[#This Row],[ZPD2]]</f>
        <v>ZP59.33</v>
      </c>
      <c r="B757" s="334" t="str">
        <f>Inek2019A3[[#This Row],[OPSKode]]</f>
        <v>8-800.k1</v>
      </c>
      <c r="C757" s="340">
        <f>Inek2019A3[[#This Row],[Betrag2]]</f>
        <v>52598.52</v>
      </c>
      <c r="D757" s="334" t="s">
        <v>2654</v>
      </c>
      <c r="E757" s="334" t="s">
        <v>3514</v>
      </c>
      <c r="F757" s="334" t="s">
        <v>2752</v>
      </c>
      <c r="G757" s="334" t="s">
        <v>2753</v>
      </c>
      <c r="H757" s="334" t="s">
        <v>2754</v>
      </c>
      <c r="I757" s="341">
        <v>52598.52</v>
      </c>
    </row>
    <row r="758" spans="1:9" x14ac:dyDescent="0.35">
      <c r="A758" s="334" t="str">
        <f>Inek2019A3[[#This Row],[ZPD2]]</f>
        <v>ZP59.34</v>
      </c>
      <c r="B758" s="334" t="str">
        <f>Inek2019A3[[#This Row],[OPSKode]]</f>
        <v>8-800.k2</v>
      </c>
      <c r="C758" s="340">
        <f>Inek2019A3[[#This Row],[Betrag2]]</f>
        <v>56834.64</v>
      </c>
      <c r="D758" s="334" t="s">
        <v>2654</v>
      </c>
      <c r="E758" s="334" t="s">
        <v>3514</v>
      </c>
      <c r="F758" s="334" t="s">
        <v>2755</v>
      </c>
      <c r="G758" s="334" t="s">
        <v>2756</v>
      </c>
      <c r="H758" s="334" t="s">
        <v>2757</v>
      </c>
      <c r="I758" s="341">
        <v>56834.64</v>
      </c>
    </row>
    <row r="759" spans="1:9" x14ac:dyDescent="0.35">
      <c r="A759" s="334" t="str">
        <f>Inek2019A3[[#This Row],[ZPD2]]</f>
        <v>ZP59.35</v>
      </c>
      <c r="B759" s="334" t="str">
        <f>Inek2019A3[[#This Row],[OPSKode]]</f>
        <v>8-800.k3</v>
      </c>
      <c r="C759" s="340">
        <f>Inek2019A3[[#This Row],[Betrag2]]</f>
        <v>61070.76</v>
      </c>
      <c r="D759" s="334" t="s">
        <v>2654</v>
      </c>
      <c r="E759" s="334" t="s">
        <v>3514</v>
      </c>
      <c r="F759" s="334" t="s">
        <v>2758</v>
      </c>
      <c r="G759" s="334" t="s">
        <v>2759</v>
      </c>
      <c r="H759" s="334" t="s">
        <v>2760</v>
      </c>
      <c r="I759" s="341">
        <v>61070.76</v>
      </c>
    </row>
    <row r="760" spans="1:9" x14ac:dyDescent="0.35">
      <c r="A760" s="334" t="str">
        <f>Inek2019A3[[#This Row],[ZPD2]]</f>
        <v>ZP59.36</v>
      </c>
      <c r="B760" s="334" t="str">
        <f>Inek2019A3[[#This Row],[OPSKode]]</f>
        <v>8-800.k4</v>
      </c>
      <c r="C760" s="340">
        <f>Inek2019A3[[#This Row],[Betrag2]]</f>
        <v>65306.89</v>
      </c>
      <c r="D760" s="334" t="s">
        <v>2654</v>
      </c>
      <c r="E760" s="334" t="s">
        <v>3514</v>
      </c>
      <c r="F760" s="334" t="s">
        <v>2761</v>
      </c>
      <c r="G760" s="334" t="s">
        <v>2762</v>
      </c>
      <c r="H760" s="334" t="s">
        <v>2763</v>
      </c>
      <c r="I760" s="341">
        <v>65306.89</v>
      </c>
    </row>
    <row r="761" spans="1:9" x14ac:dyDescent="0.35">
      <c r="A761" s="334" t="str">
        <f>Inek2019A3[[#This Row],[ZPD2]]</f>
        <v>ZP59.37</v>
      </c>
      <c r="B761" s="334" t="str">
        <f>Inek2019A3[[#This Row],[OPSKode]]</f>
        <v>8-800.k5</v>
      </c>
      <c r="C761" s="340">
        <f>Inek2019A3[[#This Row],[Betrag2]]</f>
        <v>69896.02</v>
      </c>
      <c r="D761" s="334" t="s">
        <v>2654</v>
      </c>
      <c r="E761" s="334" t="s">
        <v>3514</v>
      </c>
      <c r="F761" s="334" t="s">
        <v>2764</v>
      </c>
      <c r="G761" s="334" t="s">
        <v>2765</v>
      </c>
      <c r="H761" s="334" t="s">
        <v>2766</v>
      </c>
      <c r="I761" s="341">
        <v>69896.02</v>
      </c>
    </row>
    <row r="762" spans="1:9" x14ac:dyDescent="0.35">
      <c r="A762" s="334" t="str">
        <f>Inek2019A3[[#This Row],[ZPD2]]</f>
        <v>ZP59.38</v>
      </c>
      <c r="B762" s="334" t="str">
        <f>Inek2019A3[[#This Row],[OPSKode]]</f>
        <v>8-800.k6</v>
      </c>
      <c r="C762" s="340">
        <f>Inek2019A3[[#This Row],[Betrag2]]</f>
        <v>75544.179999999993</v>
      </c>
      <c r="D762" s="334" t="s">
        <v>2654</v>
      </c>
      <c r="E762" s="334" t="s">
        <v>3514</v>
      </c>
      <c r="F762" s="334" t="s">
        <v>2767</v>
      </c>
      <c r="G762" s="334" t="s">
        <v>2768</v>
      </c>
      <c r="H762" s="334" t="s">
        <v>2769</v>
      </c>
      <c r="I762" s="341">
        <v>75544.179999999993</v>
      </c>
    </row>
    <row r="763" spans="1:9" x14ac:dyDescent="0.35">
      <c r="A763" s="334" t="str">
        <f>Inek2019A3[[#This Row],[ZPD2]]</f>
        <v>ZP59.39</v>
      </c>
      <c r="B763" s="334" t="str">
        <f>Inek2019A3[[#This Row],[OPSKode]]</f>
        <v>8-800.k7</v>
      </c>
      <c r="C763" s="340">
        <f>Inek2019A3[[#This Row],[Betrag2]]</f>
        <v>81192.350000000006</v>
      </c>
      <c r="D763" s="334" t="s">
        <v>2654</v>
      </c>
      <c r="E763" s="334" t="s">
        <v>3514</v>
      </c>
      <c r="F763" s="334" t="s">
        <v>2770</v>
      </c>
      <c r="G763" s="334" t="s">
        <v>2771</v>
      </c>
      <c r="H763" s="334" t="s">
        <v>2772</v>
      </c>
      <c r="I763" s="341">
        <v>81192.350000000006</v>
      </c>
    </row>
    <row r="764" spans="1:9" x14ac:dyDescent="0.35">
      <c r="A764" s="334" t="str">
        <f>Inek2019A3[[#This Row],[ZPD2]]</f>
        <v>ZP59.40</v>
      </c>
      <c r="B764" s="334" t="str">
        <f>Inek2019A3[[#This Row],[OPSKode]]</f>
        <v>8-800.k8</v>
      </c>
      <c r="C764" s="340">
        <f>Inek2019A3[[#This Row],[Betrag2]]</f>
        <v>86840.51</v>
      </c>
      <c r="D764" s="334" t="s">
        <v>2654</v>
      </c>
      <c r="E764" s="334" t="s">
        <v>3514</v>
      </c>
      <c r="F764" s="334" t="s">
        <v>2773</v>
      </c>
      <c r="G764" s="334" t="s">
        <v>2774</v>
      </c>
      <c r="H764" s="334" t="s">
        <v>2775</v>
      </c>
      <c r="I764" s="341">
        <v>86840.51</v>
      </c>
    </row>
    <row r="765" spans="1:9" x14ac:dyDescent="0.35">
      <c r="A765" s="334" t="str">
        <f>Inek2019A3[[#This Row],[ZPD2]]</f>
        <v>ZP59.41</v>
      </c>
      <c r="B765" s="334" t="str">
        <f>Inek2019A3[[#This Row],[OPSKode]]</f>
        <v>8-800.k9</v>
      </c>
      <c r="C765" s="340">
        <f>Inek2019A3[[#This Row],[Betrag2]]</f>
        <v>92488.67</v>
      </c>
      <c r="D765" s="334" t="s">
        <v>2654</v>
      </c>
      <c r="E765" s="334" t="s">
        <v>3514</v>
      </c>
      <c r="F765" s="334" t="s">
        <v>2776</v>
      </c>
      <c r="G765" s="334" t="s">
        <v>2777</v>
      </c>
      <c r="H765" s="334" t="s">
        <v>2778</v>
      </c>
      <c r="I765" s="341">
        <v>92488.67</v>
      </c>
    </row>
    <row r="766" spans="1:9" x14ac:dyDescent="0.35">
      <c r="A766" s="334" t="str">
        <f>Inek2019A3[[#This Row],[ZPD2]]</f>
        <v>ZP59.42</v>
      </c>
      <c r="B766" s="334" t="str">
        <f>Inek2019A3[[#This Row],[OPSKode]]</f>
        <v>8-800.ka</v>
      </c>
      <c r="C766" s="340">
        <f>Inek2019A3[[#This Row],[Betrag2]]</f>
        <v>98489.85</v>
      </c>
      <c r="D766" s="334" t="s">
        <v>2654</v>
      </c>
      <c r="E766" s="334" t="s">
        <v>3514</v>
      </c>
      <c r="F766" s="334" t="s">
        <v>2779</v>
      </c>
      <c r="G766" s="334" t="s">
        <v>2780</v>
      </c>
      <c r="H766" s="334" t="s">
        <v>2781</v>
      </c>
      <c r="I766" s="341">
        <v>98489.85</v>
      </c>
    </row>
    <row r="767" spans="1:9" x14ac:dyDescent="0.35">
      <c r="A767" s="334" t="str">
        <f>Inek2019A3[[#This Row],[ZPD2]]</f>
        <v>ZP59.43</v>
      </c>
      <c r="B767" s="334" t="str">
        <f>Inek2019A3[[#This Row],[OPSKode]]</f>
        <v>8-800.kb</v>
      </c>
      <c r="C767" s="340">
        <f>Inek2019A3[[#This Row],[Betrag2]]</f>
        <v>105550.05</v>
      </c>
      <c r="D767" s="334" t="s">
        <v>2654</v>
      </c>
      <c r="E767" s="334" t="s">
        <v>3514</v>
      </c>
      <c r="F767" s="334" t="s">
        <v>2782</v>
      </c>
      <c r="G767" s="334" t="s">
        <v>2783</v>
      </c>
      <c r="H767" s="334" t="s">
        <v>2784</v>
      </c>
      <c r="I767" s="341">
        <v>105550.05</v>
      </c>
    </row>
    <row r="768" spans="1:9" x14ac:dyDescent="0.35">
      <c r="A768" s="334" t="str">
        <f>Inek2019A3[[#This Row],[ZPD2]]</f>
        <v>ZP59.44</v>
      </c>
      <c r="B768" s="334" t="str">
        <f>Inek2019A3[[#This Row],[OPSKode]]</f>
        <v>8-800.kc</v>
      </c>
      <c r="C768" s="340">
        <f>Inek2019A3[[#This Row],[Betrag2]]</f>
        <v>112610.25</v>
      </c>
      <c r="D768" s="334" t="s">
        <v>2654</v>
      </c>
      <c r="E768" s="334" t="s">
        <v>3514</v>
      </c>
      <c r="F768" s="334" t="s">
        <v>2785</v>
      </c>
      <c r="G768" s="334" t="s">
        <v>2786</v>
      </c>
      <c r="H768" s="334" t="s">
        <v>2787</v>
      </c>
      <c r="I768" s="341">
        <v>112610.25</v>
      </c>
    </row>
    <row r="769" spans="1:9" x14ac:dyDescent="0.35">
      <c r="A769" s="334" t="str">
        <f>Inek2019A3[[#This Row],[ZPD2]]</f>
        <v>ZP59.45</v>
      </c>
      <c r="B769" s="334" t="str">
        <f>Inek2019A3[[#This Row],[OPSKode]]</f>
        <v>8-800.kd</v>
      </c>
      <c r="C769" s="340">
        <f>Inek2019A3[[#This Row],[Betrag2]]</f>
        <v>119670.46</v>
      </c>
      <c r="D769" s="334" t="s">
        <v>2654</v>
      </c>
      <c r="E769" s="334" t="s">
        <v>3514</v>
      </c>
      <c r="F769" s="334" t="s">
        <v>2788</v>
      </c>
      <c r="G769" s="334" t="s">
        <v>2789</v>
      </c>
      <c r="H769" s="334" t="s">
        <v>2790</v>
      </c>
      <c r="I769" s="341">
        <v>119670.46</v>
      </c>
    </row>
    <row r="770" spans="1:9" x14ac:dyDescent="0.35">
      <c r="A770" s="334" t="str">
        <f>Inek2019A3[[#This Row],[ZPD2]]</f>
        <v>ZP59.46</v>
      </c>
      <c r="B770" s="334" t="str">
        <f>Inek2019A3[[#This Row],[OPSKode]]</f>
        <v>8-800.ke</v>
      </c>
      <c r="C770" s="340">
        <f>Inek2019A3[[#This Row],[Betrag2]]</f>
        <v>126730.66</v>
      </c>
      <c r="D770" s="334" t="s">
        <v>2654</v>
      </c>
      <c r="E770" s="334" t="s">
        <v>3514</v>
      </c>
      <c r="F770" s="334" t="s">
        <v>2791</v>
      </c>
      <c r="G770" s="334" t="s">
        <v>2792</v>
      </c>
      <c r="H770" s="334" t="s">
        <v>2793</v>
      </c>
      <c r="I770" s="341">
        <v>126730.66</v>
      </c>
    </row>
    <row r="771" spans="1:9" x14ac:dyDescent="0.35">
      <c r="A771" s="334" t="str">
        <f>Inek2019A3[[#This Row],[ZPD2]]</f>
        <v>ZP59.47</v>
      </c>
      <c r="B771" s="334" t="str">
        <f>Inek2019A3[[#This Row],[OPSKode]]</f>
        <v>8-800.kf</v>
      </c>
      <c r="C771" s="340">
        <f>Inek2019A3[[#This Row],[Betrag2]]</f>
        <v>133790.87</v>
      </c>
      <c r="D771" s="334" t="s">
        <v>2654</v>
      </c>
      <c r="E771" s="334" t="s">
        <v>3514</v>
      </c>
      <c r="F771" s="334" t="s">
        <v>2794</v>
      </c>
      <c r="G771" s="334" t="s">
        <v>2795</v>
      </c>
      <c r="H771" s="334" t="s">
        <v>2796</v>
      </c>
      <c r="I771" s="341">
        <v>133790.87</v>
      </c>
    </row>
    <row r="772" spans="1:9" x14ac:dyDescent="0.35">
      <c r="C772" s="340"/>
      <c r="D772" s="334" t="s">
        <v>2848</v>
      </c>
      <c r="E772" s="334" t="s">
        <v>2849</v>
      </c>
      <c r="H772" s="334" t="s">
        <v>2850</v>
      </c>
    </row>
    <row r="773" spans="1:9" x14ac:dyDescent="0.35">
      <c r="A773" s="334" t="str">
        <f>Inek2019A3[[#This Row],[ZPD2]]</f>
        <v>ZP62.01</v>
      </c>
      <c r="B773" s="334" t="str">
        <f>Inek2019A3[[#This Row],[OPSKode]]</f>
        <v>6-007.00</v>
      </c>
      <c r="C773" s="340">
        <f>Inek2019A3[[#This Row],[Betrag2]]</f>
        <v>226.93</v>
      </c>
      <c r="D773" s="334" t="s">
        <v>2848</v>
      </c>
      <c r="E773" s="334" t="s">
        <v>2849</v>
      </c>
      <c r="F773" s="334" t="s">
        <v>2851</v>
      </c>
      <c r="G773" s="334" t="s">
        <v>2852</v>
      </c>
      <c r="H773" s="334" t="s">
        <v>2853</v>
      </c>
      <c r="I773" s="341">
        <v>226.93</v>
      </c>
    </row>
    <row r="774" spans="1:9" x14ac:dyDescent="0.35">
      <c r="A774" s="334" t="str">
        <f>Inek2019A3[[#This Row],[ZPD2]]</f>
        <v>ZP62.02</v>
      </c>
      <c r="B774" s="334" t="str">
        <f>Inek2019A3[[#This Row],[OPSKode]]</f>
        <v>6-007.01</v>
      </c>
      <c r="C774" s="340">
        <f>Inek2019A3[[#This Row],[Betrag2]]</f>
        <v>397.13</v>
      </c>
      <c r="D774" s="334" t="s">
        <v>2848</v>
      </c>
      <c r="E774" s="334" t="s">
        <v>2849</v>
      </c>
      <c r="F774" s="334" t="s">
        <v>2854</v>
      </c>
      <c r="G774" s="334" t="s">
        <v>2855</v>
      </c>
      <c r="H774" s="334" t="s">
        <v>2856</v>
      </c>
      <c r="I774" s="341">
        <v>397.13</v>
      </c>
    </row>
    <row r="775" spans="1:9" x14ac:dyDescent="0.35">
      <c r="A775" s="334" t="str">
        <f>Inek2019A3[[#This Row],[ZPD2]]</f>
        <v>ZP62.03</v>
      </c>
      <c r="B775" s="334" t="str">
        <f>Inek2019A3[[#This Row],[OPSKode]]</f>
        <v>6-007.02</v>
      </c>
      <c r="C775" s="340">
        <f>Inek2019A3[[#This Row],[Betrag2]]</f>
        <v>578.67999999999995</v>
      </c>
      <c r="D775" s="334" t="s">
        <v>2848</v>
      </c>
      <c r="E775" s="334" t="s">
        <v>2849</v>
      </c>
      <c r="F775" s="334" t="s">
        <v>2857</v>
      </c>
      <c r="G775" s="334" t="s">
        <v>2858</v>
      </c>
      <c r="H775" s="334" t="s">
        <v>2859</v>
      </c>
      <c r="I775" s="341">
        <v>578.67999999999995</v>
      </c>
    </row>
    <row r="776" spans="1:9" x14ac:dyDescent="0.35">
      <c r="A776" s="334" t="str">
        <f>Inek2019A3[[#This Row],[ZPD2]]</f>
        <v>ZP62.04</v>
      </c>
      <c r="B776" s="334" t="str">
        <f>Inek2019A3[[#This Row],[OPSKode]]</f>
        <v>6-007.03</v>
      </c>
      <c r="C776" s="340">
        <f>Inek2019A3[[#This Row],[Betrag2]]</f>
        <v>773.73</v>
      </c>
      <c r="D776" s="334" t="s">
        <v>2848</v>
      </c>
      <c r="E776" s="334" t="s">
        <v>2849</v>
      </c>
      <c r="F776" s="334" t="s">
        <v>2860</v>
      </c>
      <c r="G776" s="334" t="s">
        <v>2861</v>
      </c>
      <c r="H776" s="334" t="s">
        <v>2862</v>
      </c>
      <c r="I776" s="341">
        <v>773.73</v>
      </c>
    </row>
    <row r="777" spans="1:9" x14ac:dyDescent="0.35">
      <c r="A777" s="334" t="str">
        <f>Inek2019A3[[#This Row],[ZPD2]]</f>
        <v>ZP62.05</v>
      </c>
      <c r="B777" s="334" t="str">
        <f>Inek2019A3[[#This Row],[OPSKode]]</f>
        <v>6-007.04</v>
      </c>
      <c r="C777" s="340">
        <f>Inek2019A3[[#This Row],[Betrag2]]</f>
        <v>987.16</v>
      </c>
      <c r="D777" s="334" t="s">
        <v>2848</v>
      </c>
      <c r="E777" s="334" t="s">
        <v>2849</v>
      </c>
      <c r="F777" s="334" t="s">
        <v>2863</v>
      </c>
      <c r="G777" s="334" t="s">
        <v>2864</v>
      </c>
      <c r="H777" s="334" t="s">
        <v>2865</v>
      </c>
      <c r="I777" s="341">
        <v>987.16</v>
      </c>
    </row>
    <row r="778" spans="1:9" x14ac:dyDescent="0.35">
      <c r="A778" s="334" t="str">
        <f>Inek2019A3[[#This Row],[ZPD2]]</f>
        <v>ZP62.06</v>
      </c>
      <c r="B778" s="334" t="str">
        <f>Inek2019A3[[#This Row],[OPSKode]]</f>
        <v>6-007.05</v>
      </c>
      <c r="C778" s="340">
        <f>Inek2019A3[[#This Row],[Betrag2]]</f>
        <v>1191.4000000000001</v>
      </c>
      <c r="D778" s="334" t="s">
        <v>2848</v>
      </c>
      <c r="E778" s="334" t="s">
        <v>2849</v>
      </c>
      <c r="F778" s="334" t="s">
        <v>2866</v>
      </c>
      <c r="G778" s="334" t="s">
        <v>2867</v>
      </c>
      <c r="H778" s="334" t="s">
        <v>2868</v>
      </c>
      <c r="I778" s="341">
        <v>1191.4000000000001</v>
      </c>
    </row>
    <row r="779" spans="1:9" x14ac:dyDescent="0.35">
      <c r="A779" s="334" t="str">
        <f>Inek2019A3[[#This Row],[ZPD2]]</f>
        <v>ZP62.07</v>
      </c>
      <c r="B779" s="334" t="str">
        <f>Inek2019A3[[#This Row],[OPSKode]]</f>
        <v>6-007.06</v>
      </c>
      <c r="C779" s="340">
        <f>Inek2019A3[[#This Row],[Betrag2]]</f>
        <v>1395.64</v>
      </c>
      <c r="D779" s="334" t="s">
        <v>2848</v>
      </c>
      <c r="E779" s="334" t="s">
        <v>2849</v>
      </c>
      <c r="F779" s="334" t="s">
        <v>2869</v>
      </c>
      <c r="G779" s="334" t="s">
        <v>2870</v>
      </c>
      <c r="H779" s="334" t="s">
        <v>2871</v>
      </c>
      <c r="I779" s="341">
        <v>1395.64</v>
      </c>
    </row>
    <row r="780" spans="1:9" x14ac:dyDescent="0.35">
      <c r="A780" s="334" t="str">
        <f>Inek2019A3[[#This Row],[ZPD2]]</f>
        <v>ZP62.08</v>
      </c>
      <c r="B780" s="334" t="str">
        <f>Inek2019A3[[#This Row],[OPSKode]]</f>
        <v>6-007.07</v>
      </c>
      <c r="C780" s="340">
        <f>Inek2019A3[[#This Row],[Betrag2]]</f>
        <v>1667.96</v>
      </c>
      <c r="D780" s="334" t="s">
        <v>2848</v>
      </c>
      <c r="E780" s="334" t="s">
        <v>2849</v>
      </c>
      <c r="F780" s="334" t="s">
        <v>2872</v>
      </c>
      <c r="G780" s="334" t="s">
        <v>2873</v>
      </c>
      <c r="H780" s="334" t="s">
        <v>2874</v>
      </c>
      <c r="I780" s="341">
        <v>1667.96</v>
      </c>
    </row>
    <row r="781" spans="1:9" x14ac:dyDescent="0.35">
      <c r="A781" s="334" t="str">
        <f>Inek2019A3[[#This Row],[ZPD2]]</f>
        <v>ZP62.09</v>
      </c>
      <c r="B781" s="334" t="str">
        <f>Inek2019A3[[#This Row],[OPSKode]]</f>
        <v>6-007.08</v>
      </c>
      <c r="C781" s="340">
        <f>Inek2019A3[[#This Row],[Betrag2]]</f>
        <v>2076.44</v>
      </c>
      <c r="D781" s="334" t="s">
        <v>2848</v>
      </c>
      <c r="E781" s="334" t="s">
        <v>2849</v>
      </c>
      <c r="F781" s="334" t="s">
        <v>2875</v>
      </c>
      <c r="G781" s="334" t="s">
        <v>2876</v>
      </c>
      <c r="H781" s="334" t="s">
        <v>2877</v>
      </c>
      <c r="I781" s="341">
        <v>2076.44</v>
      </c>
    </row>
    <row r="782" spans="1:9" x14ac:dyDescent="0.35">
      <c r="A782" s="334" t="str">
        <f>Inek2019A3[[#This Row],[ZPD2]]</f>
        <v>ZP62.10</v>
      </c>
      <c r="B782" s="334" t="str">
        <f>Inek2019A3[[#This Row],[OPSKode]]</f>
        <v>6-007.09</v>
      </c>
      <c r="C782" s="340">
        <f>Inek2019A3[[#This Row],[Betrag2]]</f>
        <v>2484.92</v>
      </c>
      <c r="D782" s="334" t="s">
        <v>2848</v>
      </c>
      <c r="E782" s="334" t="s">
        <v>2849</v>
      </c>
      <c r="F782" s="334" t="s">
        <v>2878</v>
      </c>
      <c r="G782" s="334" t="s">
        <v>2879</v>
      </c>
      <c r="H782" s="334" t="s">
        <v>2880</v>
      </c>
      <c r="I782" s="341">
        <v>2484.92</v>
      </c>
    </row>
    <row r="783" spans="1:9" x14ac:dyDescent="0.35">
      <c r="A783" s="334" t="str">
        <f>Inek2019A3[[#This Row],[ZPD2]]</f>
        <v>ZP62.11</v>
      </c>
      <c r="B783" s="334" t="str">
        <f>Inek2019A3[[#This Row],[OPSKode]]</f>
        <v>6-007.0a</v>
      </c>
      <c r="C783" s="340">
        <f>Inek2019A3[[#This Row],[Betrag2]]</f>
        <v>2893.4</v>
      </c>
      <c r="D783" s="334" t="s">
        <v>2848</v>
      </c>
      <c r="E783" s="334" t="s">
        <v>2849</v>
      </c>
      <c r="F783" s="334" t="s">
        <v>2881</v>
      </c>
      <c r="G783" s="334" t="s">
        <v>2882</v>
      </c>
      <c r="H783" s="334" t="s">
        <v>2883</v>
      </c>
      <c r="I783" s="341">
        <v>2893.4</v>
      </c>
    </row>
    <row r="784" spans="1:9" x14ac:dyDescent="0.35">
      <c r="A784" s="334" t="str">
        <f>Inek2019A3[[#This Row],[ZPD2]]</f>
        <v>ZP62.12</v>
      </c>
      <c r="B784" s="334" t="str">
        <f>Inek2019A3[[#This Row],[OPSKode]]</f>
        <v>6-007.0b</v>
      </c>
      <c r="C784" s="340">
        <f>Inek2019A3[[#This Row],[Betrag2]]</f>
        <v>3301.88</v>
      </c>
      <c r="D784" s="334" t="s">
        <v>2848</v>
      </c>
      <c r="E784" s="334" t="s">
        <v>2849</v>
      </c>
      <c r="F784" s="334" t="s">
        <v>2884</v>
      </c>
      <c r="G784" s="334" t="s">
        <v>2885</v>
      </c>
      <c r="H784" s="334" t="s">
        <v>2886</v>
      </c>
      <c r="I784" s="341">
        <v>3301.88</v>
      </c>
    </row>
    <row r="785" spans="1:9" x14ac:dyDescent="0.35">
      <c r="A785" s="334" t="str">
        <f>Inek2019A3[[#This Row],[ZPD2]]</f>
        <v>ZP62.13</v>
      </c>
      <c r="B785" s="334" t="str">
        <f>Inek2019A3[[#This Row],[OPSKode]]</f>
        <v>6-007.0c</v>
      </c>
      <c r="C785" s="340">
        <f>Inek2019A3[[#This Row],[Betrag2]]</f>
        <v>3846.52</v>
      </c>
      <c r="D785" s="334" t="s">
        <v>2848</v>
      </c>
      <c r="E785" s="334" t="s">
        <v>2849</v>
      </c>
      <c r="F785" s="334" t="s">
        <v>2887</v>
      </c>
      <c r="G785" s="334" t="s">
        <v>2888</v>
      </c>
      <c r="H785" s="334" t="s">
        <v>2889</v>
      </c>
      <c r="I785" s="341">
        <v>3846.52</v>
      </c>
    </row>
    <row r="786" spans="1:9" x14ac:dyDescent="0.35">
      <c r="A786" s="334" t="str">
        <f>Inek2019A3[[#This Row],[ZPD2]]</f>
        <v>ZP62.14</v>
      </c>
      <c r="B786" s="334" t="str">
        <f>Inek2019A3[[#This Row],[OPSKode]]</f>
        <v>6-007.0d</v>
      </c>
      <c r="C786" s="340">
        <f>Inek2019A3[[#This Row],[Betrag2]]</f>
        <v>4663.4799999999996</v>
      </c>
      <c r="D786" s="334" t="s">
        <v>2848</v>
      </c>
      <c r="E786" s="334" t="s">
        <v>2849</v>
      </c>
      <c r="F786" s="334" t="s">
        <v>2890</v>
      </c>
      <c r="G786" s="334" t="s">
        <v>2891</v>
      </c>
      <c r="H786" s="334" t="s">
        <v>2892</v>
      </c>
      <c r="I786" s="341">
        <v>4663.4799999999996</v>
      </c>
    </row>
    <row r="787" spans="1:9" x14ac:dyDescent="0.35">
      <c r="A787" s="334" t="str">
        <f>Inek2019A3[[#This Row],[ZPD2]]</f>
        <v>ZP62.15</v>
      </c>
      <c r="B787" s="334" t="str">
        <f>Inek2019A3[[#This Row],[OPSKode]]</f>
        <v>6-007.0e</v>
      </c>
      <c r="C787" s="340">
        <f>Inek2019A3[[#This Row],[Betrag2]]</f>
        <v>5480.44</v>
      </c>
      <c r="D787" s="334" t="s">
        <v>2848</v>
      </c>
      <c r="E787" s="334" t="s">
        <v>2849</v>
      </c>
      <c r="F787" s="334" t="s">
        <v>2893</v>
      </c>
      <c r="G787" s="334" t="s">
        <v>2894</v>
      </c>
      <c r="H787" s="334" t="s">
        <v>2895</v>
      </c>
      <c r="I787" s="341">
        <v>5480.44</v>
      </c>
    </row>
    <row r="788" spans="1:9" x14ac:dyDescent="0.35">
      <c r="A788" s="334" t="str">
        <f>Inek2019A3[[#This Row],[ZPD2]]</f>
        <v>ZP62.16</v>
      </c>
      <c r="B788" s="334" t="str">
        <f>Inek2019A3[[#This Row],[OPSKode]]</f>
        <v>6-007.0f</v>
      </c>
      <c r="C788" s="340">
        <f>Inek2019A3[[#This Row],[Betrag2]]</f>
        <v>6297.4</v>
      </c>
      <c r="D788" s="334" t="s">
        <v>2848</v>
      </c>
      <c r="E788" s="334" t="s">
        <v>2849</v>
      </c>
      <c r="F788" s="334" t="s">
        <v>2896</v>
      </c>
      <c r="G788" s="334" t="s">
        <v>2897</v>
      </c>
      <c r="H788" s="334" t="s">
        <v>2898</v>
      </c>
      <c r="I788" s="341">
        <v>6297.4</v>
      </c>
    </row>
    <row r="789" spans="1:9" x14ac:dyDescent="0.35">
      <c r="A789" s="334" t="str">
        <f>Inek2019A3[[#This Row],[ZPD2]]</f>
        <v>ZP62.17</v>
      </c>
      <c r="B789" s="334" t="str">
        <f>Inek2019A3[[#This Row],[OPSKode]]</f>
        <v>6-007.0g</v>
      </c>
      <c r="C789" s="340">
        <f>Inek2019A3[[#This Row],[Betrag2]]</f>
        <v>7114.36</v>
      </c>
      <c r="D789" s="334" t="s">
        <v>2848</v>
      </c>
      <c r="E789" s="334" t="s">
        <v>2849</v>
      </c>
      <c r="F789" s="334" t="s">
        <v>2899</v>
      </c>
      <c r="G789" s="334" t="s">
        <v>2900</v>
      </c>
      <c r="H789" s="334" t="s">
        <v>2901</v>
      </c>
      <c r="I789" s="341">
        <v>7114.36</v>
      </c>
    </row>
    <row r="790" spans="1:9" x14ac:dyDescent="0.35">
      <c r="A790" s="334" t="str">
        <f>Inek2019A3[[#This Row],[ZPD2]]</f>
        <v>ZP62.18</v>
      </c>
      <c r="B790" s="334" t="str">
        <f>Inek2019A3[[#This Row],[OPSKode]]</f>
        <v>6-007.0h</v>
      </c>
      <c r="C790" s="340">
        <f>Inek2019A3[[#This Row],[Betrag2]]</f>
        <v>8203.64</v>
      </c>
      <c r="D790" s="334" t="s">
        <v>2848</v>
      </c>
      <c r="E790" s="334" t="s">
        <v>2849</v>
      </c>
      <c r="F790" s="334" t="s">
        <v>2902</v>
      </c>
      <c r="G790" s="334" t="s">
        <v>2903</v>
      </c>
      <c r="H790" s="334" t="s">
        <v>2904</v>
      </c>
      <c r="I790" s="341">
        <v>8203.64</v>
      </c>
    </row>
    <row r="791" spans="1:9" x14ac:dyDescent="0.35">
      <c r="A791" s="334" t="str">
        <f>Inek2019A3[[#This Row],[ZPD2]]</f>
        <v>ZP62.19</v>
      </c>
      <c r="B791" s="334" t="str">
        <f>Inek2019A3[[#This Row],[OPSKode]]</f>
        <v>6-007.0j</v>
      </c>
      <c r="C791" s="340">
        <f>Inek2019A3[[#This Row],[Betrag2]]</f>
        <v>9837.56</v>
      </c>
      <c r="D791" s="334" t="s">
        <v>2848</v>
      </c>
      <c r="E791" s="334" t="s">
        <v>2849</v>
      </c>
      <c r="F791" s="334" t="s">
        <v>2905</v>
      </c>
      <c r="G791" s="334" t="s">
        <v>2906</v>
      </c>
      <c r="H791" s="334" t="s">
        <v>2907</v>
      </c>
      <c r="I791" s="341">
        <v>9837.56</v>
      </c>
    </row>
    <row r="792" spans="1:9" x14ac:dyDescent="0.35">
      <c r="A792" s="334" t="str">
        <f>Inek2019A3[[#This Row],[ZPD2]]</f>
        <v>ZP62.20</v>
      </c>
      <c r="B792" s="334" t="str">
        <f>Inek2019A3[[#This Row],[OPSKode]]</f>
        <v>6-007.0k</v>
      </c>
      <c r="C792" s="340">
        <f>Inek2019A3[[#This Row],[Betrag2]]</f>
        <v>11471.48</v>
      </c>
      <c r="D792" s="334" t="s">
        <v>2848</v>
      </c>
      <c r="E792" s="334" t="s">
        <v>2849</v>
      </c>
      <c r="F792" s="334" t="s">
        <v>2908</v>
      </c>
      <c r="G792" s="334" t="s">
        <v>2909</v>
      </c>
      <c r="H792" s="334" t="s">
        <v>2910</v>
      </c>
      <c r="I792" s="341">
        <v>11471.48</v>
      </c>
    </row>
    <row r="793" spans="1:9" x14ac:dyDescent="0.35">
      <c r="A793" s="334" t="str">
        <f>Inek2019A3[[#This Row],[ZPD2]]</f>
        <v>ZP62.21</v>
      </c>
      <c r="B793" s="334" t="str">
        <f>Inek2019A3[[#This Row],[OPSKode]]</f>
        <v>6-007.0m</v>
      </c>
      <c r="C793" s="340">
        <f>Inek2019A3[[#This Row],[Betrag2]]</f>
        <v>13105.4</v>
      </c>
      <c r="D793" s="334" t="s">
        <v>2848</v>
      </c>
      <c r="E793" s="334" t="s">
        <v>2849</v>
      </c>
      <c r="F793" s="334" t="s">
        <v>2911</v>
      </c>
      <c r="G793" s="334" t="s">
        <v>2912</v>
      </c>
      <c r="H793" s="334" t="s">
        <v>2913</v>
      </c>
      <c r="I793" s="341">
        <v>13105.4</v>
      </c>
    </row>
    <row r="794" spans="1:9" x14ac:dyDescent="0.35">
      <c r="A794" s="334" t="str">
        <f>Inek2019A3[[#This Row],[ZPD2]]</f>
        <v>ZP62.22</v>
      </c>
      <c r="B794" s="334" t="str">
        <f>Inek2019A3[[#This Row],[OPSKode]]</f>
        <v>6-007.0n</v>
      </c>
      <c r="C794" s="340">
        <f>Inek2019A3[[#This Row],[Betrag2]]</f>
        <v>14739.32</v>
      </c>
      <c r="D794" s="334" t="s">
        <v>2848</v>
      </c>
      <c r="E794" s="334" t="s">
        <v>2849</v>
      </c>
      <c r="F794" s="334" t="s">
        <v>2914</v>
      </c>
      <c r="G794" s="334" t="s">
        <v>2915</v>
      </c>
      <c r="H794" s="334" t="s">
        <v>2916</v>
      </c>
      <c r="I794" s="341">
        <v>14739.32</v>
      </c>
    </row>
    <row r="795" spans="1:9" x14ac:dyDescent="0.35">
      <c r="A795" s="334" t="str">
        <f>Inek2019A3[[#This Row],[ZPD2]]</f>
        <v>ZP62.23</v>
      </c>
      <c r="B795" s="334" t="str">
        <f>Inek2019A3[[#This Row],[OPSKode]]</f>
        <v>6-007.0p</v>
      </c>
      <c r="C795" s="340">
        <f>Inek2019A3[[#This Row],[Betrag2]]</f>
        <v>16373.24</v>
      </c>
      <c r="D795" s="334" t="s">
        <v>2848</v>
      </c>
      <c r="E795" s="334" t="s">
        <v>2849</v>
      </c>
      <c r="F795" s="334" t="s">
        <v>2917</v>
      </c>
      <c r="G795" s="334" t="s">
        <v>2918</v>
      </c>
      <c r="H795" s="334" t="s">
        <v>2919</v>
      </c>
      <c r="I795" s="341">
        <v>16373.24</v>
      </c>
    </row>
    <row r="796" spans="1:9" x14ac:dyDescent="0.35">
      <c r="C796" s="340"/>
      <c r="D796" s="334" t="s">
        <v>2920</v>
      </c>
      <c r="E796" s="334" t="s">
        <v>2921</v>
      </c>
      <c r="H796" s="334" t="s">
        <v>2922</v>
      </c>
    </row>
    <row r="797" spans="1:9" x14ac:dyDescent="0.35">
      <c r="A797" s="334" t="str">
        <f>Inek2019A3[[#This Row],[ZPD2]]</f>
        <v>ZP63.01</v>
      </c>
      <c r="B797" s="334" t="str">
        <f>Inek2019A3[[#This Row],[OPSKode]]</f>
        <v>6-003.s0</v>
      </c>
      <c r="C797" s="340">
        <f>Inek2019A3[[#This Row],[Betrag2]]</f>
        <v>302.48</v>
      </c>
      <c r="D797" s="334" t="s">
        <v>2920</v>
      </c>
      <c r="E797" s="334" t="s">
        <v>2921</v>
      </c>
      <c r="F797" s="334" t="s">
        <v>2923</v>
      </c>
      <c r="G797" s="334" t="s">
        <v>2924</v>
      </c>
      <c r="H797" s="334" t="s">
        <v>2925</v>
      </c>
      <c r="I797" s="341">
        <v>302.48</v>
      </c>
    </row>
    <row r="798" spans="1:9" x14ac:dyDescent="0.35">
      <c r="A798" s="334" t="str">
        <f>Inek2019A3[[#This Row],[ZPD2]]</f>
        <v>ZP63.02</v>
      </c>
      <c r="B798" s="334" t="str">
        <f>Inek2019A3[[#This Row],[OPSKode]]</f>
        <v>6-003.s1</v>
      </c>
      <c r="C798" s="340">
        <f>Inek2019A3[[#This Row],[Betrag2]]</f>
        <v>604.97</v>
      </c>
      <c r="D798" s="334" t="s">
        <v>2920</v>
      </c>
      <c r="E798" s="334" t="s">
        <v>2921</v>
      </c>
      <c r="F798" s="334" t="s">
        <v>2926</v>
      </c>
      <c r="G798" s="334" t="s">
        <v>2927</v>
      </c>
      <c r="H798" s="334" t="s">
        <v>2928</v>
      </c>
      <c r="I798" s="341">
        <v>604.97</v>
      </c>
    </row>
    <row r="799" spans="1:9" x14ac:dyDescent="0.35">
      <c r="A799" s="334" t="str">
        <f>Inek2019A3[[#This Row],[ZPD2]]</f>
        <v>ZP63.03</v>
      </c>
      <c r="B799" s="334" t="str">
        <f>Inek2019A3[[#This Row],[OPSKode]]</f>
        <v>6-003.s2</v>
      </c>
      <c r="C799" s="340">
        <f>Inek2019A3[[#This Row],[Betrag2]]</f>
        <v>907.45</v>
      </c>
      <c r="D799" s="334" t="s">
        <v>2920</v>
      </c>
      <c r="E799" s="334" t="s">
        <v>2921</v>
      </c>
      <c r="F799" s="334" t="s">
        <v>2929</v>
      </c>
      <c r="G799" s="334" t="s">
        <v>2930</v>
      </c>
      <c r="H799" s="334" t="s">
        <v>1358</v>
      </c>
      <c r="I799" s="341">
        <v>907.45</v>
      </c>
    </row>
    <row r="800" spans="1:9" x14ac:dyDescent="0.35">
      <c r="A800" s="334" t="str">
        <f>Inek2019A3[[#This Row],[ZPD2]]</f>
        <v>ZP63.04</v>
      </c>
      <c r="B800" s="334" t="str">
        <f>Inek2019A3[[#This Row],[OPSKode]]</f>
        <v>6-003.s3</v>
      </c>
      <c r="C800" s="340">
        <f>Inek2019A3[[#This Row],[Betrag2]]</f>
        <v>1361.18</v>
      </c>
      <c r="D800" s="334" t="s">
        <v>2920</v>
      </c>
      <c r="E800" s="334" t="s">
        <v>2921</v>
      </c>
      <c r="F800" s="334" t="s">
        <v>2931</v>
      </c>
      <c r="G800" s="334" t="s">
        <v>2932</v>
      </c>
      <c r="H800" s="334" t="s">
        <v>1361</v>
      </c>
      <c r="I800" s="341">
        <v>1361.18</v>
      </c>
    </row>
    <row r="801" spans="1:9" x14ac:dyDescent="0.35">
      <c r="A801" s="334" t="str">
        <f>Inek2019A3[[#This Row],[ZPD2]]</f>
        <v>ZP63.05</v>
      </c>
      <c r="B801" s="334" t="str">
        <f>Inek2019A3[[#This Row],[OPSKode]]</f>
        <v>6-003.s4</v>
      </c>
      <c r="C801" s="340">
        <f>Inek2019A3[[#This Row],[Betrag2]]</f>
        <v>1814.9</v>
      </c>
      <c r="D801" s="334" t="s">
        <v>2920</v>
      </c>
      <c r="E801" s="334" t="s">
        <v>2921</v>
      </c>
      <c r="F801" s="334" t="s">
        <v>2933</v>
      </c>
      <c r="G801" s="334" t="s">
        <v>2934</v>
      </c>
      <c r="H801" s="334" t="s">
        <v>1364</v>
      </c>
      <c r="I801" s="341">
        <v>1814.9</v>
      </c>
    </row>
    <row r="802" spans="1:9" x14ac:dyDescent="0.35">
      <c r="A802" s="334" t="str">
        <f>Inek2019A3[[#This Row],[ZPD2]]</f>
        <v>ZP63.06</v>
      </c>
      <c r="B802" s="334" t="str">
        <f>Inek2019A3[[#This Row],[OPSKode]]</f>
        <v>6-003.s5</v>
      </c>
      <c r="C802" s="340">
        <f>Inek2019A3[[#This Row],[Betrag2]]</f>
        <v>2268.63</v>
      </c>
      <c r="D802" s="334" t="s">
        <v>2920</v>
      </c>
      <c r="E802" s="334" t="s">
        <v>2921</v>
      </c>
      <c r="F802" s="334" t="s">
        <v>2935</v>
      </c>
      <c r="G802" s="334" t="s">
        <v>2936</v>
      </c>
      <c r="H802" s="334" t="s">
        <v>1367</v>
      </c>
      <c r="I802" s="341">
        <v>2268.63</v>
      </c>
    </row>
    <row r="803" spans="1:9" x14ac:dyDescent="0.35">
      <c r="A803" s="334" t="str">
        <f>Inek2019A3[[#This Row],[ZPD2]]</f>
        <v>ZP63.07</v>
      </c>
      <c r="B803" s="334" t="str">
        <f>Inek2019A3[[#This Row],[OPSKode]]</f>
        <v>6-003.s6</v>
      </c>
      <c r="C803" s="340">
        <f>Inek2019A3[[#This Row],[Betrag2]]</f>
        <v>2722.35</v>
      </c>
      <c r="D803" s="334" t="s">
        <v>2920</v>
      </c>
      <c r="E803" s="334" t="s">
        <v>2921</v>
      </c>
      <c r="F803" s="334" t="s">
        <v>2937</v>
      </c>
      <c r="G803" s="334" t="s">
        <v>2938</v>
      </c>
      <c r="H803" s="334" t="s">
        <v>1370</v>
      </c>
      <c r="I803" s="341">
        <v>2722.35</v>
      </c>
    </row>
    <row r="804" spans="1:9" x14ac:dyDescent="0.35">
      <c r="A804" s="334" t="str">
        <f>Inek2019A3[[#This Row],[ZPD2]]</f>
        <v>ZP63.08</v>
      </c>
      <c r="B804" s="334" t="str">
        <f>Inek2019A3[[#This Row],[OPSKode]]</f>
        <v>6-003.s7</v>
      </c>
      <c r="C804" s="340">
        <f>Inek2019A3[[#This Row],[Betrag2]]</f>
        <v>3176.08</v>
      </c>
      <c r="D804" s="334" t="s">
        <v>2920</v>
      </c>
      <c r="E804" s="334" t="s">
        <v>2921</v>
      </c>
      <c r="F804" s="334" t="s">
        <v>2939</v>
      </c>
      <c r="G804" s="334" t="s">
        <v>2940</v>
      </c>
      <c r="H804" s="334" t="s">
        <v>1373</v>
      </c>
      <c r="I804" s="341">
        <v>3176.08</v>
      </c>
    </row>
    <row r="805" spans="1:9" x14ac:dyDescent="0.35">
      <c r="A805" s="334" t="str">
        <f>Inek2019A3[[#This Row],[ZPD2]]</f>
        <v>ZP63.09</v>
      </c>
      <c r="B805" s="334" t="str">
        <f>Inek2019A3[[#This Row],[OPSKode]]</f>
        <v>6-003.s8</v>
      </c>
      <c r="C805" s="340">
        <f>Inek2019A3[[#This Row],[Betrag2]]</f>
        <v>3629.8</v>
      </c>
      <c r="D805" s="334" t="s">
        <v>2920</v>
      </c>
      <c r="E805" s="334" t="s">
        <v>2921</v>
      </c>
      <c r="F805" s="334" t="s">
        <v>2941</v>
      </c>
      <c r="G805" s="334" t="s">
        <v>2942</v>
      </c>
      <c r="H805" s="334" t="s">
        <v>1376</v>
      </c>
      <c r="I805" s="341">
        <v>3629.8</v>
      </c>
    </row>
    <row r="806" spans="1:9" x14ac:dyDescent="0.35">
      <c r="A806" s="334" t="str">
        <f>Inek2019A3[[#This Row],[ZPD2]]</f>
        <v>ZP63.10</v>
      </c>
      <c r="B806" s="334" t="str">
        <f>Inek2019A3[[#This Row],[OPSKode]]</f>
        <v>6-003.s9</v>
      </c>
      <c r="C806" s="340">
        <f>Inek2019A3[[#This Row],[Betrag2]]</f>
        <v>4083.53</v>
      </c>
      <c r="D806" s="334" t="s">
        <v>2920</v>
      </c>
      <c r="E806" s="334" t="s">
        <v>2921</v>
      </c>
      <c r="F806" s="334" t="s">
        <v>2943</v>
      </c>
      <c r="G806" s="334" t="s">
        <v>2944</v>
      </c>
      <c r="H806" s="334" t="s">
        <v>1379</v>
      </c>
      <c r="I806" s="341">
        <v>4083.53</v>
      </c>
    </row>
    <row r="807" spans="1:9" x14ac:dyDescent="0.35">
      <c r="A807" s="334" t="str">
        <f>Inek2019A3[[#This Row],[ZPD2]]</f>
        <v>ZP63.11</v>
      </c>
      <c r="B807" s="334" t="str">
        <f>Inek2019A3[[#This Row],[OPSKode]]</f>
        <v>6-003.sa</v>
      </c>
      <c r="C807" s="340">
        <f>Inek2019A3[[#This Row],[Betrag2]]</f>
        <v>4537.25</v>
      </c>
      <c r="D807" s="334" t="s">
        <v>2920</v>
      </c>
      <c r="E807" s="334" t="s">
        <v>2921</v>
      </c>
      <c r="F807" s="334" t="s">
        <v>2945</v>
      </c>
      <c r="G807" s="334" t="s">
        <v>2946</v>
      </c>
      <c r="H807" s="334" t="s">
        <v>1382</v>
      </c>
      <c r="I807" s="341">
        <v>4537.25</v>
      </c>
    </row>
    <row r="808" spans="1:9" x14ac:dyDescent="0.35">
      <c r="A808" s="334" t="str">
        <f>Inek2019A3[[#This Row],[ZPD2]]</f>
        <v>ZP63.12</v>
      </c>
      <c r="B808" s="334" t="str">
        <f>Inek2019A3[[#This Row],[OPSKode]]</f>
        <v>6-003.sb</v>
      </c>
      <c r="C808" s="340">
        <f>Inek2019A3[[#This Row],[Betrag2]]</f>
        <v>4990.9799999999996</v>
      </c>
      <c r="D808" s="334" t="s">
        <v>2920</v>
      </c>
      <c r="E808" s="334" t="s">
        <v>2921</v>
      </c>
      <c r="F808" s="334" t="s">
        <v>2947</v>
      </c>
      <c r="G808" s="334" t="s">
        <v>2948</v>
      </c>
      <c r="H808" s="334" t="s">
        <v>1385</v>
      </c>
      <c r="I808" s="341">
        <v>4990.9799999999996</v>
      </c>
    </row>
    <row r="809" spans="1:9" x14ac:dyDescent="0.35">
      <c r="A809" s="334" t="str">
        <f>Inek2019A3[[#This Row],[ZPD2]]</f>
        <v>ZP63.13</v>
      </c>
      <c r="B809" s="334" t="str">
        <f>Inek2019A3[[#This Row],[OPSKode]]</f>
        <v>6-003.sc</v>
      </c>
      <c r="C809" s="340">
        <f>Inek2019A3[[#This Row],[Betrag2]]</f>
        <v>5444.7</v>
      </c>
      <c r="D809" s="334" t="s">
        <v>2920</v>
      </c>
      <c r="E809" s="334" t="s">
        <v>2921</v>
      </c>
      <c r="F809" s="334" t="s">
        <v>2949</v>
      </c>
      <c r="G809" s="334" t="s">
        <v>2950</v>
      </c>
      <c r="H809" s="334" t="s">
        <v>547</v>
      </c>
      <c r="I809" s="341">
        <v>5444.7</v>
      </c>
    </row>
    <row r="810" spans="1:9" x14ac:dyDescent="0.35">
      <c r="C810" s="340"/>
      <c r="D810" s="334" t="s">
        <v>2951</v>
      </c>
      <c r="E810" s="334" t="s">
        <v>2952</v>
      </c>
      <c r="H810" s="334" t="s">
        <v>2953</v>
      </c>
    </row>
    <row r="811" spans="1:9" x14ac:dyDescent="0.35">
      <c r="A811" s="334" t="str">
        <f>Inek2019A3[[#This Row],[ZPD2]]</f>
        <v>ZP64.01</v>
      </c>
      <c r="B811" s="334" t="str">
        <f>Inek2019A3[[#This Row],[OPSKode]]</f>
        <v>6-003.h0</v>
      </c>
      <c r="C811" s="340">
        <f>Inek2019A3[[#This Row],[Betrag2]]</f>
        <v>5572.2</v>
      </c>
      <c r="D811" s="334" t="s">
        <v>2951</v>
      </c>
      <c r="E811" s="334" t="s">
        <v>2952</v>
      </c>
      <c r="F811" s="334" t="s">
        <v>2954</v>
      </c>
      <c r="G811" s="334" t="s">
        <v>2955</v>
      </c>
      <c r="H811" s="334" t="s">
        <v>1568</v>
      </c>
      <c r="I811" s="341">
        <v>5572.2</v>
      </c>
    </row>
    <row r="812" spans="1:9" x14ac:dyDescent="0.35">
      <c r="A812" s="334" t="str">
        <f>Inek2019A3[[#This Row],[ZPD2]]</f>
        <v>ZP64.02</v>
      </c>
      <c r="B812" s="334" t="str">
        <f>Inek2019A3[[#This Row],[OPSKode]]</f>
        <v>6-003.h1</v>
      </c>
      <c r="C812" s="340">
        <f>Inek2019A3[[#This Row],[Betrag2]]</f>
        <v>11144.4</v>
      </c>
      <c r="D812" s="334" t="s">
        <v>2951</v>
      </c>
      <c r="E812" s="334" t="s">
        <v>2952</v>
      </c>
      <c r="F812" s="334" t="s">
        <v>2956</v>
      </c>
      <c r="G812" s="334" t="s">
        <v>2957</v>
      </c>
      <c r="H812" s="334" t="s">
        <v>1571</v>
      </c>
      <c r="I812" s="341">
        <v>11144.4</v>
      </c>
    </row>
    <row r="813" spans="1:9" x14ac:dyDescent="0.35">
      <c r="A813" s="334" t="str">
        <f>Inek2019A3[[#This Row],[ZPD2]]</f>
        <v>ZP64.03</v>
      </c>
      <c r="B813" s="334" t="str">
        <f>Inek2019A3[[#This Row],[OPSKode]]</f>
        <v>6-003.h2</v>
      </c>
      <c r="C813" s="340">
        <f>Inek2019A3[[#This Row],[Betrag2]]</f>
        <v>16716.599999999999</v>
      </c>
      <c r="D813" s="334" t="s">
        <v>2951</v>
      </c>
      <c r="E813" s="334" t="s">
        <v>2952</v>
      </c>
      <c r="F813" s="334" t="s">
        <v>2958</v>
      </c>
      <c r="G813" s="334" t="s">
        <v>2959</v>
      </c>
      <c r="H813" s="334" t="s">
        <v>2149</v>
      </c>
      <c r="I813" s="341">
        <v>16716.599999999999</v>
      </c>
    </row>
    <row r="814" spans="1:9" x14ac:dyDescent="0.35">
      <c r="A814" s="334" t="str">
        <f>Inek2019A3[[#This Row],[ZPD2]]</f>
        <v>ZP64.04</v>
      </c>
      <c r="B814" s="334" t="str">
        <f>Inek2019A3[[#This Row],[OPSKode]]</f>
        <v>6-003.h3</v>
      </c>
      <c r="C814" s="340">
        <f>Inek2019A3[[#This Row],[Betrag2]]</f>
        <v>22288.799999999999</v>
      </c>
      <c r="D814" s="334" t="s">
        <v>2951</v>
      </c>
      <c r="E814" s="334" t="s">
        <v>2952</v>
      </c>
      <c r="F814" s="334" t="s">
        <v>2960</v>
      </c>
      <c r="G814" s="334" t="s">
        <v>2961</v>
      </c>
      <c r="H814" s="334" t="s">
        <v>2152</v>
      </c>
      <c r="I814" s="341">
        <v>22288.799999999999</v>
      </c>
    </row>
    <row r="815" spans="1:9" x14ac:dyDescent="0.35">
      <c r="A815" s="334" t="str">
        <f>Inek2019A3[[#This Row],[ZPD2]]</f>
        <v>ZP64.05</v>
      </c>
      <c r="B815" s="334" t="str">
        <f>Inek2019A3[[#This Row],[OPSKode]]</f>
        <v>6-003.h4</v>
      </c>
      <c r="C815" s="340">
        <f>Inek2019A3[[#This Row],[Betrag2]]</f>
        <v>27861</v>
      </c>
      <c r="D815" s="334" t="s">
        <v>2951</v>
      </c>
      <c r="E815" s="334" t="s">
        <v>2952</v>
      </c>
      <c r="F815" s="334" t="s">
        <v>2962</v>
      </c>
      <c r="G815" s="334" t="s">
        <v>2963</v>
      </c>
      <c r="H815" s="334" t="s">
        <v>2155</v>
      </c>
      <c r="I815" s="341">
        <v>27861</v>
      </c>
    </row>
    <row r="816" spans="1:9" x14ac:dyDescent="0.35">
      <c r="A816" s="334" t="str">
        <f>Inek2019A3[[#This Row],[ZPD2]]</f>
        <v>ZP64.06</v>
      </c>
      <c r="B816" s="334" t="str">
        <f>Inek2019A3[[#This Row],[OPSKode]]</f>
        <v>6-003.h5</v>
      </c>
      <c r="C816" s="340">
        <f>Inek2019A3[[#This Row],[Betrag2]]</f>
        <v>33433.199999999997</v>
      </c>
      <c r="D816" s="334" t="s">
        <v>2951</v>
      </c>
      <c r="E816" s="334" t="s">
        <v>2952</v>
      </c>
      <c r="F816" s="334" t="s">
        <v>2964</v>
      </c>
      <c r="G816" s="334" t="s">
        <v>2965</v>
      </c>
      <c r="H816" s="334" t="s">
        <v>2158</v>
      </c>
      <c r="I816" s="341">
        <v>33433.199999999997</v>
      </c>
    </row>
    <row r="817" spans="1:9" x14ac:dyDescent="0.35">
      <c r="A817" s="334" t="str">
        <f>Inek2019A3[[#This Row],[ZPD2]]</f>
        <v>ZP64.07</v>
      </c>
      <c r="B817" s="334" t="str">
        <f>Inek2019A3[[#This Row],[OPSKode]]</f>
        <v>6-003.h6</v>
      </c>
      <c r="C817" s="340">
        <f>Inek2019A3[[#This Row],[Betrag2]]</f>
        <v>39005.4</v>
      </c>
      <c r="D817" s="334" t="s">
        <v>2951</v>
      </c>
      <c r="E817" s="334" t="s">
        <v>2952</v>
      </c>
      <c r="F817" s="334" t="s">
        <v>2966</v>
      </c>
      <c r="G817" s="334" t="s">
        <v>2967</v>
      </c>
      <c r="H817" s="334" t="s">
        <v>2161</v>
      </c>
      <c r="I817" s="341">
        <v>39005.4</v>
      </c>
    </row>
    <row r="818" spans="1:9" x14ac:dyDescent="0.35">
      <c r="A818" s="334" t="str">
        <f>Inek2019A3[[#This Row],[ZPD2]]</f>
        <v>ZP64.08</v>
      </c>
      <c r="B818" s="334" t="str">
        <f>Inek2019A3[[#This Row],[OPSKode]]</f>
        <v>6-003.h7</v>
      </c>
      <c r="C818" s="340">
        <f>Inek2019A3[[#This Row],[Betrag2]]</f>
        <v>44577.599999999999</v>
      </c>
      <c r="D818" s="334" t="s">
        <v>2951</v>
      </c>
      <c r="E818" s="334" t="s">
        <v>2952</v>
      </c>
      <c r="F818" s="334" t="s">
        <v>2968</v>
      </c>
      <c r="G818" s="334" t="s">
        <v>2969</v>
      </c>
      <c r="H818" s="334" t="s">
        <v>2164</v>
      </c>
      <c r="I818" s="341">
        <v>44577.599999999999</v>
      </c>
    </row>
    <row r="819" spans="1:9" x14ac:dyDescent="0.35">
      <c r="A819" s="334" t="str">
        <f>Inek2019A3[[#This Row],[ZPD2]]</f>
        <v>ZP64.09</v>
      </c>
      <c r="B819" s="334" t="str">
        <f>Inek2019A3[[#This Row],[OPSKode]]</f>
        <v>6-003.h8</v>
      </c>
      <c r="C819" s="340">
        <f>Inek2019A3[[#This Row],[Betrag2]]</f>
        <v>50149.8</v>
      </c>
      <c r="D819" s="334" t="s">
        <v>2951</v>
      </c>
      <c r="E819" s="334" t="s">
        <v>2952</v>
      </c>
      <c r="F819" s="334" t="s">
        <v>2970</v>
      </c>
      <c r="G819" s="334" t="s">
        <v>2971</v>
      </c>
      <c r="H819" s="334" t="s">
        <v>2167</v>
      </c>
      <c r="I819" s="341">
        <v>50149.8</v>
      </c>
    </row>
    <row r="820" spans="1:9" x14ac:dyDescent="0.35">
      <c r="A820" s="334" t="str">
        <f>Inek2019A3[[#This Row],[ZPD2]]</f>
        <v>ZP64.10</v>
      </c>
      <c r="B820" s="334" t="str">
        <f>Inek2019A3[[#This Row],[OPSKode]]</f>
        <v>6-003.h9</v>
      </c>
      <c r="C820" s="340">
        <f>Inek2019A3[[#This Row],[Betrag2]]</f>
        <v>55722</v>
      </c>
      <c r="D820" s="334" t="s">
        <v>2951</v>
      </c>
      <c r="E820" s="334" t="s">
        <v>2952</v>
      </c>
      <c r="F820" s="334" t="s">
        <v>2972</v>
      </c>
      <c r="G820" s="334" t="s">
        <v>2973</v>
      </c>
      <c r="H820" s="334" t="s">
        <v>2974</v>
      </c>
      <c r="I820" s="341">
        <v>55722</v>
      </c>
    </row>
    <row r="821" spans="1:9" x14ac:dyDescent="0.35">
      <c r="A821" s="334" t="str">
        <f>Inek2019A3[[#This Row],[ZPD2]]</f>
        <v>ZP64.11</v>
      </c>
      <c r="B821" s="334" t="str">
        <f>Inek2019A3[[#This Row],[OPSKode]]</f>
        <v>6-003.ha</v>
      </c>
      <c r="C821" s="340">
        <f>Inek2019A3[[#This Row],[Betrag2]]</f>
        <v>61294.2</v>
      </c>
      <c r="D821" s="334" t="s">
        <v>2951</v>
      </c>
      <c r="E821" s="334" t="s">
        <v>2952</v>
      </c>
      <c r="F821" s="334" t="s">
        <v>2975</v>
      </c>
      <c r="G821" s="334" t="s">
        <v>2976</v>
      </c>
      <c r="H821" s="334" t="s">
        <v>2977</v>
      </c>
      <c r="I821" s="341">
        <v>61294.2</v>
      </c>
    </row>
    <row r="822" spans="1:9" x14ac:dyDescent="0.35">
      <c r="A822" s="334" t="str">
        <f>Inek2019A3[[#This Row],[ZPD2]]</f>
        <v>ZP64.12</v>
      </c>
      <c r="B822" s="334" t="str">
        <f>Inek2019A3[[#This Row],[OPSKode]]</f>
        <v>6-003.hb</v>
      </c>
      <c r="C822" s="340">
        <f>Inek2019A3[[#This Row],[Betrag2]]</f>
        <v>66866.399999999994</v>
      </c>
      <c r="D822" s="334" t="s">
        <v>2951</v>
      </c>
      <c r="E822" s="334" t="s">
        <v>2952</v>
      </c>
      <c r="F822" s="334" t="s">
        <v>2978</v>
      </c>
      <c r="G822" s="334" t="s">
        <v>2979</v>
      </c>
      <c r="H822" s="334" t="s">
        <v>2980</v>
      </c>
      <c r="I822" s="341">
        <v>66866.399999999994</v>
      </c>
    </row>
    <row r="823" spans="1:9" x14ac:dyDescent="0.35">
      <c r="A823" s="334" t="str">
        <f>Inek2019A3[[#This Row],[ZPD2]]</f>
        <v>ZP64.13</v>
      </c>
      <c r="B823" s="334" t="str">
        <f>Inek2019A3[[#This Row],[OPSKode]]</f>
        <v>6-003.hc</v>
      </c>
      <c r="C823" s="340">
        <f>Inek2019A3[[#This Row],[Betrag2]]</f>
        <v>72438.600000000006</v>
      </c>
      <c r="D823" s="334" t="s">
        <v>2951</v>
      </c>
      <c r="E823" s="334" t="s">
        <v>2952</v>
      </c>
      <c r="F823" s="334" t="s">
        <v>2981</v>
      </c>
      <c r="G823" s="334" t="s">
        <v>2982</v>
      </c>
      <c r="H823" s="334" t="s">
        <v>2983</v>
      </c>
      <c r="I823" s="341">
        <v>72438.600000000006</v>
      </c>
    </row>
    <row r="824" spans="1:9" x14ac:dyDescent="0.35">
      <c r="A824" s="334" t="str">
        <f>Inek2019A3[[#This Row],[ZPD2]]</f>
        <v>ZP64.14</v>
      </c>
      <c r="B824" s="334" t="str">
        <f>Inek2019A3[[#This Row],[OPSKode]]</f>
        <v>6-003.hd</v>
      </c>
      <c r="C824" s="340">
        <f>Inek2019A3[[#This Row],[Betrag2]]</f>
        <v>78010.8</v>
      </c>
      <c r="D824" s="334" t="s">
        <v>2951</v>
      </c>
      <c r="E824" s="334" t="s">
        <v>2952</v>
      </c>
      <c r="F824" s="334" t="s">
        <v>2984</v>
      </c>
      <c r="G824" s="334" t="s">
        <v>2985</v>
      </c>
      <c r="H824" s="334" t="s">
        <v>2986</v>
      </c>
      <c r="I824" s="341">
        <v>78010.8</v>
      </c>
    </row>
    <row r="825" spans="1:9" x14ac:dyDescent="0.35">
      <c r="A825" s="334" t="str">
        <f>Inek2019A3[[#This Row],[ZPD2]]</f>
        <v>ZP64.15</v>
      </c>
      <c r="B825" s="334" t="str">
        <f>Inek2019A3[[#This Row],[OPSKode]]</f>
        <v>6-003.he</v>
      </c>
      <c r="C825" s="340">
        <f>Inek2019A3[[#This Row],[Betrag2]]</f>
        <v>83583</v>
      </c>
      <c r="D825" s="334" t="s">
        <v>2951</v>
      </c>
      <c r="E825" s="334" t="s">
        <v>2952</v>
      </c>
      <c r="F825" s="334" t="s">
        <v>2987</v>
      </c>
      <c r="G825" s="334" t="s">
        <v>2988</v>
      </c>
      <c r="H825" s="334" t="s">
        <v>2989</v>
      </c>
      <c r="I825" s="341">
        <v>83583</v>
      </c>
    </row>
    <row r="826" spans="1:9" x14ac:dyDescent="0.35">
      <c r="A826" s="334" t="str">
        <f>Inek2019A3[[#This Row],[ZPD2]]</f>
        <v>ZP64.16</v>
      </c>
      <c r="B826" s="334" t="str">
        <f>Inek2019A3[[#This Row],[OPSKode]]</f>
        <v>6-003.hf</v>
      </c>
      <c r="C826" s="340">
        <f>Inek2019A3[[#This Row],[Betrag2]]</f>
        <v>89155.199999999997</v>
      </c>
      <c r="D826" s="334" t="s">
        <v>2951</v>
      </c>
      <c r="E826" s="334" t="s">
        <v>2952</v>
      </c>
      <c r="F826" s="334" t="s">
        <v>2990</v>
      </c>
      <c r="G826" s="334" t="s">
        <v>2991</v>
      </c>
      <c r="H826" s="334" t="s">
        <v>2992</v>
      </c>
      <c r="I826" s="341">
        <v>89155.199999999997</v>
      </c>
    </row>
    <row r="827" spans="1:9" x14ac:dyDescent="0.35">
      <c r="A827" s="334" t="str">
        <f>Inek2019A3[[#This Row],[ZPD2]]</f>
        <v>ZP64.17</v>
      </c>
      <c r="B827" s="334" t="str">
        <f>Inek2019A3[[#This Row],[OPSKode]]</f>
        <v>6-003.hg</v>
      </c>
      <c r="C827" s="340">
        <f>Inek2019A3[[#This Row],[Betrag2]]</f>
        <v>94727.4</v>
      </c>
      <c r="D827" s="334" t="s">
        <v>2951</v>
      </c>
      <c r="E827" s="334" t="s">
        <v>2952</v>
      </c>
      <c r="F827" s="334" t="s">
        <v>2993</v>
      </c>
      <c r="G827" s="334" t="s">
        <v>2994</v>
      </c>
      <c r="H827" s="334" t="s">
        <v>2995</v>
      </c>
      <c r="I827" s="341">
        <v>94727.4</v>
      </c>
    </row>
    <row r="828" spans="1:9" x14ac:dyDescent="0.35">
      <c r="A828" s="334" t="str">
        <f>Inek2019A3[[#This Row],[ZPD2]]</f>
        <v>ZP64.18</v>
      </c>
      <c r="B828" s="334" t="str">
        <f>Inek2019A3[[#This Row],[OPSKode]]</f>
        <v>6-003.hh</v>
      </c>
      <c r="C828" s="340">
        <f>Inek2019A3[[#This Row],[Betrag2]]</f>
        <v>100299.6</v>
      </c>
      <c r="D828" s="334" t="s">
        <v>2951</v>
      </c>
      <c r="E828" s="334" t="s">
        <v>2952</v>
      </c>
      <c r="F828" s="334" t="s">
        <v>2996</v>
      </c>
      <c r="G828" s="334" t="s">
        <v>2997</v>
      </c>
      <c r="H828" s="334" t="s">
        <v>2998</v>
      </c>
      <c r="I828" s="341">
        <v>100299.6</v>
      </c>
    </row>
    <row r="829" spans="1:9" x14ac:dyDescent="0.35">
      <c r="A829" s="334" t="str">
        <f>Inek2019A3[[#This Row],[ZPD2]]</f>
        <v>ZP64.19</v>
      </c>
      <c r="B829" s="334" t="str">
        <f>Inek2019A3[[#This Row],[OPSKode]]</f>
        <v>6-003.hj</v>
      </c>
      <c r="C829" s="340">
        <f>Inek2019A3[[#This Row],[Betrag2]]</f>
        <v>105871.8</v>
      </c>
      <c r="D829" s="334" t="s">
        <v>2951</v>
      </c>
      <c r="E829" s="334" t="s">
        <v>2952</v>
      </c>
      <c r="F829" s="334" t="s">
        <v>2999</v>
      </c>
      <c r="G829" s="334" t="s">
        <v>3000</v>
      </c>
      <c r="H829" s="334" t="s">
        <v>3001</v>
      </c>
      <c r="I829" s="341">
        <v>105871.8</v>
      </c>
    </row>
    <row r="830" spans="1:9" x14ac:dyDescent="0.35">
      <c r="A830" s="334" t="str">
        <f>Inek2019A3[[#This Row],[ZPD2]]</f>
        <v>ZP64.20</v>
      </c>
      <c r="C830" s="502" t="s">
        <v>3972</v>
      </c>
      <c r="D830" s="334" t="s">
        <v>2951</v>
      </c>
      <c r="E830" s="334" t="s">
        <v>2952</v>
      </c>
      <c r="F830" s="334" t="s">
        <v>3002</v>
      </c>
      <c r="H830" s="334" t="s">
        <v>3515</v>
      </c>
    </row>
    <row r="831" spans="1:9" x14ac:dyDescent="0.35">
      <c r="A831" s="334" t="str">
        <f>Inek2019A3[[#This Row],[ZPD2]]</f>
        <v>ZP64.21</v>
      </c>
      <c r="B831" s="334" t="str">
        <f>Inek2019A3[[#This Row],[OPSKode]]</f>
        <v>6-003.hm</v>
      </c>
      <c r="C831" s="340">
        <f>Inek2019A3[[#This Row],[Betrag2]]</f>
        <v>114230.1</v>
      </c>
      <c r="D831" s="334" t="s">
        <v>2951</v>
      </c>
      <c r="E831" s="334" t="s">
        <v>2952</v>
      </c>
      <c r="F831" s="334" t="s">
        <v>3516</v>
      </c>
      <c r="G831" s="334" t="s">
        <v>3517</v>
      </c>
      <c r="H831" s="334" t="s">
        <v>3518</v>
      </c>
      <c r="I831" s="341">
        <v>114230.1</v>
      </c>
    </row>
    <row r="832" spans="1:9" x14ac:dyDescent="0.35">
      <c r="A832" s="334" t="str">
        <f>Inek2019A3[[#This Row],[ZPD2]]</f>
        <v>ZP64.22</v>
      </c>
      <c r="B832" s="334" t="str">
        <f>Inek2019A3[[#This Row],[OPSKode]]</f>
        <v>6-003.hn</v>
      </c>
      <c r="C832" s="340">
        <f>Inek2019A3[[#This Row],[Betrag2]]</f>
        <v>125374.5</v>
      </c>
      <c r="D832" s="334" t="s">
        <v>2951</v>
      </c>
      <c r="E832" s="334" t="s">
        <v>2952</v>
      </c>
      <c r="F832" s="334" t="s">
        <v>3519</v>
      </c>
      <c r="G832" s="334" t="s">
        <v>3520</v>
      </c>
      <c r="H832" s="334" t="s">
        <v>3521</v>
      </c>
      <c r="I832" s="341">
        <v>125374.5</v>
      </c>
    </row>
    <row r="833" spans="1:9" x14ac:dyDescent="0.35">
      <c r="A833" s="334" t="str">
        <f>Inek2019A3[[#This Row],[ZPD2]]</f>
        <v>ZP64.23</v>
      </c>
      <c r="B833" s="334" t="str">
        <f>Inek2019A3[[#This Row],[OPSKode]]</f>
        <v>6-003.hp</v>
      </c>
      <c r="C833" s="340">
        <f>Inek2019A3[[#This Row],[Betrag2]]</f>
        <v>136518.9</v>
      </c>
      <c r="D833" s="334" t="s">
        <v>2951</v>
      </c>
      <c r="E833" s="334" t="s">
        <v>2952</v>
      </c>
      <c r="F833" s="334" t="s">
        <v>3522</v>
      </c>
      <c r="G833" s="334" t="s">
        <v>3523</v>
      </c>
      <c r="H833" s="334" t="s">
        <v>3524</v>
      </c>
      <c r="I833" s="341">
        <v>136518.9</v>
      </c>
    </row>
    <row r="834" spans="1:9" x14ac:dyDescent="0.35">
      <c r="A834" s="334" t="str">
        <f>Inek2019A3[[#This Row],[ZPD2]]</f>
        <v>ZP64.24</v>
      </c>
      <c r="B834" s="334" t="str">
        <f>Inek2019A3[[#This Row],[OPSKode]]</f>
        <v>6-003.hq</v>
      </c>
      <c r="C834" s="340">
        <f>Inek2019A3[[#This Row],[Betrag2]]</f>
        <v>147663.29999999999</v>
      </c>
      <c r="D834" s="334" t="s">
        <v>2951</v>
      </c>
      <c r="E834" s="334" t="s">
        <v>2952</v>
      </c>
      <c r="F834" s="334" t="s">
        <v>3525</v>
      </c>
      <c r="G834" s="334" t="s">
        <v>3526</v>
      </c>
      <c r="H834" s="334" t="s">
        <v>3527</v>
      </c>
      <c r="I834" s="341">
        <v>147663.29999999999</v>
      </c>
    </row>
    <row r="835" spans="1:9" x14ac:dyDescent="0.35">
      <c r="A835" s="334" t="str">
        <f>Inek2019A3[[#This Row],[ZPD2]]</f>
        <v>ZP64.25</v>
      </c>
      <c r="B835" s="334" t="str">
        <f>Inek2019A3[[#This Row],[OPSKode]]</f>
        <v>6-003.hr</v>
      </c>
      <c r="C835" s="340">
        <f>Inek2019A3[[#This Row],[Betrag2]]</f>
        <v>161593.79999999999</v>
      </c>
      <c r="D835" s="334" t="s">
        <v>2951</v>
      </c>
      <c r="E835" s="334" t="s">
        <v>2952</v>
      </c>
      <c r="F835" s="334" t="s">
        <v>3528</v>
      </c>
      <c r="G835" s="334" t="s">
        <v>3529</v>
      </c>
      <c r="H835" s="334" t="s">
        <v>3530</v>
      </c>
      <c r="I835" s="341">
        <v>161593.79999999999</v>
      </c>
    </row>
    <row r="836" spans="1:9" x14ac:dyDescent="0.35">
      <c r="A836" s="334" t="str">
        <f>Inek2019A3[[#This Row],[ZPD2]]</f>
        <v>ZP64.26</v>
      </c>
      <c r="B836" s="334" t="str">
        <f>Inek2019A3[[#This Row],[OPSKode]]</f>
        <v>6-003.hs</v>
      </c>
      <c r="C836" s="340">
        <f>Inek2019A3[[#This Row],[Betrag2]]</f>
        <v>183882.6</v>
      </c>
      <c r="D836" s="334" t="s">
        <v>2951</v>
      </c>
      <c r="E836" s="334" t="s">
        <v>2952</v>
      </c>
      <c r="F836" s="334" t="s">
        <v>3531</v>
      </c>
      <c r="G836" s="334" t="s">
        <v>3532</v>
      </c>
      <c r="H836" s="334" t="s">
        <v>3533</v>
      </c>
      <c r="I836" s="341">
        <v>183882.6</v>
      </c>
    </row>
    <row r="837" spans="1:9" x14ac:dyDescent="0.35">
      <c r="A837" s="334" t="str">
        <f>Inek2019A3[[#This Row],[ZPD2]]</f>
        <v>ZP64.27</v>
      </c>
      <c r="B837" s="334" t="str">
        <f>Inek2019A3[[#This Row],[OPSKode]]</f>
        <v>6-003.ht</v>
      </c>
      <c r="C837" s="340">
        <f>Inek2019A3[[#This Row],[Betrag2]]</f>
        <v>215458.4</v>
      </c>
      <c r="D837" s="334" t="s">
        <v>2951</v>
      </c>
      <c r="E837" s="334" t="s">
        <v>2952</v>
      </c>
      <c r="F837" s="334" t="s">
        <v>3534</v>
      </c>
      <c r="G837" s="334" t="s">
        <v>3535</v>
      </c>
      <c r="H837" s="334" t="s">
        <v>3536</v>
      </c>
      <c r="I837" s="341">
        <v>215458.4</v>
      </c>
    </row>
    <row r="838" spans="1:9" x14ac:dyDescent="0.35">
      <c r="A838" s="334" t="str">
        <f>Inek2019A3[[#This Row],[ZPD2]]</f>
        <v>ZP64.28</v>
      </c>
      <c r="B838" s="334" t="str">
        <f>Inek2019A3[[#This Row],[OPSKode]]</f>
        <v>6-003.hu</v>
      </c>
      <c r="C838" s="340">
        <f>Inek2019A3[[#This Row],[Betrag2]]</f>
        <v>260036</v>
      </c>
      <c r="D838" s="334" t="s">
        <v>2951</v>
      </c>
      <c r="E838" s="334" t="s">
        <v>2952</v>
      </c>
      <c r="F838" s="334" t="s">
        <v>3537</v>
      </c>
      <c r="G838" s="334" t="s">
        <v>3538</v>
      </c>
      <c r="H838" s="334" t="s">
        <v>3539</v>
      </c>
      <c r="I838" s="341">
        <v>260036</v>
      </c>
    </row>
    <row r="839" spans="1:9" x14ac:dyDescent="0.35">
      <c r="A839" s="334" t="str">
        <f>Inek2019A3[[#This Row],[ZPD2]]</f>
        <v>ZP64.29</v>
      </c>
      <c r="B839" s="334" t="str">
        <f>Inek2019A3[[#This Row],[OPSKode]]</f>
        <v>6-003.hv</v>
      </c>
      <c r="C839" s="340">
        <f>Inek2019A3[[#This Row],[Betrag2]]</f>
        <v>319472.8</v>
      </c>
      <c r="D839" s="334" t="s">
        <v>2951</v>
      </c>
      <c r="E839" s="334" t="s">
        <v>2952</v>
      </c>
      <c r="F839" s="334" t="s">
        <v>3540</v>
      </c>
      <c r="G839" s="334" t="s">
        <v>3541</v>
      </c>
      <c r="H839" s="334" t="s">
        <v>3542</v>
      </c>
      <c r="I839" s="341">
        <v>319472.8</v>
      </c>
    </row>
    <row r="840" spans="1:9" x14ac:dyDescent="0.35">
      <c r="A840" s="334" t="str">
        <f>Inek2019A3[[#This Row],[ZPD2]]</f>
        <v>ZP64.30</v>
      </c>
      <c r="B840" s="334" t="str">
        <f>Inek2019A3[[#This Row],[OPSKode]]</f>
        <v>6-003.hw</v>
      </c>
      <c r="C840" s="340">
        <f>Inek2019A3[[#This Row],[Betrag2]]</f>
        <v>408628</v>
      </c>
      <c r="D840" s="334" t="s">
        <v>2951</v>
      </c>
      <c r="E840" s="334" t="s">
        <v>2952</v>
      </c>
      <c r="F840" s="334" t="s">
        <v>3543</v>
      </c>
      <c r="G840" s="334" t="s">
        <v>3544</v>
      </c>
      <c r="H840" s="334" t="s">
        <v>3545</v>
      </c>
      <c r="I840" s="341">
        <v>408628</v>
      </c>
    </row>
    <row r="841" spans="1:9" x14ac:dyDescent="0.35">
      <c r="A841" s="334" t="str">
        <f>Inek2019A3[[#This Row],[ZPD2]]</f>
        <v>ZP64.31</v>
      </c>
      <c r="B841" s="334" t="str">
        <f>Inek2019A3[[#This Row],[OPSKode]]</f>
        <v>6-003.hz</v>
      </c>
      <c r="C841" s="340">
        <f>Inek2019A3[[#This Row],[Betrag2]]</f>
        <v>497783.2</v>
      </c>
      <c r="D841" s="334" t="s">
        <v>2951</v>
      </c>
      <c r="E841" s="334" t="s">
        <v>2952</v>
      </c>
      <c r="F841" s="334" t="s">
        <v>3546</v>
      </c>
      <c r="G841" s="334" t="s">
        <v>3547</v>
      </c>
      <c r="H841" s="334" t="s">
        <v>3548</v>
      </c>
      <c r="I841" s="341">
        <v>497783.2</v>
      </c>
    </row>
    <row r="842" spans="1:9" x14ac:dyDescent="0.35">
      <c r="C842" s="340"/>
      <c r="D842" s="334" t="s">
        <v>3005</v>
      </c>
      <c r="E842" s="334" t="s">
        <v>3006</v>
      </c>
      <c r="H842" s="334" t="s">
        <v>3007</v>
      </c>
    </row>
    <row r="843" spans="1:9" x14ac:dyDescent="0.35">
      <c r="A843" s="334" t="str">
        <f>Inek2019A3[[#This Row],[ZPD2]]</f>
        <v>ZP65.01</v>
      </c>
      <c r="B843" s="334" t="str">
        <f>Inek2019A3[[#This Row],[OPSKode]]</f>
        <v>6-006.40</v>
      </c>
      <c r="C843" s="340">
        <f>Inek2019A3[[#This Row],[Betrag2]]</f>
        <v>901.92</v>
      </c>
      <c r="D843" s="334" t="s">
        <v>3005</v>
      </c>
      <c r="E843" s="334" t="s">
        <v>3006</v>
      </c>
      <c r="F843" s="334" t="s">
        <v>3008</v>
      </c>
      <c r="G843" s="334" t="s">
        <v>3009</v>
      </c>
      <c r="H843" s="334" t="s">
        <v>1568</v>
      </c>
      <c r="I843" s="341">
        <v>901.92</v>
      </c>
    </row>
    <row r="844" spans="1:9" x14ac:dyDescent="0.35">
      <c r="A844" s="334" t="str">
        <f>Inek2019A3[[#This Row],[ZPD2]]</f>
        <v>ZP65.02</v>
      </c>
      <c r="B844" s="334" t="str">
        <f>Inek2019A3[[#This Row],[OPSKode]]</f>
        <v>6-006.41</v>
      </c>
      <c r="C844" s="340">
        <f>Inek2019A3[[#This Row],[Betrag2]]</f>
        <v>1803.84</v>
      </c>
      <c r="D844" s="334" t="s">
        <v>3005</v>
      </c>
      <c r="E844" s="334" t="s">
        <v>3006</v>
      </c>
      <c r="F844" s="334" t="s">
        <v>3010</v>
      </c>
      <c r="G844" s="334" t="s">
        <v>3011</v>
      </c>
      <c r="H844" s="334" t="s">
        <v>1571</v>
      </c>
      <c r="I844" s="341">
        <v>1803.84</v>
      </c>
    </row>
    <row r="845" spans="1:9" x14ac:dyDescent="0.35">
      <c r="A845" s="334" t="str">
        <f>Inek2019A3[[#This Row],[ZPD2]]</f>
        <v>ZP65.03</v>
      </c>
      <c r="B845" s="334" t="str">
        <f>Inek2019A3[[#This Row],[OPSKode]]</f>
        <v>6-006.42</v>
      </c>
      <c r="C845" s="340">
        <f>Inek2019A3[[#This Row],[Betrag2]]</f>
        <v>2705.76</v>
      </c>
      <c r="D845" s="334" t="s">
        <v>3005</v>
      </c>
      <c r="E845" s="334" t="s">
        <v>3006</v>
      </c>
      <c r="F845" s="334" t="s">
        <v>3012</v>
      </c>
      <c r="G845" s="334" t="s">
        <v>3013</v>
      </c>
      <c r="H845" s="334" t="s">
        <v>2149</v>
      </c>
      <c r="I845" s="341">
        <v>2705.76</v>
      </c>
    </row>
    <row r="846" spans="1:9" x14ac:dyDescent="0.35">
      <c r="A846" s="334" t="str">
        <f>Inek2019A3[[#This Row],[ZPD2]]</f>
        <v>ZP65.04</v>
      </c>
      <c r="B846" s="334" t="str">
        <f>Inek2019A3[[#This Row],[OPSKode]]</f>
        <v>6-006.43</v>
      </c>
      <c r="C846" s="340">
        <f>Inek2019A3[[#This Row],[Betrag2]]</f>
        <v>3607.68</v>
      </c>
      <c r="D846" s="334" t="s">
        <v>3005</v>
      </c>
      <c r="E846" s="334" t="s">
        <v>3006</v>
      </c>
      <c r="F846" s="334" t="s">
        <v>3014</v>
      </c>
      <c r="G846" s="334" t="s">
        <v>3015</v>
      </c>
      <c r="H846" s="334" t="s">
        <v>2152</v>
      </c>
      <c r="I846" s="341">
        <v>3607.68</v>
      </c>
    </row>
    <row r="847" spans="1:9" x14ac:dyDescent="0.35">
      <c r="A847" s="334" t="str">
        <f>Inek2019A3[[#This Row],[ZPD2]]</f>
        <v>ZP65.05</v>
      </c>
      <c r="B847" s="334" t="str">
        <f>Inek2019A3[[#This Row],[OPSKode]]</f>
        <v>6-006.44</v>
      </c>
      <c r="C847" s="340">
        <f>Inek2019A3[[#This Row],[Betrag2]]</f>
        <v>4509.6000000000004</v>
      </c>
      <c r="D847" s="334" t="s">
        <v>3005</v>
      </c>
      <c r="E847" s="334" t="s">
        <v>3006</v>
      </c>
      <c r="F847" s="334" t="s">
        <v>3016</v>
      </c>
      <c r="G847" s="334" t="s">
        <v>3017</v>
      </c>
      <c r="H847" s="334" t="s">
        <v>3018</v>
      </c>
      <c r="I847" s="341">
        <v>4509.6000000000004</v>
      </c>
    </row>
    <row r="848" spans="1:9" x14ac:dyDescent="0.35">
      <c r="A848" s="334" t="str">
        <f>Inek2019A3[[#This Row],[ZPD2]]</f>
        <v>ZP65.06</v>
      </c>
      <c r="B848" s="334" t="str">
        <f>Inek2019A3[[#This Row],[OPSKode]]</f>
        <v>6-006.45</v>
      </c>
      <c r="C848" s="340">
        <f>Inek2019A3[[#This Row],[Betrag2]]</f>
        <v>6012.8</v>
      </c>
      <c r="D848" s="334" t="s">
        <v>3005</v>
      </c>
      <c r="E848" s="334" t="s">
        <v>3006</v>
      </c>
      <c r="F848" s="334" t="s">
        <v>3019</v>
      </c>
      <c r="G848" s="334" t="s">
        <v>3020</v>
      </c>
      <c r="H848" s="334" t="s">
        <v>3021</v>
      </c>
      <c r="I848" s="341">
        <v>6012.8</v>
      </c>
    </row>
    <row r="849" spans="1:9" x14ac:dyDescent="0.35">
      <c r="A849" s="334" t="str">
        <f>Inek2019A3[[#This Row],[ZPD2]]</f>
        <v>ZP65.07</v>
      </c>
      <c r="B849" s="334" t="str">
        <f>Inek2019A3[[#This Row],[OPSKode]]</f>
        <v>6-006.46</v>
      </c>
      <c r="C849" s="340">
        <f>Inek2019A3[[#This Row],[Betrag2]]</f>
        <v>12025.6</v>
      </c>
      <c r="D849" s="334" t="s">
        <v>3005</v>
      </c>
      <c r="E849" s="334" t="s">
        <v>3006</v>
      </c>
      <c r="F849" s="334" t="s">
        <v>3022</v>
      </c>
      <c r="G849" s="334" t="s">
        <v>3023</v>
      </c>
      <c r="H849" s="334" t="s">
        <v>3024</v>
      </c>
      <c r="I849" s="341">
        <v>12025.6</v>
      </c>
    </row>
    <row r="850" spans="1:9" x14ac:dyDescent="0.35">
      <c r="A850" s="334" t="str">
        <f>Inek2019A3[[#This Row],[ZPD2]]</f>
        <v>ZP65.08</v>
      </c>
      <c r="B850" s="334" t="str">
        <f>Inek2019A3[[#This Row],[OPSKode]]</f>
        <v>6-006.47</v>
      </c>
      <c r="C850" s="340">
        <f>Inek2019A3[[#This Row],[Betrag2]]</f>
        <v>18038.400000000001</v>
      </c>
      <c r="D850" s="334" t="s">
        <v>3005</v>
      </c>
      <c r="E850" s="334" t="s">
        <v>3006</v>
      </c>
      <c r="F850" s="334" t="s">
        <v>3025</v>
      </c>
      <c r="G850" s="334" t="s">
        <v>3026</v>
      </c>
      <c r="H850" s="334" t="s">
        <v>3027</v>
      </c>
      <c r="I850" s="341">
        <v>18038.400000000001</v>
      </c>
    </row>
    <row r="851" spans="1:9" x14ac:dyDescent="0.35">
      <c r="A851" s="334" t="str">
        <f>Inek2019A3[[#This Row],[ZPD2]]</f>
        <v>ZP65.09</v>
      </c>
      <c r="B851" s="334" t="str">
        <f>Inek2019A3[[#This Row],[OPSKode]]</f>
        <v>6-006.48</v>
      </c>
      <c r="C851" s="340">
        <f>Inek2019A3[[#This Row],[Betrag2]]</f>
        <v>24051.200000000001</v>
      </c>
      <c r="D851" s="334" t="s">
        <v>3005</v>
      </c>
      <c r="E851" s="334" t="s">
        <v>3006</v>
      </c>
      <c r="F851" s="334" t="s">
        <v>3028</v>
      </c>
      <c r="G851" s="334" t="s">
        <v>3029</v>
      </c>
      <c r="H851" s="334" t="s">
        <v>3030</v>
      </c>
      <c r="I851" s="341">
        <v>24051.200000000001</v>
      </c>
    </row>
    <row r="852" spans="1:9" x14ac:dyDescent="0.35">
      <c r="A852" s="334" t="str">
        <f>Inek2019A3[[#This Row],[ZPD2]]</f>
        <v>ZP65.10</v>
      </c>
      <c r="B852" s="334" t="str">
        <f>Inek2019A3[[#This Row],[OPSKode]]</f>
        <v>6-006.49</v>
      </c>
      <c r="C852" s="340">
        <f>Inek2019A3[[#This Row],[Betrag2]]</f>
        <v>30064</v>
      </c>
      <c r="D852" s="334" t="s">
        <v>3005</v>
      </c>
      <c r="E852" s="334" t="s">
        <v>3006</v>
      </c>
      <c r="F852" s="334" t="s">
        <v>3031</v>
      </c>
      <c r="G852" s="334" t="s">
        <v>3032</v>
      </c>
      <c r="H852" s="334" t="s">
        <v>3033</v>
      </c>
      <c r="I852" s="341">
        <v>30064</v>
      </c>
    </row>
    <row r="853" spans="1:9" x14ac:dyDescent="0.35">
      <c r="A853" s="334" t="str">
        <f>Inek2019A3[[#This Row],[ZPD2]]</f>
        <v>ZP65.11</v>
      </c>
      <c r="B853" s="334" t="str">
        <f>Inek2019A3[[#This Row],[OPSKode]]</f>
        <v>6-006.4a</v>
      </c>
      <c r="C853" s="340">
        <f>Inek2019A3[[#This Row],[Betrag2]]</f>
        <v>36076.800000000003</v>
      </c>
      <c r="D853" s="334" t="s">
        <v>3005</v>
      </c>
      <c r="E853" s="334" t="s">
        <v>3006</v>
      </c>
      <c r="F853" s="334" t="s">
        <v>3034</v>
      </c>
      <c r="G853" s="334" t="s">
        <v>3035</v>
      </c>
      <c r="H853" s="334" t="s">
        <v>3036</v>
      </c>
      <c r="I853" s="341">
        <v>36076.800000000003</v>
      </c>
    </row>
    <row r="854" spans="1:9" x14ac:dyDescent="0.35">
      <c r="A854" s="334" t="str">
        <f>Inek2019A3[[#This Row],[ZPD2]]</f>
        <v>ZP65.12</v>
      </c>
      <c r="B854" s="334" t="str">
        <f>Inek2019A3[[#This Row],[OPSKode]]</f>
        <v>6-006.4b</v>
      </c>
      <c r="C854" s="340">
        <f>Inek2019A3[[#This Row],[Betrag2]]</f>
        <v>42089.599999999999</v>
      </c>
      <c r="D854" s="334" t="s">
        <v>3005</v>
      </c>
      <c r="E854" s="334" t="s">
        <v>3006</v>
      </c>
      <c r="F854" s="334" t="s">
        <v>3037</v>
      </c>
      <c r="G854" s="334" t="s">
        <v>3038</v>
      </c>
      <c r="H854" s="334" t="s">
        <v>3039</v>
      </c>
      <c r="I854" s="341">
        <v>42089.599999999999</v>
      </c>
    </row>
    <row r="855" spans="1:9" x14ac:dyDescent="0.35">
      <c r="A855" s="334" t="str">
        <f>Inek2019A3[[#This Row],[ZPD2]]</f>
        <v>ZP65.13</v>
      </c>
      <c r="B855" s="334" t="str">
        <f>Inek2019A3[[#This Row],[OPSKode]]</f>
        <v>6-006.4c</v>
      </c>
      <c r="C855" s="340">
        <f>Inek2019A3[[#This Row],[Betrag2]]</f>
        <v>48102.400000000001</v>
      </c>
      <c r="D855" s="334" t="s">
        <v>3005</v>
      </c>
      <c r="E855" s="334" t="s">
        <v>3006</v>
      </c>
      <c r="F855" s="334" t="s">
        <v>3040</v>
      </c>
      <c r="G855" s="334" t="s">
        <v>3041</v>
      </c>
      <c r="H855" s="334" t="s">
        <v>3042</v>
      </c>
      <c r="I855" s="341">
        <v>48102.400000000001</v>
      </c>
    </row>
    <row r="856" spans="1:9" x14ac:dyDescent="0.35">
      <c r="A856" s="334" t="str">
        <f>Inek2019A3[[#This Row],[ZPD2]]</f>
        <v>ZP65.14</v>
      </c>
      <c r="B856" s="334" t="str">
        <f>Inek2019A3[[#This Row],[OPSKode]]</f>
        <v>6-006.4d</v>
      </c>
      <c r="C856" s="340">
        <f>Inek2019A3[[#This Row],[Betrag2]]</f>
        <v>54115.199999999997</v>
      </c>
      <c r="D856" s="334" t="s">
        <v>3005</v>
      </c>
      <c r="E856" s="334" t="s">
        <v>3006</v>
      </c>
      <c r="F856" s="334" t="s">
        <v>3043</v>
      </c>
      <c r="G856" s="334" t="s">
        <v>3044</v>
      </c>
      <c r="H856" s="334" t="s">
        <v>3045</v>
      </c>
      <c r="I856" s="341">
        <v>54115.199999999997</v>
      </c>
    </row>
    <row r="857" spans="1:9" x14ac:dyDescent="0.35">
      <c r="A857" s="334" t="str">
        <f>Inek2019A3[[#This Row],[ZPD2]]</f>
        <v>ZP65.15</v>
      </c>
      <c r="B857" s="334" t="str">
        <f>Inek2019A3[[#This Row],[OPSKode]]</f>
        <v>6-006.4e</v>
      </c>
      <c r="C857" s="340">
        <f>Inek2019A3[[#This Row],[Betrag2]]</f>
        <v>60128</v>
      </c>
      <c r="D857" s="334" t="s">
        <v>3005</v>
      </c>
      <c r="E857" s="334" t="s">
        <v>3006</v>
      </c>
      <c r="F857" s="334" t="s">
        <v>3046</v>
      </c>
      <c r="G857" s="334" t="s">
        <v>3047</v>
      </c>
      <c r="H857" s="334" t="s">
        <v>3048</v>
      </c>
      <c r="I857" s="341">
        <v>60128</v>
      </c>
    </row>
    <row r="858" spans="1:9" x14ac:dyDescent="0.35">
      <c r="A858" s="334" t="str">
        <f>Inek2019A3[[#This Row],[ZPD2]]</f>
        <v>ZP65.16</v>
      </c>
      <c r="B858" s="334" t="str">
        <f>Inek2019A3[[#This Row],[OPSKode]]</f>
        <v>6-006.4f</v>
      </c>
      <c r="C858" s="340">
        <f>Inek2019A3[[#This Row],[Betrag2]]</f>
        <v>66140.800000000003</v>
      </c>
      <c r="D858" s="334" t="s">
        <v>3005</v>
      </c>
      <c r="E858" s="334" t="s">
        <v>3006</v>
      </c>
      <c r="F858" s="334" t="s">
        <v>3049</v>
      </c>
      <c r="G858" s="334" t="s">
        <v>3050</v>
      </c>
      <c r="H858" s="334" t="s">
        <v>3051</v>
      </c>
      <c r="I858" s="341">
        <v>66140.800000000003</v>
      </c>
    </row>
    <row r="859" spans="1:9" x14ac:dyDescent="0.35">
      <c r="A859" s="334" t="str">
        <f>Inek2019A3[[#This Row],[ZPD2]]</f>
        <v>ZP65.17</v>
      </c>
      <c r="B859" s="334" t="str">
        <f>Inek2019A3[[#This Row],[OPSKode]]</f>
        <v>6-006.4g</v>
      </c>
      <c r="C859" s="340">
        <f>Inek2019A3[[#This Row],[Betrag2]]</f>
        <v>72153.600000000006</v>
      </c>
      <c r="D859" s="334" t="s">
        <v>3005</v>
      </c>
      <c r="E859" s="334" t="s">
        <v>3006</v>
      </c>
      <c r="F859" s="334" t="s">
        <v>3052</v>
      </c>
      <c r="G859" s="334" t="s">
        <v>3053</v>
      </c>
      <c r="H859" s="334" t="s">
        <v>3054</v>
      </c>
      <c r="I859" s="341">
        <v>72153.600000000006</v>
      </c>
    </row>
    <row r="860" spans="1:9" x14ac:dyDescent="0.35">
      <c r="C860" s="340"/>
      <c r="D860" s="334" t="s">
        <v>3055</v>
      </c>
      <c r="E860" s="334" t="s">
        <v>3056</v>
      </c>
      <c r="H860" s="334" t="s">
        <v>3057</v>
      </c>
    </row>
    <row r="861" spans="1:9" x14ac:dyDescent="0.35">
      <c r="A861" s="334" t="str">
        <f>Inek2019A3[[#This Row],[ZPD2]]</f>
        <v>ZP66.01</v>
      </c>
      <c r="B861" s="334" t="str">
        <f>Inek2019A3[[#This Row],[OPSKode]]</f>
        <v>6-004.40</v>
      </c>
      <c r="C861" s="340">
        <f>Inek2019A3[[#This Row],[Betrag2]]</f>
        <v>1044.1600000000001</v>
      </c>
      <c r="D861" s="334" t="s">
        <v>3055</v>
      </c>
      <c r="E861" s="334" t="s">
        <v>3056</v>
      </c>
      <c r="F861" s="334" t="s">
        <v>3058</v>
      </c>
      <c r="G861" s="334" t="s">
        <v>3059</v>
      </c>
      <c r="H861" s="334" t="s">
        <v>3060</v>
      </c>
      <c r="I861" s="341">
        <v>1044.1600000000001</v>
      </c>
    </row>
    <row r="862" spans="1:9" x14ac:dyDescent="0.35">
      <c r="A862" s="334" t="str">
        <f>Inek2019A3[[#This Row],[ZPD2]]</f>
        <v>ZP66.02</v>
      </c>
      <c r="B862" s="334" t="str">
        <f>Inek2019A3[[#This Row],[OPSKode]]</f>
        <v>6-004.41</v>
      </c>
      <c r="C862" s="340">
        <f>Inek2019A3[[#This Row],[Betrag2]]</f>
        <v>1930.06</v>
      </c>
      <c r="D862" s="334" t="s">
        <v>3055</v>
      </c>
      <c r="E862" s="334" t="s">
        <v>3056</v>
      </c>
      <c r="F862" s="334" t="s">
        <v>3061</v>
      </c>
      <c r="G862" s="334" t="s">
        <v>3062</v>
      </c>
      <c r="H862" s="334" t="s">
        <v>3063</v>
      </c>
      <c r="I862" s="341">
        <v>1930.06</v>
      </c>
    </row>
    <row r="863" spans="1:9" x14ac:dyDescent="0.35">
      <c r="A863" s="334" t="str">
        <f>Inek2019A3[[#This Row],[ZPD2]]</f>
        <v>ZP66.03</v>
      </c>
      <c r="B863" s="334" t="str">
        <f>Inek2019A3[[#This Row],[OPSKode]]</f>
        <v>6-004.42</v>
      </c>
      <c r="C863" s="340">
        <f>Inek2019A3[[#This Row],[Betrag2]]</f>
        <v>2757.23</v>
      </c>
      <c r="D863" s="334" t="s">
        <v>3055</v>
      </c>
      <c r="E863" s="334" t="s">
        <v>3056</v>
      </c>
      <c r="F863" s="334" t="s">
        <v>3064</v>
      </c>
      <c r="G863" s="334" t="s">
        <v>3065</v>
      </c>
      <c r="H863" s="334" t="s">
        <v>1595</v>
      </c>
      <c r="I863" s="341">
        <v>2757.23</v>
      </c>
    </row>
    <row r="864" spans="1:9" x14ac:dyDescent="0.35">
      <c r="A864" s="334" t="str">
        <f>Inek2019A3[[#This Row],[ZPD2]]</f>
        <v>ZP66.04</v>
      </c>
      <c r="B864" s="334" t="str">
        <f>Inek2019A3[[#This Row],[OPSKode]]</f>
        <v>6-004.43</v>
      </c>
      <c r="C864" s="340">
        <f>Inek2019A3[[#This Row],[Betrag2]]</f>
        <v>3584.4</v>
      </c>
      <c r="D864" s="334" t="s">
        <v>3055</v>
      </c>
      <c r="E864" s="334" t="s">
        <v>3056</v>
      </c>
      <c r="F864" s="334" t="s">
        <v>3066</v>
      </c>
      <c r="G864" s="334" t="s">
        <v>3067</v>
      </c>
      <c r="H864" s="334" t="s">
        <v>1598</v>
      </c>
      <c r="I864" s="341">
        <v>3584.4</v>
      </c>
    </row>
    <row r="865" spans="1:9" x14ac:dyDescent="0.35">
      <c r="A865" s="334" t="str">
        <f>Inek2019A3[[#This Row],[ZPD2]]</f>
        <v>ZP66.05</v>
      </c>
      <c r="B865" s="334" t="str">
        <f>Inek2019A3[[#This Row],[OPSKode]]</f>
        <v>6-004.44</v>
      </c>
      <c r="C865" s="340">
        <f>Inek2019A3[[#This Row],[Betrag2]]</f>
        <v>4411.57</v>
      </c>
      <c r="D865" s="334" t="s">
        <v>3055</v>
      </c>
      <c r="E865" s="334" t="s">
        <v>3056</v>
      </c>
      <c r="F865" s="334" t="s">
        <v>3068</v>
      </c>
      <c r="G865" s="334" t="s">
        <v>3069</v>
      </c>
      <c r="H865" s="334" t="s">
        <v>1601</v>
      </c>
      <c r="I865" s="341">
        <v>4411.57</v>
      </c>
    </row>
    <row r="866" spans="1:9" x14ac:dyDescent="0.35">
      <c r="A866" s="334" t="str">
        <f>Inek2019A3[[#This Row],[ZPD2]]</f>
        <v>ZP66.06</v>
      </c>
      <c r="B866" s="334" t="str">
        <f>Inek2019A3[[#This Row],[OPSKode]]</f>
        <v>6-004.45</v>
      </c>
      <c r="C866" s="340">
        <f>Inek2019A3[[#This Row],[Betrag2]]</f>
        <v>5238.74</v>
      </c>
      <c r="D866" s="334" t="s">
        <v>3055</v>
      </c>
      <c r="E866" s="334" t="s">
        <v>3056</v>
      </c>
      <c r="F866" s="334" t="s">
        <v>3070</v>
      </c>
      <c r="G866" s="334" t="s">
        <v>3071</v>
      </c>
      <c r="H866" s="334" t="s">
        <v>3072</v>
      </c>
      <c r="I866" s="341">
        <v>5238.74</v>
      </c>
    </row>
    <row r="867" spans="1:9" x14ac:dyDescent="0.35">
      <c r="A867" s="334" t="str">
        <f>Inek2019A3[[#This Row],[ZPD2]]</f>
        <v>ZP66.07</v>
      </c>
      <c r="B867" s="334" t="str">
        <f>Inek2019A3[[#This Row],[OPSKode]]</f>
        <v>6-004.46</v>
      </c>
      <c r="C867" s="340">
        <f>Inek2019A3[[#This Row],[Betrag2]]</f>
        <v>6065.91</v>
      </c>
      <c r="D867" s="334" t="s">
        <v>3055</v>
      </c>
      <c r="E867" s="334" t="s">
        <v>3056</v>
      </c>
      <c r="F867" s="334" t="s">
        <v>3073</v>
      </c>
      <c r="G867" s="334" t="s">
        <v>3074</v>
      </c>
      <c r="H867" s="334" t="s">
        <v>3075</v>
      </c>
      <c r="I867" s="341">
        <v>6065.91</v>
      </c>
    </row>
    <row r="868" spans="1:9" x14ac:dyDescent="0.35">
      <c r="A868" s="334" t="str">
        <f>Inek2019A3[[#This Row],[ZPD2]]</f>
        <v>ZP66.08</v>
      </c>
      <c r="B868" s="334" t="str">
        <f>Inek2019A3[[#This Row],[OPSKode]]</f>
        <v>6-004.47</v>
      </c>
      <c r="C868" s="340">
        <f>Inek2019A3[[#This Row],[Betrag2]]</f>
        <v>6893.08</v>
      </c>
      <c r="D868" s="334" t="s">
        <v>3055</v>
      </c>
      <c r="E868" s="334" t="s">
        <v>3056</v>
      </c>
      <c r="F868" s="334" t="s">
        <v>3076</v>
      </c>
      <c r="G868" s="334" t="s">
        <v>3077</v>
      </c>
      <c r="H868" s="334" t="s">
        <v>3078</v>
      </c>
      <c r="I868" s="341">
        <v>6893.08</v>
      </c>
    </row>
    <row r="869" spans="1:9" x14ac:dyDescent="0.35">
      <c r="A869" s="334" t="str">
        <f>Inek2019A3[[#This Row],[ZPD2]]</f>
        <v>ZP66.09</v>
      </c>
      <c r="B869" s="334" t="str">
        <f>Inek2019A3[[#This Row],[OPSKode]]</f>
        <v>6-004.48</v>
      </c>
      <c r="C869" s="340">
        <f>Inek2019A3[[#This Row],[Betrag2]]</f>
        <v>7720.24</v>
      </c>
      <c r="D869" s="334" t="s">
        <v>3055</v>
      </c>
      <c r="E869" s="334" t="s">
        <v>3056</v>
      </c>
      <c r="F869" s="334" t="s">
        <v>3079</v>
      </c>
      <c r="G869" s="334" t="s">
        <v>3080</v>
      </c>
      <c r="H869" s="334" t="s">
        <v>3081</v>
      </c>
      <c r="I869" s="341">
        <v>7720.24</v>
      </c>
    </row>
    <row r="870" spans="1:9" x14ac:dyDescent="0.35">
      <c r="A870" s="334" t="str">
        <f>Inek2019A3[[#This Row],[ZPD2]]</f>
        <v>ZP66.10</v>
      </c>
      <c r="B870" s="334" t="str">
        <f>Inek2019A3[[#This Row],[OPSKode]]</f>
        <v>6-004.49</v>
      </c>
      <c r="C870" s="340">
        <f>Inek2019A3[[#This Row],[Betrag2]]</f>
        <v>8547.41</v>
      </c>
      <c r="D870" s="334" t="s">
        <v>3055</v>
      </c>
      <c r="E870" s="334" t="s">
        <v>3056</v>
      </c>
      <c r="F870" s="334" t="s">
        <v>3082</v>
      </c>
      <c r="G870" s="334" t="s">
        <v>3083</v>
      </c>
      <c r="H870" s="334" t="s">
        <v>3084</v>
      </c>
      <c r="I870" s="341">
        <v>8547.41</v>
      </c>
    </row>
    <row r="871" spans="1:9" x14ac:dyDescent="0.35">
      <c r="A871" s="334" t="str">
        <f>Inek2019A3[[#This Row],[ZPD2]]</f>
        <v>ZP66.11</v>
      </c>
      <c r="B871" s="334" t="str">
        <f>Inek2019A3[[#This Row],[OPSKode]]</f>
        <v>6-004.4a</v>
      </c>
      <c r="C871" s="340">
        <f>Inek2019A3[[#This Row],[Betrag2]]</f>
        <v>9374.58</v>
      </c>
      <c r="D871" s="334" t="s">
        <v>3055</v>
      </c>
      <c r="E871" s="334" t="s">
        <v>3056</v>
      </c>
      <c r="F871" s="334" t="s">
        <v>3085</v>
      </c>
      <c r="G871" s="334" t="s">
        <v>3086</v>
      </c>
      <c r="H871" s="334" t="s">
        <v>3087</v>
      </c>
      <c r="I871" s="341">
        <v>9374.58</v>
      </c>
    </row>
    <row r="872" spans="1:9" x14ac:dyDescent="0.35">
      <c r="A872" s="334" t="str">
        <f>Inek2019A3[[#This Row],[ZPD2]]</f>
        <v>ZP66.12</v>
      </c>
      <c r="B872" s="334" t="str">
        <f>Inek2019A3[[#This Row],[OPSKode]]</f>
        <v>6-004.4b</v>
      </c>
      <c r="C872" s="340">
        <f>Inek2019A3[[#This Row],[Betrag2]]</f>
        <v>10201.75</v>
      </c>
      <c r="D872" s="334" t="s">
        <v>3055</v>
      </c>
      <c r="E872" s="334" t="s">
        <v>3056</v>
      </c>
      <c r="F872" s="334" t="s">
        <v>3088</v>
      </c>
      <c r="G872" s="334" t="s">
        <v>3089</v>
      </c>
      <c r="H872" s="334" t="s">
        <v>3090</v>
      </c>
      <c r="I872" s="341">
        <v>10201.75</v>
      </c>
    </row>
    <row r="873" spans="1:9" x14ac:dyDescent="0.35">
      <c r="A873" s="334" t="str">
        <f>Inek2019A3[[#This Row],[ZPD2]]</f>
        <v>ZP66.13</v>
      </c>
      <c r="B873" s="334" t="str">
        <f>Inek2019A3[[#This Row],[OPSKode]]</f>
        <v>6-004.4c</v>
      </c>
      <c r="C873" s="340">
        <f>Inek2019A3[[#This Row],[Betrag2]]</f>
        <v>11028.92</v>
      </c>
      <c r="D873" s="334" t="s">
        <v>3055</v>
      </c>
      <c r="E873" s="334" t="s">
        <v>3056</v>
      </c>
      <c r="F873" s="334" t="s">
        <v>3091</v>
      </c>
      <c r="G873" s="334" t="s">
        <v>3092</v>
      </c>
      <c r="H873" s="334" t="s">
        <v>3093</v>
      </c>
      <c r="I873" s="341">
        <v>11028.92</v>
      </c>
    </row>
    <row r="874" spans="1:9" x14ac:dyDescent="0.35">
      <c r="A874" s="334" t="str">
        <f>Inek2019A3[[#This Row],[ZPD2]]</f>
        <v>ZP66.14</v>
      </c>
      <c r="B874" s="334" t="str">
        <f>Inek2019A3[[#This Row],[OPSKode]]</f>
        <v>6-004.4d</v>
      </c>
      <c r="C874" s="340">
        <f>Inek2019A3[[#This Row],[Betrag2]]</f>
        <v>11856.09</v>
      </c>
      <c r="D874" s="334" t="s">
        <v>3055</v>
      </c>
      <c r="E874" s="334" t="s">
        <v>3056</v>
      </c>
      <c r="F874" s="334" t="s">
        <v>3094</v>
      </c>
      <c r="G874" s="334" t="s">
        <v>3095</v>
      </c>
      <c r="H874" s="334" t="s">
        <v>3096</v>
      </c>
      <c r="I874" s="341">
        <v>11856.09</v>
      </c>
    </row>
    <row r="875" spans="1:9" x14ac:dyDescent="0.35">
      <c r="A875" s="334" t="str">
        <f>Inek2019A3[[#This Row],[ZPD2]]</f>
        <v>ZP66.15</v>
      </c>
      <c r="B875" s="334" t="str">
        <f>Inek2019A3[[#This Row],[OPSKode]]</f>
        <v>6-004.4e</v>
      </c>
      <c r="C875" s="340">
        <f>Inek2019A3[[#This Row],[Betrag2]]</f>
        <v>12683.26</v>
      </c>
      <c r="D875" s="334" t="s">
        <v>3055</v>
      </c>
      <c r="E875" s="334" t="s">
        <v>3056</v>
      </c>
      <c r="F875" s="334" t="s">
        <v>3097</v>
      </c>
      <c r="G875" s="334" t="s">
        <v>3098</v>
      </c>
      <c r="H875" s="334" t="s">
        <v>3099</v>
      </c>
      <c r="I875" s="341">
        <v>12683.26</v>
      </c>
    </row>
    <row r="876" spans="1:9" x14ac:dyDescent="0.35">
      <c r="A876" s="334" t="str">
        <f>Inek2019A3[[#This Row],[ZPD2]]</f>
        <v>ZP66.16</v>
      </c>
      <c r="B876" s="334" t="str">
        <f>Inek2019A3[[#This Row],[OPSKode]]</f>
        <v>6-004.4f</v>
      </c>
      <c r="C876" s="340">
        <f>Inek2019A3[[#This Row],[Betrag2]]</f>
        <v>13510.43</v>
      </c>
      <c r="D876" s="334" t="s">
        <v>3055</v>
      </c>
      <c r="E876" s="334" t="s">
        <v>3056</v>
      </c>
      <c r="F876" s="334" t="s">
        <v>3100</v>
      </c>
      <c r="G876" s="334" t="s">
        <v>3101</v>
      </c>
      <c r="H876" s="334" t="s">
        <v>3102</v>
      </c>
      <c r="I876" s="341">
        <v>13510.43</v>
      </c>
    </row>
    <row r="877" spans="1:9" x14ac:dyDescent="0.35">
      <c r="A877" s="334" t="str">
        <f>Inek2019A3[[#This Row],[ZPD2]]</f>
        <v>ZP66.17</v>
      </c>
      <c r="B877" s="334" t="str">
        <f>Inek2019A3[[#This Row],[OPSKode]]</f>
        <v>6-004.4g</v>
      </c>
      <c r="C877" s="340">
        <f>Inek2019A3[[#This Row],[Betrag2]]</f>
        <v>14337.6</v>
      </c>
      <c r="D877" s="334" t="s">
        <v>3055</v>
      </c>
      <c r="E877" s="334" t="s">
        <v>3056</v>
      </c>
      <c r="F877" s="334" t="s">
        <v>3103</v>
      </c>
      <c r="G877" s="334" t="s">
        <v>3104</v>
      </c>
      <c r="H877" s="334" t="s">
        <v>3105</v>
      </c>
      <c r="I877" s="341">
        <v>14337.6</v>
      </c>
    </row>
    <row r="878" spans="1:9" x14ac:dyDescent="0.35">
      <c r="C878" s="340"/>
      <c r="D878" s="334" t="s">
        <v>3106</v>
      </c>
      <c r="E878" s="334" t="s">
        <v>3107</v>
      </c>
      <c r="H878" s="334" t="s">
        <v>3108</v>
      </c>
    </row>
    <row r="879" spans="1:9" x14ac:dyDescent="0.35">
      <c r="A879" s="334" t="str">
        <f>Inek2019A3[[#This Row],[ZPD2]]</f>
        <v>ZP67.01</v>
      </c>
      <c r="B879" s="334" t="str">
        <f>Inek2019A3[[#This Row],[OPSKode]]</f>
        <v>6-005.m0</v>
      </c>
      <c r="C879" s="340">
        <f>Inek2019A3[[#This Row],[Betrag2]]</f>
        <v>320.52999999999997</v>
      </c>
      <c r="D879" s="334" t="s">
        <v>3106</v>
      </c>
      <c r="E879" s="334" t="s">
        <v>3107</v>
      </c>
      <c r="F879" s="334" t="s">
        <v>3109</v>
      </c>
      <c r="G879" s="334" t="s">
        <v>3110</v>
      </c>
      <c r="H879" s="334" t="s">
        <v>3111</v>
      </c>
      <c r="I879" s="341">
        <v>320.52999999999997</v>
      </c>
    </row>
    <row r="880" spans="1:9" x14ac:dyDescent="0.35">
      <c r="A880" s="334" t="str">
        <f>Inek2019A3[[#This Row],[ZPD2]]</f>
        <v>ZP67.02</v>
      </c>
      <c r="B880" s="334" t="str">
        <f>Inek2019A3[[#This Row],[OPSKode]]</f>
        <v>6-005.m1</v>
      </c>
      <c r="C880" s="340">
        <f>Inek2019A3[[#This Row],[Betrag2]]</f>
        <v>641.05999999999995</v>
      </c>
      <c r="D880" s="334" t="s">
        <v>3106</v>
      </c>
      <c r="E880" s="334" t="s">
        <v>3107</v>
      </c>
      <c r="F880" s="334" t="s">
        <v>3112</v>
      </c>
      <c r="G880" s="334" t="s">
        <v>3113</v>
      </c>
      <c r="H880" s="334" t="s">
        <v>3114</v>
      </c>
      <c r="I880" s="341">
        <v>641.05999999999995</v>
      </c>
    </row>
    <row r="881" spans="1:9" x14ac:dyDescent="0.35">
      <c r="A881" s="334" t="str">
        <f>Inek2019A3[[#This Row],[ZPD2]]</f>
        <v>ZP67.03</v>
      </c>
      <c r="B881" s="334" t="str">
        <f>Inek2019A3[[#This Row],[OPSKode]]</f>
        <v>6-005.m2</v>
      </c>
      <c r="C881" s="340">
        <f>Inek2019A3[[#This Row],[Betrag2]]</f>
        <v>961.6</v>
      </c>
      <c r="D881" s="334" t="s">
        <v>3106</v>
      </c>
      <c r="E881" s="334" t="s">
        <v>3107</v>
      </c>
      <c r="F881" s="334" t="s">
        <v>3115</v>
      </c>
      <c r="G881" s="334" t="s">
        <v>3116</v>
      </c>
      <c r="H881" s="334" t="s">
        <v>3117</v>
      </c>
      <c r="I881" s="341">
        <v>961.6</v>
      </c>
    </row>
    <row r="882" spans="1:9" x14ac:dyDescent="0.35">
      <c r="A882" s="334" t="str">
        <f>Inek2019A3[[#This Row],[ZPD2]]</f>
        <v>ZP67.04</v>
      </c>
      <c r="B882" s="334" t="str">
        <f>Inek2019A3[[#This Row],[OPSKode]]</f>
        <v>6-005.m3</v>
      </c>
      <c r="C882" s="340">
        <f>Inek2019A3[[#This Row],[Betrag2]]</f>
        <v>1388.97</v>
      </c>
      <c r="D882" s="334" t="s">
        <v>3106</v>
      </c>
      <c r="E882" s="334" t="s">
        <v>3107</v>
      </c>
      <c r="F882" s="334" t="s">
        <v>3118</v>
      </c>
      <c r="G882" s="334" t="s">
        <v>3119</v>
      </c>
      <c r="H882" s="334" t="s">
        <v>3120</v>
      </c>
      <c r="I882" s="341">
        <v>1388.97</v>
      </c>
    </row>
    <row r="883" spans="1:9" x14ac:dyDescent="0.35">
      <c r="A883" s="334" t="str">
        <f>Inek2019A3[[#This Row],[ZPD2]]</f>
        <v>ZP67.05</v>
      </c>
      <c r="B883" s="334" t="str">
        <f>Inek2019A3[[#This Row],[OPSKode]]</f>
        <v>6-005.m4</v>
      </c>
      <c r="C883" s="340">
        <f>Inek2019A3[[#This Row],[Betrag2]]</f>
        <v>1815.71</v>
      </c>
      <c r="D883" s="334" t="s">
        <v>3106</v>
      </c>
      <c r="E883" s="334" t="s">
        <v>3107</v>
      </c>
      <c r="F883" s="334" t="s">
        <v>3121</v>
      </c>
      <c r="G883" s="334" t="s">
        <v>3122</v>
      </c>
      <c r="H883" s="334" t="s">
        <v>3123</v>
      </c>
      <c r="I883" s="341">
        <v>1815.71</v>
      </c>
    </row>
    <row r="884" spans="1:9" x14ac:dyDescent="0.35">
      <c r="A884" s="334" t="str">
        <f>Inek2019A3[[#This Row],[ZPD2]]</f>
        <v>ZP67.06</v>
      </c>
      <c r="B884" s="334" t="str">
        <f>Inek2019A3[[#This Row],[OPSKode]]</f>
        <v>6-005.m5</v>
      </c>
      <c r="C884" s="340">
        <f>Inek2019A3[[#This Row],[Betrag2]]</f>
        <v>2243.7199999999998</v>
      </c>
      <c r="D884" s="334" t="s">
        <v>3106</v>
      </c>
      <c r="E884" s="334" t="s">
        <v>3107</v>
      </c>
      <c r="F884" s="334" t="s">
        <v>3124</v>
      </c>
      <c r="G884" s="334" t="s">
        <v>3125</v>
      </c>
      <c r="H884" s="334" t="s">
        <v>3126</v>
      </c>
      <c r="I884" s="341">
        <v>2243.7199999999998</v>
      </c>
    </row>
    <row r="885" spans="1:9" x14ac:dyDescent="0.35">
      <c r="A885" s="334" t="str">
        <f>Inek2019A3[[#This Row],[ZPD2]]</f>
        <v>ZP67.07</v>
      </c>
      <c r="B885" s="334" t="str">
        <f>Inek2019A3[[#This Row],[OPSKode]]</f>
        <v>6-005.m6</v>
      </c>
      <c r="C885" s="340">
        <f>Inek2019A3[[#This Row],[Betrag2]]</f>
        <v>2671.1</v>
      </c>
      <c r="D885" s="334" t="s">
        <v>3106</v>
      </c>
      <c r="E885" s="334" t="s">
        <v>3107</v>
      </c>
      <c r="F885" s="334" t="s">
        <v>3127</v>
      </c>
      <c r="G885" s="334" t="s">
        <v>3128</v>
      </c>
      <c r="H885" s="334" t="s">
        <v>3129</v>
      </c>
      <c r="I885" s="341">
        <v>2671.1</v>
      </c>
    </row>
    <row r="886" spans="1:9" x14ac:dyDescent="0.35">
      <c r="A886" s="334" t="str">
        <f>Inek2019A3[[#This Row],[ZPD2]]</f>
        <v>ZP67.08</v>
      </c>
      <c r="B886" s="334" t="str">
        <f>Inek2019A3[[#This Row],[OPSKode]]</f>
        <v>6-005.m7</v>
      </c>
      <c r="C886" s="340">
        <f>Inek2019A3[[#This Row],[Betrag2]]</f>
        <v>3098.48</v>
      </c>
      <c r="D886" s="334" t="s">
        <v>3106</v>
      </c>
      <c r="E886" s="334" t="s">
        <v>3107</v>
      </c>
      <c r="F886" s="334" t="s">
        <v>3130</v>
      </c>
      <c r="G886" s="334" t="s">
        <v>3131</v>
      </c>
      <c r="H886" s="334" t="s">
        <v>3132</v>
      </c>
      <c r="I886" s="341">
        <v>3098.48</v>
      </c>
    </row>
    <row r="887" spans="1:9" x14ac:dyDescent="0.35">
      <c r="A887" s="334" t="str">
        <f>Inek2019A3[[#This Row],[ZPD2]]</f>
        <v>ZP67.09</v>
      </c>
      <c r="B887" s="334" t="str">
        <f>Inek2019A3[[#This Row],[OPSKode]]</f>
        <v>6-005.m8</v>
      </c>
      <c r="C887" s="340">
        <f>Inek2019A3[[#This Row],[Betrag2]]</f>
        <v>3525.85</v>
      </c>
      <c r="D887" s="334" t="s">
        <v>3106</v>
      </c>
      <c r="E887" s="334" t="s">
        <v>3107</v>
      </c>
      <c r="F887" s="334" t="s">
        <v>3133</v>
      </c>
      <c r="G887" s="334" t="s">
        <v>3134</v>
      </c>
      <c r="H887" s="334" t="s">
        <v>3135</v>
      </c>
      <c r="I887" s="341">
        <v>3525.85</v>
      </c>
    </row>
    <row r="888" spans="1:9" x14ac:dyDescent="0.35">
      <c r="A888" s="334" t="str">
        <f>Inek2019A3[[#This Row],[ZPD2]]</f>
        <v>ZP67.10</v>
      </c>
      <c r="B888" s="334" t="str">
        <f>Inek2019A3[[#This Row],[OPSKode]]</f>
        <v>6-005.m9</v>
      </c>
      <c r="C888" s="340">
        <f>Inek2019A3[[#This Row],[Betrag2]]</f>
        <v>3953.23</v>
      </c>
      <c r="D888" s="334" t="s">
        <v>3106</v>
      </c>
      <c r="E888" s="334" t="s">
        <v>3107</v>
      </c>
      <c r="F888" s="334" t="s">
        <v>3136</v>
      </c>
      <c r="G888" s="334" t="s">
        <v>3137</v>
      </c>
      <c r="H888" s="334" t="s">
        <v>3138</v>
      </c>
      <c r="I888" s="341">
        <v>3953.23</v>
      </c>
    </row>
    <row r="889" spans="1:9" x14ac:dyDescent="0.35">
      <c r="A889" s="334" t="str">
        <f>Inek2019A3[[#This Row],[ZPD2]]</f>
        <v>ZP67.11</v>
      </c>
      <c r="B889" s="334" t="str">
        <f>Inek2019A3[[#This Row],[OPSKode]]</f>
        <v>6-005.ma</v>
      </c>
      <c r="C889" s="340">
        <f>Inek2019A3[[#This Row],[Betrag2]]</f>
        <v>4380.6000000000004</v>
      </c>
      <c r="D889" s="334" t="s">
        <v>3106</v>
      </c>
      <c r="E889" s="334" t="s">
        <v>3107</v>
      </c>
      <c r="F889" s="334" t="s">
        <v>3139</v>
      </c>
      <c r="G889" s="334" t="s">
        <v>3140</v>
      </c>
      <c r="H889" s="334" t="s">
        <v>3141</v>
      </c>
      <c r="I889" s="341">
        <v>4380.6000000000004</v>
      </c>
    </row>
    <row r="890" spans="1:9" x14ac:dyDescent="0.35">
      <c r="A890" s="334" t="str">
        <f>Inek2019A3[[#This Row],[ZPD2]]</f>
        <v>ZP67.12</v>
      </c>
      <c r="B890" s="334" t="str">
        <f>Inek2019A3[[#This Row],[OPSKode]]</f>
        <v>6-005.mb</v>
      </c>
      <c r="C890" s="340">
        <f>Inek2019A3[[#This Row],[Betrag2]]</f>
        <v>4807.9799999999996</v>
      </c>
      <c r="D890" s="334" t="s">
        <v>3106</v>
      </c>
      <c r="E890" s="334" t="s">
        <v>3107</v>
      </c>
      <c r="F890" s="334" t="s">
        <v>3142</v>
      </c>
      <c r="G890" s="334" t="s">
        <v>3143</v>
      </c>
      <c r="H890" s="334" t="s">
        <v>3144</v>
      </c>
      <c r="I890" s="341">
        <v>4807.9799999999996</v>
      </c>
    </row>
    <row r="891" spans="1:9" x14ac:dyDescent="0.35">
      <c r="A891" s="334" t="str">
        <f>Inek2019A3[[#This Row],[ZPD2]]</f>
        <v>ZP67.13</v>
      </c>
      <c r="B891" s="334" t="str">
        <f>Inek2019A3[[#This Row],[OPSKode]]</f>
        <v>6-005.mc</v>
      </c>
      <c r="C891" s="340">
        <f>Inek2019A3[[#This Row],[Betrag2]]</f>
        <v>5235.3599999999997</v>
      </c>
      <c r="D891" s="334" t="s">
        <v>3106</v>
      </c>
      <c r="E891" s="334" t="s">
        <v>3107</v>
      </c>
      <c r="F891" s="334" t="s">
        <v>3145</v>
      </c>
      <c r="G891" s="334" t="s">
        <v>3146</v>
      </c>
      <c r="H891" s="334" t="s">
        <v>3147</v>
      </c>
      <c r="I891" s="341">
        <v>5235.3599999999997</v>
      </c>
    </row>
    <row r="892" spans="1:9" x14ac:dyDescent="0.35">
      <c r="A892" s="334" t="str">
        <f>Inek2019A3[[#This Row],[ZPD2]]</f>
        <v>ZP67.14</v>
      </c>
      <c r="B892" s="334" t="str">
        <f>Inek2019A3[[#This Row],[OPSKode]]</f>
        <v>6-005.md</v>
      </c>
      <c r="C892" s="340">
        <f>Inek2019A3[[#This Row],[Betrag2]]</f>
        <v>5662.73</v>
      </c>
      <c r="D892" s="334" t="s">
        <v>3106</v>
      </c>
      <c r="E892" s="334" t="s">
        <v>3107</v>
      </c>
      <c r="F892" s="334" t="s">
        <v>3148</v>
      </c>
      <c r="G892" s="334" t="s">
        <v>3149</v>
      </c>
      <c r="H892" s="334" t="s">
        <v>3150</v>
      </c>
      <c r="I892" s="341">
        <v>5662.73</v>
      </c>
    </row>
    <row r="893" spans="1:9" x14ac:dyDescent="0.35">
      <c r="C893" s="340"/>
      <c r="D893" s="334" t="s">
        <v>3151</v>
      </c>
      <c r="E893" s="334" t="s">
        <v>3152</v>
      </c>
      <c r="H893" s="334" t="s">
        <v>3153</v>
      </c>
    </row>
    <row r="894" spans="1:9" x14ac:dyDescent="0.35">
      <c r="A894" s="334" t="str">
        <f>Inek2019A3[[#This Row],[ZPD2]]</f>
        <v>ZP68.01</v>
      </c>
      <c r="B894" s="334" t="str">
        <f>Inek2019A3[[#This Row],[OPSKode]]</f>
        <v>6-007.70</v>
      </c>
      <c r="C894" s="340">
        <f>Inek2019A3[[#This Row],[Betrag2]]</f>
        <v>130.9</v>
      </c>
      <c r="D894" s="334" t="s">
        <v>3151</v>
      </c>
      <c r="E894" s="334" t="s">
        <v>3152</v>
      </c>
      <c r="F894" s="334" t="s">
        <v>3154</v>
      </c>
      <c r="G894" s="334" t="s">
        <v>3155</v>
      </c>
      <c r="H894" s="334" t="s">
        <v>1217</v>
      </c>
      <c r="I894" s="341">
        <v>130.9</v>
      </c>
    </row>
    <row r="895" spans="1:9" x14ac:dyDescent="0.35">
      <c r="A895" s="334" t="str">
        <f>Inek2019A3[[#This Row],[ZPD2]]</f>
        <v>ZP68.02</v>
      </c>
      <c r="B895" s="334" t="str">
        <f>Inek2019A3[[#This Row],[OPSKode]]</f>
        <v>6-007.71</v>
      </c>
      <c r="C895" s="340">
        <f>Inek2019A3[[#This Row],[Betrag2]]</f>
        <v>314.14999999999998</v>
      </c>
      <c r="D895" s="334" t="s">
        <v>3151</v>
      </c>
      <c r="E895" s="334" t="s">
        <v>3152</v>
      </c>
      <c r="F895" s="334" t="s">
        <v>3156</v>
      </c>
      <c r="G895" s="334" t="s">
        <v>3157</v>
      </c>
      <c r="H895" s="334" t="s">
        <v>1220</v>
      </c>
      <c r="I895" s="341">
        <v>314.14999999999998</v>
      </c>
    </row>
    <row r="896" spans="1:9" x14ac:dyDescent="0.35">
      <c r="A896" s="334" t="str">
        <f>Inek2019A3[[#This Row],[ZPD2]]</f>
        <v>ZP68.03</v>
      </c>
      <c r="B896" s="334" t="str">
        <f>Inek2019A3[[#This Row],[OPSKode]]</f>
        <v>6-007.72</v>
      </c>
      <c r="C896" s="340">
        <f>Inek2019A3[[#This Row],[Betrag2]]</f>
        <v>280.11</v>
      </c>
      <c r="D896" s="334" t="s">
        <v>3151</v>
      </c>
      <c r="E896" s="334" t="s">
        <v>3152</v>
      </c>
      <c r="F896" s="334" t="s">
        <v>3158</v>
      </c>
      <c r="G896" s="334" t="s">
        <v>3159</v>
      </c>
      <c r="H896" s="334" t="s">
        <v>1223</v>
      </c>
      <c r="I896" s="341">
        <v>280.11</v>
      </c>
    </row>
    <row r="897" spans="1:9" x14ac:dyDescent="0.35">
      <c r="A897" s="334" t="str">
        <f>Inek2019A3[[#This Row],[ZPD2]]</f>
        <v>ZP68.04</v>
      </c>
      <c r="B897" s="334" t="str">
        <f>Inek2019A3[[#This Row],[OPSKode]]</f>
        <v>6-007.73</v>
      </c>
      <c r="C897" s="340">
        <f>Inek2019A3[[#This Row],[Betrag2]]</f>
        <v>751.34</v>
      </c>
      <c r="D897" s="334" t="s">
        <v>3151</v>
      </c>
      <c r="E897" s="334" t="s">
        <v>3152</v>
      </c>
      <c r="F897" s="334" t="s">
        <v>3160</v>
      </c>
      <c r="G897" s="334" t="s">
        <v>3161</v>
      </c>
      <c r="H897" s="334" t="s">
        <v>1226</v>
      </c>
      <c r="I897" s="341">
        <v>751.34</v>
      </c>
    </row>
    <row r="898" spans="1:9" x14ac:dyDescent="0.35">
      <c r="A898" s="334" t="str">
        <f>Inek2019A3[[#This Row],[ZPD2]]</f>
        <v>ZP68.05</v>
      </c>
      <c r="B898" s="334" t="str">
        <f>Inek2019A3[[#This Row],[OPSKode]]</f>
        <v>6-007.74</v>
      </c>
      <c r="C898" s="340">
        <f>Inek2019A3[[#This Row],[Betrag2]]</f>
        <v>1222.57</v>
      </c>
      <c r="D898" s="334" t="s">
        <v>3151</v>
      </c>
      <c r="E898" s="334" t="s">
        <v>3152</v>
      </c>
      <c r="F898" s="334" t="s">
        <v>3162</v>
      </c>
      <c r="G898" s="334" t="s">
        <v>3163</v>
      </c>
      <c r="H898" s="334" t="s">
        <v>1229</v>
      </c>
      <c r="I898" s="341">
        <v>1222.57</v>
      </c>
    </row>
    <row r="899" spans="1:9" x14ac:dyDescent="0.35">
      <c r="A899" s="334" t="str">
        <f>Inek2019A3[[#This Row],[ZPD2]]</f>
        <v>ZP68.06</v>
      </c>
      <c r="B899" s="334" t="str">
        <f>Inek2019A3[[#This Row],[OPSKode]]</f>
        <v>6-007.75</v>
      </c>
      <c r="C899" s="340">
        <f>Inek2019A3[[#This Row],[Betrag2]]</f>
        <v>1693.81</v>
      </c>
      <c r="D899" s="334" t="s">
        <v>3151</v>
      </c>
      <c r="E899" s="334" t="s">
        <v>3152</v>
      </c>
      <c r="F899" s="334" t="s">
        <v>3164</v>
      </c>
      <c r="G899" s="334" t="s">
        <v>3165</v>
      </c>
      <c r="H899" s="334" t="s">
        <v>1232</v>
      </c>
      <c r="I899" s="341">
        <v>1693.81</v>
      </c>
    </row>
    <row r="900" spans="1:9" x14ac:dyDescent="0.35">
      <c r="A900" s="334" t="str">
        <f>Inek2019A3[[#This Row],[ZPD2]]</f>
        <v>ZP68.07</v>
      </c>
      <c r="B900" s="334" t="str">
        <f>Inek2019A3[[#This Row],[OPSKode]]</f>
        <v>6-007.76</v>
      </c>
      <c r="C900" s="340">
        <f>Inek2019A3[[#This Row],[Betrag2]]</f>
        <v>2165.04</v>
      </c>
      <c r="D900" s="334" t="s">
        <v>3151</v>
      </c>
      <c r="E900" s="334" t="s">
        <v>3152</v>
      </c>
      <c r="F900" s="334" t="s">
        <v>3166</v>
      </c>
      <c r="G900" s="334" t="s">
        <v>3167</v>
      </c>
      <c r="H900" s="334" t="s">
        <v>1235</v>
      </c>
      <c r="I900" s="341">
        <v>2165.04</v>
      </c>
    </row>
    <row r="901" spans="1:9" x14ac:dyDescent="0.35">
      <c r="C901" s="340"/>
      <c r="D901" s="334" t="s">
        <v>3168</v>
      </c>
      <c r="E901" s="334" t="s">
        <v>3169</v>
      </c>
      <c r="H901" s="334" t="s">
        <v>3170</v>
      </c>
    </row>
    <row r="902" spans="1:9" x14ac:dyDescent="0.35">
      <c r="A902" s="334" t="str">
        <f>Inek2019A3[[#This Row],[ZPD2]]</f>
        <v>ZP69.01</v>
      </c>
      <c r="B902" s="334" t="str">
        <f>Inek2019A3[[#This Row],[OPSKode]]</f>
        <v>8-800.h1</v>
      </c>
      <c r="C902" s="340">
        <f>Inek2019A3[[#This Row],[Betrag2]]</f>
        <v>644.16999999999996</v>
      </c>
      <c r="D902" s="334" t="s">
        <v>3168</v>
      </c>
      <c r="E902" s="334" t="s">
        <v>3169</v>
      </c>
      <c r="F902" s="334" t="s">
        <v>3171</v>
      </c>
      <c r="G902" s="334" t="s">
        <v>3172</v>
      </c>
      <c r="H902" s="334" t="s">
        <v>3173</v>
      </c>
      <c r="I902" s="341">
        <v>644.16999999999996</v>
      </c>
    </row>
    <row r="903" spans="1:9" x14ac:dyDescent="0.35">
      <c r="A903" s="334" t="str">
        <f>Inek2019A3[[#This Row],[ZPD2]]</f>
        <v>ZP69.02</v>
      </c>
      <c r="B903" s="334" t="str">
        <f>Inek2019A3[[#This Row],[OPSKode]]</f>
        <v>8-800.h2</v>
      </c>
      <c r="C903" s="340">
        <f>Inek2019A3[[#This Row],[Betrag2]]</f>
        <v>966.26</v>
      </c>
      <c r="D903" s="334" t="s">
        <v>3168</v>
      </c>
      <c r="E903" s="334" t="s">
        <v>3169</v>
      </c>
      <c r="F903" s="334" t="s">
        <v>3174</v>
      </c>
      <c r="G903" s="334" t="s">
        <v>3175</v>
      </c>
      <c r="H903" s="334" t="s">
        <v>3176</v>
      </c>
      <c r="I903" s="341">
        <v>966.26</v>
      </c>
    </row>
    <row r="904" spans="1:9" x14ac:dyDescent="0.35">
      <c r="A904" s="334" t="str">
        <f>Inek2019A3[[#This Row],[ZPD2]]</f>
        <v>ZP69.03</v>
      </c>
      <c r="B904" s="334" t="str">
        <f>Inek2019A3[[#This Row],[OPSKode]]</f>
        <v>8-800.h3</v>
      </c>
      <c r="C904" s="340">
        <f>Inek2019A3[[#This Row],[Betrag2]]</f>
        <v>1288.3499999999999</v>
      </c>
      <c r="D904" s="334" t="s">
        <v>3168</v>
      </c>
      <c r="E904" s="334" t="s">
        <v>3169</v>
      </c>
      <c r="F904" s="334" t="s">
        <v>3177</v>
      </c>
      <c r="G904" s="334" t="s">
        <v>3178</v>
      </c>
      <c r="H904" s="334" t="s">
        <v>3179</v>
      </c>
      <c r="I904" s="341">
        <v>1288.3499999999999</v>
      </c>
    </row>
    <row r="905" spans="1:9" x14ac:dyDescent="0.35">
      <c r="A905" s="334" t="str">
        <f>Inek2019A3[[#This Row],[ZPD2]]</f>
        <v>ZP69.04</v>
      </c>
      <c r="B905" s="334" t="str">
        <f>Inek2019A3[[#This Row],[OPSKode]]</f>
        <v>8-800.h4</v>
      </c>
      <c r="C905" s="340">
        <f>Inek2019A3[[#This Row],[Betrag2]]</f>
        <v>1610.43</v>
      </c>
      <c r="D905" s="334" t="s">
        <v>3168</v>
      </c>
      <c r="E905" s="334" t="s">
        <v>3169</v>
      </c>
      <c r="F905" s="334" t="s">
        <v>3180</v>
      </c>
      <c r="G905" s="334" t="s">
        <v>3181</v>
      </c>
      <c r="H905" s="334" t="s">
        <v>3182</v>
      </c>
      <c r="I905" s="341">
        <v>1610.43</v>
      </c>
    </row>
    <row r="906" spans="1:9" x14ac:dyDescent="0.35">
      <c r="A906" s="334" t="str">
        <f>Inek2019A3[[#This Row],[ZPD2]]</f>
        <v>ZP69.05</v>
      </c>
      <c r="B906" s="334" t="str">
        <f>Inek2019A3[[#This Row],[OPSKode]]</f>
        <v>8-800.h5</v>
      </c>
      <c r="C906" s="340">
        <f>Inek2019A3[[#This Row],[Betrag2]]</f>
        <v>2093.56</v>
      </c>
      <c r="D906" s="334" t="s">
        <v>3168</v>
      </c>
      <c r="E906" s="334" t="s">
        <v>3169</v>
      </c>
      <c r="F906" s="334" t="s">
        <v>3183</v>
      </c>
      <c r="G906" s="334" t="s">
        <v>3184</v>
      </c>
      <c r="H906" s="334" t="s">
        <v>3185</v>
      </c>
      <c r="I906" s="341">
        <v>2093.56</v>
      </c>
    </row>
    <row r="907" spans="1:9" x14ac:dyDescent="0.35">
      <c r="A907" s="334" t="str">
        <f>Inek2019A3[[#This Row],[ZPD2]]</f>
        <v>ZP69.06</v>
      </c>
      <c r="B907" s="334" t="str">
        <f>Inek2019A3[[#This Row],[OPSKode]]</f>
        <v>8-800.h6</v>
      </c>
      <c r="C907" s="340">
        <f>Inek2019A3[[#This Row],[Betrag2]]</f>
        <v>2737.74</v>
      </c>
      <c r="D907" s="334" t="s">
        <v>3168</v>
      </c>
      <c r="E907" s="334" t="s">
        <v>3169</v>
      </c>
      <c r="F907" s="334" t="s">
        <v>3186</v>
      </c>
      <c r="G907" s="334" t="s">
        <v>3187</v>
      </c>
      <c r="H907" s="334" t="s">
        <v>3188</v>
      </c>
      <c r="I907" s="341">
        <v>2737.74</v>
      </c>
    </row>
    <row r="908" spans="1:9" x14ac:dyDescent="0.35">
      <c r="A908" s="334" t="str">
        <f>Inek2019A3[[#This Row],[ZPD2]]</f>
        <v>ZP69.07</v>
      </c>
      <c r="B908" s="334" t="str">
        <f>Inek2019A3[[#This Row],[OPSKode]]</f>
        <v>8-800.h7</v>
      </c>
      <c r="C908" s="340">
        <f>Inek2019A3[[#This Row],[Betrag2]]</f>
        <v>3381.91</v>
      </c>
      <c r="D908" s="334" t="s">
        <v>3168</v>
      </c>
      <c r="E908" s="334" t="s">
        <v>3169</v>
      </c>
      <c r="F908" s="334" t="s">
        <v>3189</v>
      </c>
      <c r="G908" s="334" t="s">
        <v>3190</v>
      </c>
      <c r="H908" s="334" t="s">
        <v>3191</v>
      </c>
      <c r="I908" s="341">
        <v>3381.91</v>
      </c>
    </row>
    <row r="909" spans="1:9" x14ac:dyDescent="0.35">
      <c r="A909" s="334" t="str">
        <f>Inek2019A3[[#This Row],[ZPD2]]</f>
        <v>ZP69.08</v>
      </c>
      <c r="B909" s="334" t="str">
        <f>Inek2019A3[[#This Row],[OPSKode]]</f>
        <v>8-800.h8</v>
      </c>
      <c r="C909" s="340">
        <f>Inek2019A3[[#This Row],[Betrag2]]</f>
        <v>4026.09</v>
      </c>
      <c r="D909" s="334" t="s">
        <v>3168</v>
      </c>
      <c r="E909" s="334" t="s">
        <v>3169</v>
      </c>
      <c r="F909" s="334" t="s">
        <v>3192</v>
      </c>
      <c r="G909" s="334" t="s">
        <v>3193</v>
      </c>
      <c r="H909" s="334" t="s">
        <v>3194</v>
      </c>
      <c r="I909" s="341">
        <v>4026.09</v>
      </c>
    </row>
    <row r="910" spans="1:9" x14ac:dyDescent="0.35">
      <c r="A910" s="334" t="str">
        <f>Inek2019A3[[#This Row],[ZPD2]]</f>
        <v>ZP69.09</v>
      </c>
      <c r="B910" s="334" t="str">
        <f>Inek2019A3[[#This Row],[OPSKode]]</f>
        <v>8-800.h9</v>
      </c>
      <c r="C910" s="340">
        <f>Inek2019A3[[#This Row],[Betrag2]]</f>
        <v>4670.26</v>
      </c>
      <c r="D910" s="334" t="s">
        <v>3168</v>
      </c>
      <c r="E910" s="334" t="s">
        <v>3169</v>
      </c>
      <c r="F910" s="334" t="s">
        <v>3195</v>
      </c>
      <c r="G910" s="334" t="s">
        <v>3196</v>
      </c>
      <c r="H910" s="334" t="s">
        <v>3197</v>
      </c>
      <c r="I910" s="341">
        <v>4670.26</v>
      </c>
    </row>
    <row r="911" spans="1:9" x14ac:dyDescent="0.35">
      <c r="A911" s="334" t="str">
        <f>Inek2019A3[[#This Row],[ZPD2]]</f>
        <v>ZP69.10</v>
      </c>
      <c r="B911" s="334" t="str">
        <f>Inek2019A3[[#This Row],[OPSKode]]</f>
        <v>8-800.ha</v>
      </c>
      <c r="C911" s="340">
        <f>Inek2019A3[[#This Row],[Betrag2]]</f>
        <v>5314.43</v>
      </c>
      <c r="D911" s="334" t="s">
        <v>3168</v>
      </c>
      <c r="E911" s="334" t="s">
        <v>3169</v>
      </c>
      <c r="F911" s="334" t="s">
        <v>3198</v>
      </c>
      <c r="G911" s="334" t="s">
        <v>3199</v>
      </c>
      <c r="H911" s="334" t="s">
        <v>3200</v>
      </c>
      <c r="I911" s="341">
        <v>5314.43</v>
      </c>
    </row>
    <row r="912" spans="1:9" x14ac:dyDescent="0.35">
      <c r="A912" s="334" t="str">
        <f>Inek2019A3[[#This Row],[ZPD2]]</f>
        <v>ZP69.11</v>
      </c>
      <c r="B912" s="334" t="str">
        <f>Inek2019A3[[#This Row],[OPSKode]]</f>
        <v>8-800.hb</v>
      </c>
      <c r="C912" s="340">
        <f>Inek2019A3[[#This Row],[Betrag2]]</f>
        <v>5958.61</v>
      </c>
      <c r="D912" s="334" t="s">
        <v>3168</v>
      </c>
      <c r="E912" s="334" t="s">
        <v>3169</v>
      </c>
      <c r="F912" s="334" t="s">
        <v>3201</v>
      </c>
      <c r="G912" s="334" t="s">
        <v>3202</v>
      </c>
      <c r="H912" s="334" t="s">
        <v>3203</v>
      </c>
      <c r="I912" s="341">
        <v>5958.61</v>
      </c>
    </row>
    <row r="913" spans="1:9" x14ac:dyDescent="0.35">
      <c r="A913" s="334" t="str">
        <f>Inek2019A3[[#This Row],[ZPD2]]</f>
        <v>ZP69.12</v>
      </c>
      <c r="B913" s="334" t="str">
        <f>Inek2019A3[[#This Row],[OPSKode]]</f>
        <v>8-800.hc</v>
      </c>
      <c r="C913" s="340">
        <f>Inek2019A3[[#This Row],[Betrag2]]</f>
        <v>6763.82</v>
      </c>
      <c r="D913" s="334" t="s">
        <v>3168</v>
      </c>
      <c r="E913" s="334" t="s">
        <v>3169</v>
      </c>
      <c r="F913" s="334" t="s">
        <v>3204</v>
      </c>
      <c r="G913" s="334" t="s">
        <v>3205</v>
      </c>
      <c r="H913" s="334" t="s">
        <v>3206</v>
      </c>
      <c r="I913" s="341">
        <v>6763.82</v>
      </c>
    </row>
    <row r="914" spans="1:9" x14ac:dyDescent="0.35">
      <c r="A914" s="334" t="str">
        <f>Inek2019A3[[#This Row],[ZPD2]]</f>
        <v>ZP69.13</v>
      </c>
      <c r="B914" s="334" t="str">
        <f>Inek2019A3[[#This Row],[OPSKode]]</f>
        <v>8-800.hd</v>
      </c>
      <c r="C914" s="340">
        <f>Inek2019A3[[#This Row],[Betrag2]]</f>
        <v>8052.17</v>
      </c>
      <c r="D914" s="334" t="s">
        <v>3168</v>
      </c>
      <c r="E914" s="334" t="s">
        <v>3169</v>
      </c>
      <c r="F914" s="334" t="s">
        <v>3207</v>
      </c>
      <c r="G914" s="334" t="s">
        <v>3208</v>
      </c>
      <c r="H914" s="334" t="s">
        <v>3209</v>
      </c>
      <c r="I914" s="341">
        <v>8052.17</v>
      </c>
    </row>
    <row r="915" spans="1:9" x14ac:dyDescent="0.35">
      <c r="A915" s="334" t="str">
        <f>Inek2019A3[[#This Row],[ZPD2]]</f>
        <v>ZP69.14</v>
      </c>
      <c r="B915" s="334" t="str">
        <f>Inek2019A3[[#This Row],[OPSKode]]</f>
        <v>8-800.he</v>
      </c>
      <c r="C915" s="340">
        <f>Inek2019A3[[#This Row],[Betrag2]]</f>
        <v>9340.52</v>
      </c>
      <c r="D915" s="334" t="s">
        <v>3168</v>
      </c>
      <c r="E915" s="334" t="s">
        <v>3169</v>
      </c>
      <c r="F915" s="334" t="s">
        <v>3210</v>
      </c>
      <c r="G915" s="334" t="s">
        <v>3211</v>
      </c>
      <c r="H915" s="334" t="s">
        <v>3212</v>
      </c>
      <c r="I915" s="341">
        <v>9340.52</v>
      </c>
    </row>
    <row r="916" spans="1:9" x14ac:dyDescent="0.35">
      <c r="A916" s="334" t="str">
        <f>Inek2019A3[[#This Row],[ZPD2]]</f>
        <v>ZP69.15</v>
      </c>
      <c r="B916" s="334" t="str">
        <f>Inek2019A3[[#This Row],[OPSKode]]</f>
        <v>8-800.hf</v>
      </c>
      <c r="C916" s="340">
        <f>Inek2019A3[[#This Row],[Betrag2]]</f>
        <v>10628.86</v>
      </c>
      <c r="D916" s="334" t="s">
        <v>3168</v>
      </c>
      <c r="E916" s="334" t="s">
        <v>3169</v>
      </c>
      <c r="F916" s="334" t="s">
        <v>3213</v>
      </c>
      <c r="G916" s="334" t="s">
        <v>3214</v>
      </c>
      <c r="H916" s="334" t="s">
        <v>3215</v>
      </c>
      <c r="I916" s="341">
        <v>10628.86</v>
      </c>
    </row>
    <row r="917" spans="1:9" x14ac:dyDescent="0.35">
      <c r="A917" s="334" t="str">
        <f>Inek2019A3[[#This Row],[ZPD2]]</f>
        <v>ZP69.16</v>
      </c>
      <c r="B917" s="334" t="str">
        <f>Inek2019A3[[#This Row],[OPSKode]]</f>
        <v>8-800.hg</v>
      </c>
      <c r="C917" s="340">
        <f>Inek2019A3[[#This Row],[Betrag2]]</f>
        <v>11917.21</v>
      </c>
      <c r="D917" s="334" t="s">
        <v>3168</v>
      </c>
      <c r="E917" s="334" t="s">
        <v>3169</v>
      </c>
      <c r="F917" s="334" t="s">
        <v>3216</v>
      </c>
      <c r="G917" s="334" t="s">
        <v>3217</v>
      </c>
      <c r="H917" s="334" t="s">
        <v>3218</v>
      </c>
      <c r="I917" s="341">
        <v>11917.21</v>
      </c>
    </row>
    <row r="918" spans="1:9" x14ac:dyDescent="0.35">
      <c r="A918" s="334" t="str">
        <f>Inek2019A3[[#This Row],[ZPD2]]</f>
        <v>ZP69.17</v>
      </c>
      <c r="B918" s="334" t="str">
        <f>Inek2019A3[[#This Row],[OPSKode]]</f>
        <v>8-800.hh</v>
      </c>
      <c r="C918" s="340">
        <f>Inek2019A3[[#This Row],[Betrag2]]</f>
        <v>13366.6</v>
      </c>
      <c r="D918" s="334" t="s">
        <v>3168</v>
      </c>
      <c r="E918" s="334" t="s">
        <v>3169</v>
      </c>
      <c r="F918" s="334" t="s">
        <v>3219</v>
      </c>
      <c r="G918" s="334" t="s">
        <v>3220</v>
      </c>
      <c r="H918" s="334" t="s">
        <v>3221</v>
      </c>
      <c r="I918" s="341">
        <v>13366.6</v>
      </c>
    </row>
    <row r="919" spans="1:9" x14ac:dyDescent="0.35">
      <c r="A919" s="334" t="str">
        <f>Inek2019A3[[#This Row],[ZPD2]]</f>
        <v>ZP69.18</v>
      </c>
      <c r="B919" s="334" t="str">
        <f>Inek2019A3[[#This Row],[OPSKode]]</f>
        <v>8-800.hj</v>
      </c>
      <c r="C919" s="340">
        <f>Inek2019A3[[#This Row],[Betrag2]]</f>
        <v>15299.12</v>
      </c>
      <c r="D919" s="334" t="s">
        <v>3168</v>
      </c>
      <c r="E919" s="334" t="s">
        <v>3169</v>
      </c>
      <c r="F919" s="334" t="s">
        <v>3222</v>
      </c>
      <c r="G919" s="334" t="s">
        <v>3223</v>
      </c>
      <c r="H919" s="334" t="s">
        <v>3224</v>
      </c>
      <c r="I919" s="341">
        <v>15299.12</v>
      </c>
    </row>
    <row r="920" spans="1:9" x14ac:dyDescent="0.35">
      <c r="A920" s="334" t="str">
        <f>Inek2019A3[[#This Row],[ZPD2]]</f>
        <v>ZP69.19</v>
      </c>
      <c r="B920" s="334" t="str">
        <f>Inek2019A3[[#This Row],[OPSKode]]</f>
        <v>8-800.hk</v>
      </c>
      <c r="C920" s="340">
        <f>Inek2019A3[[#This Row],[Betrag2]]</f>
        <v>17231.64</v>
      </c>
      <c r="D920" s="334" t="s">
        <v>3168</v>
      </c>
      <c r="E920" s="334" t="s">
        <v>3169</v>
      </c>
      <c r="F920" s="334" t="s">
        <v>3225</v>
      </c>
      <c r="G920" s="334" t="s">
        <v>3226</v>
      </c>
      <c r="H920" s="334" t="s">
        <v>3227</v>
      </c>
      <c r="I920" s="341">
        <v>17231.64</v>
      </c>
    </row>
    <row r="921" spans="1:9" x14ac:dyDescent="0.35">
      <c r="A921" s="334" t="str">
        <f>Inek2019A3[[#This Row],[ZPD2]]</f>
        <v>ZP69.20</v>
      </c>
      <c r="B921" s="334" t="str">
        <f>Inek2019A3[[#This Row],[OPSKode]]</f>
        <v>8-800.hm</v>
      </c>
      <c r="C921" s="340">
        <f>Inek2019A3[[#This Row],[Betrag2]]</f>
        <v>19164.16</v>
      </c>
      <c r="D921" s="334" t="s">
        <v>3168</v>
      </c>
      <c r="E921" s="334" t="s">
        <v>3169</v>
      </c>
      <c r="F921" s="334" t="s">
        <v>3228</v>
      </c>
      <c r="G921" s="334" t="s">
        <v>3229</v>
      </c>
      <c r="H921" s="334" t="s">
        <v>3230</v>
      </c>
      <c r="I921" s="341">
        <v>19164.16</v>
      </c>
    </row>
    <row r="922" spans="1:9" x14ac:dyDescent="0.35">
      <c r="A922" s="334" t="str">
        <f>Inek2019A3[[#This Row],[ZPD2]]</f>
        <v>ZP69.21</v>
      </c>
      <c r="B922" s="334" t="str">
        <f>Inek2019A3[[#This Row],[OPSKode]]</f>
        <v>8-800.hn</v>
      </c>
      <c r="C922" s="340">
        <f>Inek2019A3[[#This Row],[Betrag2]]</f>
        <v>21096.69</v>
      </c>
      <c r="D922" s="334" t="s">
        <v>3168</v>
      </c>
      <c r="E922" s="334" t="s">
        <v>3169</v>
      </c>
      <c r="F922" s="334" t="s">
        <v>3231</v>
      </c>
      <c r="G922" s="334" t="s">
        <v>3232</v>
      </c>
      <c r="H922" s="334" t="s">
        <v>3233</v>
      </c>
      <c r="I922" s="341">
        <v>21096.69</v>
      </c>
    </row>
    <row r="923" spans="1:9" x14ac:dyDescent="0.35">
      <c r="A923" s="334" t="str">
        <f>Inek2019A3[[#This Row],[ZPD2]]</f>
        <v>ZP69.22</v>
      </c>
      <c r="B923" s="334" t="str">
        <f>Inek2019A3[[#This Row],[OPSKode]]</f>
        <v>8-800.hp</v>
      </c>
      <c r="C923" s="340">
        <f>Inek2019A3[[#This Row],[Betrag2]]</f>
        <v>23190.25</v>
      </c>
      <c r="D923" s="334" t="s">
        <v>3168</v>
      </c>
      <c r="E923" s="334" t="s">
        <v>3169</v>
      </c>
      <c r="F923" s="334" t="s">
        <v>3234</v>
      </c>
      <c r="G923" s="334" t="s">
        <v>3235</v>
      </c>
      <c r="H923" s="334" t="s">
        <v>3236</v>
      </c>
      <c r="I923" s="341">
        <v>23190.25</v>
      </c>
    </row>
    <row r="924" spans="1:9" x14ac:dyDescent="0.35">
      <c r="A924" s="334" t="str">
        <f>Inek2019A3[[#This Row],[ZPD2]]</f>
        <v>ZP69.23</v>
      </c>
      <c r="B924" s="334" t="str">
        <f>Inek2019A3[[#This Row],[OPSKode]]</f>
        <v>8-800.hq</v>
      </c>
      <c r="C924" s="340">
        <f>Inek2019A3[[#This Row],[Betrag2]]</f>
        <v>25766.94</v>
      </c>
      <c r="D924" s="334" t="s">
        <v>3168</v>
      </c>
      <c r="E924" s="334" t="s">
        <v>3169</v>
      </c>
      <c r="F924" s="334" t="s">
        <v>3237</v>
      </c>
      <c r="G924" s="334" t="s">
        <v>3238</v>
      </c>
      <c r="H924" s="334" t="s">
        <v>3239</v>
      </c>
      <c r="I924" s="341">
        <v>25766.94</v>
      </c>
    </row>
    <row r="925" spans="1:9" x14ac:dyDescent="0.35">
      <c r="A925" s="334" t="str">
        <f>Inek2019A3[[#This Row],[ZPD2]]</f>
        <v>ZP69.24</v>
      </c>
      <c r="B925" s="334" t="str">
        <f>Inek2019A3[[#This Row],[OPSKode]]</f>
        <v>8-800.hr</v>
      </c>
      <c r="C925" s="340">
        <f>Inek2019A3[[#This Row],[Betrag2]]</f>
        <v>28343.64</v>
      </c>
      <c r="D925" s="334" t="s">
        <v>3168</v>
      </c>
      <c r="E925" s="334" t="s">
        <v>3169</v>
      </c>
      <c r="F925" s="334" t="s">
        <v>3240</v>
      </c>
      <c r="G925" s="334" t="s">
        <v>3241</v>
      </c>
      <c r="H925" s="334" t="s">
        <v>3242</v>
      </c>
      <c r="I925" s="341">
        <v>28343.64</v>
      </c>
    </row>
    <row r="926" spans="1:9" x14ac:dyDescent="0.35">
      <c r="A926" s="334" t="str">
        <f>Inek2019A3[[#This Row],[ZPD2]]</f>
        <v>ZP69.25</v>
      </c>
      <c r="B926" s="334" t="str">
        <f>Inek2019A3[[#This Row],[OPSKode]]</f>
        <v>8-800.hs</v>
      </c>
      <c r="C926" s="340">
        <f>Inek2019A3[[#This Row],[Betrag2]]</f>
        <v>30920.33</v>
      </c>
      <c r="D926" s="334" t="s">
        <v>3168</v>
      </c>
      <c r="E926" s="334" t="s">
        <v>3169</v>
      </c>
      <c r="F926" s="334" t="s">
        <v>3243</v>
      </c>
      <c r="G926" s="334" t="s">
        <v>3244</v>
      </c>
      <c r="H926" s="334" t="s">
        <v>3245</v>
      </c>
      <c r="I926" s="341">
        <v>30920.33</v>
      </c>
    </row>
    <row r="927" spans="1:9" x14ac:dyDescent="0.35">
      <c r="A927" s="334" t="str">
        <f>Inek2019A3[[#This Row],[ZPD2]]</f>
        <v>ZP69.26</v>
      </c>
      <c r="B927" s="334" t="str">
        <f>Inek2019A3[[#This Row],[OPSKode]]</f>
        <v>8-800.ht</v>
      </c>
      <c r="C927" s="340">
        <f>Inek2019A3[[#This Row],[Betrag2]]</f>
        <v>33497.03</v>
      </c>
      <c r="D927" s="334" t="s">
        <v>3168</v>
      </c>
      <c r="E927" s="334" t="s">
        <v>3169</v>
      </c>
      <c r="F927" s="334" t="s">
        <v>3246</v>
      </c>
      <c r="G927" s="334" t="s">
        <v>3247</v>
      </c>
      <c r="H927" s="334" t="s">
        <v>3248</v>
      </c>
      <c r="I927" s="341">
        <v>33497.03</v>
      </c>
    </row>
    <row r="928" spans="1:9" x14ac:dyDescent="0.35">
      <c r="A928" s="334" t="str">
        <f>Inek2019A3[[#This Row],[ZPD2]]</f>
        <v>ZP69.27</v>
      </c>
      <c r="B928" s="334" t="str">
        <f>Inek2019A3[[#This Row],[OPSKode]]</f>
        <v>8-800.hu</v>
      </c>
      <c r="C928" s="340">
        <f>Inek2019A3[[#This Row],[Betrag2]]</f>
        <v>36073.72</v>
      </c>
      <c r="D928" s="334" t="s">
        <v>3168</v>
      </c>
      <c r="E928" s="334" t="s">
        <v>3169</v>
      </c>
      <c r="F928" s="334" t="s">
        <v>3249</v>
      </c>
      <c r="G928" s="334" t="s">
        <v>3250</v>
      </c>
      <c r="H928" s="334" t="s">
        <v>3251</v>
      </c>
      <c r="I928" s="341">
        <v>36073.72</v>
      </c>
    </row>
    <row r="929" spans="1:9" x14ac:dyDescent="0.35">
      <c r="A929" s="334" t="str">
        <f>Inek2019A3[[#This Row],[ZPD2]]</f>
        <v>ZP69.28</v>
      </c>
      <c r="B929" s="334" t="str">
        <f>Inek2019A3[[#This Row],[OPSKode]]</f>
        <v>8-800.hv</v>
      </c>
      <c r="C929" s="340">
        <f>Inek2019A3[[#This Row],[Betrag2]]</f>
        <v>38650.42</v>
      </c>
      <c r="D929" s="334" t="s">
        <v>3168</v>
      </c>
      <c r="E929" s="334" t="s">
        <v>3169</v>
      </c>
      <c r="F929" s="334" t="s">
        <v>3252</v>
      </c>
      <c r="G929" s="334" t="s">
        <v>3253</v>
      </c>
      <c r="H929" s="334" t="s">
        <v>3254</v>
      </c>
      <c r="I929" s="341">
        <v>38650.42</v>
      </c>
    </row>
    <row r="930" spans="1:9" x14ac:dyDescent="0.35">
      <c r="A930" s="334" t="str">
        <f>Inek2019A3[[#This Row],[ZPD2]]</f>
        <v>ZP69.29</v>
      </c>
      <c r="B930" s="334" t="str">
        <f>Inek2019A3[[#This Row],[OPSKode]]</f>
        <v>8-800.hz</v>
      </c>
      <c r="C930" s="340">
        <f>Inek2019A3[[#This Row],[Betrag2]]</f>
        <v>41227.11</v>
      </c>
      <c r="D930" s="334" t="s">
        <v>3168</v>
      </c>
      <c r="E930" s="334" t="s">
        <v>3169</v>
      </c>
      <c r="F930" s="334" t="s">
        <v>3255</v>
      </c>
      <c r="G930" s="334" t="s">
        <v>3256</v>
      </c>
      <c r="H930" s="334" t="s">
        <v>3257</v>
      </c>
      <c r="I930" s="341">
        <v>41227.11</v>
      </c>
    </row>
    <row r="931" spans="1:9" x14ac:dyDescent="0.35">
      <c r="A931" s="334" t="str">
        <f>Inek2019A3[[#This Row],[ZPD2]]</f>
        <v>ZP69.30</v>
      </c>
      <c r="B931" s="334" t="str">
        <f>Inek2019A3[[#This Row],[OPSKode]]</f>
        <v>8-800.n0</v>
      </c>
      <c r="C931" s="340">
        <f>Inek2019A3[[#This Row],[Betrag2]]</f>
        <v>44125.89</v>
      </c>
      <c r="D931" s="334" t="s">
        <v>3168</v>
      </c>
      <c r="E931" s="334" t="s">
        <v>3169</v>
      </c>
      <c r="F931" s="334" t="s">
        <v>3258</v>
      </c>
      <c r="G931" s="334" t="s">
        <v>3259</v>
      </c>
      <c r="H931" s="334" t="s">
        <v>3260</v>
      </c>
      <c r="I931" s="341">
        <v>44125.89</v>
      </c>
    </row>
    <row r="932" spans="1:9" x14ac:dyDescent="0.35">
      <c r="A932" s="334" t="str">
        <f>Inek2019A3[[#This Row],[ZPD2]]</f>
        <v>ZP69.31</v>
      </c>
      <c r="B932" s="334" t="str">
        <f>Inek2019A3[[#This Row],[OPSKode]]</f>
        <v>8-800.n1</v>
      </c>
      <c r="C932" s="340">
        <f>Inek2019A3[[#This Row],[Betrag2]]</f>
        <v>47990.93</v>
      </c>
      <c r="D932" s="334" t="s">
        <v>3168</v>
      </c>
      <c r="E932" s="334" t="s">
        <v>3169</v>
      </c>
      <c r="F932" s="334" t="s">
        <v>3261</v>
      </c>
      <c r="G932" s="334" t="s">
        <v>3262</v>
      </c>
      <c r="H932" s="334" t="s">
        <v>3263</v>
      </c>
      <c r="I932" s="341">
        <v>47990.93</v>
      </c>
    </row>
    <row r="933" spans="1:9" x14ac:dyDescent="0.35">
      <c r="A933" s="334" t="str">
        <f>Inek2019A3[[#This Row],[ZPD2]]</f>
        <v>ZP69.32</v>
      </c>
      <c r="B933" s="334" t="str">
        <f>Inek2019A3[[#This Row],[OPSKode]]</f>
        <v>8-800.n2</v>
      </c>
      <c r="C933" s="340">
        <f>Inek2019A3[[#This Row],[Betrag2]]</f>
        <v>51855.97</v>
      </c>
      <c r="D933" s="334" t="s">
        <v>3168</v>
      </c>
      <c r="E933" s="334" t="s">
        <v>3169</v>
      </c>
      <c r="F933" s="334" t="s">
        <v>3264</v>
      </c>
      <c r="G933" s="334" t="s">
        <v>3265</v>
      </c>
      <c r="H933" s="334" t="s">
        <v>3266</v>
      </c>
      <c r="I933" s="341">
        <v>51855.97</v>
      </c>
    </row>
    <row r="934" spans="1:9" x14ac:dyDescent="0.35">
      <c r="A934" s="334" t="str">
        <f>Inek2019A3[[#This Row],[ZPD2]]</f>
        <v>ZP69.33</v>
      </c>
      <c r="B934" s="334" t="str">
        <f>Inek2019A3[[#This Row],[OPSKode]]</f>
        <v>8-800.n3</v>
      </c>
      <c r="C934" s="340">
        <f>Inek2019A3[[#This Row],[Betrag2]]</f>
        <v>55721.02</v>
      </c>
      <c r="D934" s="334" t="s">
        <v>3168</v>
      </c>
      <c r="E934" s="334" t="s">
        <v>3169</v>
      </c>
      <c r="F934" s="334" t="s">
        <v>3267</v>
      </c>
      <c r="G934" s="334" t="s">
        <v>3268</v>
      </c>
      <c r="H934" s="334" t="s">
        <v>3269</v>
      </c>
      <c r="I934" s="341">
        <v>55721.02</v>
      </c>
    </row>
    <row r="935" spans="1:9" x14ac:dyDescent="0.35">
      <c r="A935" s="334" t="str">
        <f>Inek2019A3[[#This Row],[ZPD2]]</f>
        <v>ZP69.34</v>
      </c>
      <c r="B935" s="334" t="str">
        <f>Inek2019A3[[#This Row],[OPSKode]]</f>
        <v>8-800.n4</v>
      </c>
      <c r="C935" s="340">
        <f>Inek2019A3[[#This Row],[Betrag2]]</f>
        <v>59586.06</v>
      </c>
      <c r="D935" s="334" t="s">
        <v>3168</v>
      </c>
      <c r="E935" s="334" t="s">
        <v>3169</v>
      </c>
      <c r="F935" s="334" t="s">
        <v>3270</v>
      </c>
      <c r="G935" s="334" t="s">
        <v>3271</v>
      </c>
      <c r="H935" s="334" t="s">
        <v>3272</v>
      </c>
      <c r="I935" s="341">
        <v>59586.06</v>
      </c>
    </row>
    <row r="936" spans="1:9" x14ac:dyDescent="0.35">
      <c r="A936" s="334" t="str">
        <f>Inek2019A3[[#This Row],[ZPD2]]</f>
        <v>ZP69.35</v>
      </c>
      <c r="B936" s="334" t="str">
        <f>Inek2019A3[[#This Row],[OPSKode]]</f>
        <v>8-800.n5</v>
      </c>
      <c r="C936" s="340">
        <f>Inek2019A3[[#This Row],[Betrag2]]</f>
        <v>63773.19</v>
      </c>
      <c r="D936" s="334" t="s">
        <v>3168</v>
      </c>
      <c r="E936" s="334" t="s">
        <v>3169</v>
      </c>
      <c r="F936" s="334" t="s">
        <v>3273</v>
      </c>
      <c r="G936" s="334" t="s">
        <v>3274</v>
      </c>
      <c r="H936" s="334" t="s">
        <v>3275</v>
      </c>
      <c r="I936" s="341">
        <v>63773.19</v>
      </c>
    </row>
    <row r="937" spans="1:9" x14ac:dyDescent="0.35">
      <c r="A937" s="334" t="str">
        <f>Inek2019A3[[#This Row],[ZPD2]]</f>
        <v>ZP69.36</v>
      </c>
      <c r="B937" s="334" t="str">
        <f>Inek2019A3[[#This Row],[OPSKode]]</f>
        <v>8-800.n6</v>
      </c>
      <c r="C937" s="340">
        <f>Inek2019A3[[#This Row],[Betrag2]]</f>
        <v>68926.58</v>
      </c>
      <c r="D937" s="334" t="s">
        <v>3168</v>
      </c>
      <c r="E937" s="334" t="s">
        <v>3169</v>
      </c>
      <c r="F937" s="334" t="s">
        <v>3276</v>
      </c>
      <c r="G937" s="334" t="s">
        <v>3277</v>
      </c>
      <c r="H937" s="334" t="s">
        <v>3278</v>
      </c>
      <c r="I937" s="341">
        <v>68926.58</v>
      </c>
    </row>
    <row r="938" spans="1:9" x14ac:dyDescent="0.35">
      <c r="A938" s="334" t="str">
        <f>Inek2019A3[[#This Row],[ZPD2]]</f>
        <v>ZP69.37</v>
      </c>
      <c r="B938" s="334" t="str">
        <f>Inek2019A3[[#This Row],[OPSKode]]</f>
        <v>8-800.n7</v>
      </c>
      <c r="C938" s="340">
        <f>Inek2019A3[[#This Row],[Betrag2]]</f>
        <v>74079.960000000006</v>
      </c>
      <c r="D938" s="334" t="s">
        <v>3168</v>
      </c>
      <c r="E938" s="334" t="s">
        <v>3169</v>
      </c>
      <c r="F938" s="334" t="s">
        <v>3279</v>
      </c>
      <c r="G938" s="334" t="s">
        <v>3280</v>
      </c>
      <c r="H938" s="334" t="s">
        <v>3281</v>
      </c>
      <c r="I938" s="341">
        <v>74079.960000000006</v>
      </c>
    </row>
    <row r="939" spans="1:9" x14ac:dyDescent="0.35">
      <c r="A939" s="334" t="str">
        <f>Inek2019A3[[#This Row],[ZPD2]]</f>
        <v>ZP69.38</v>
      </c>
      <c r="B939" s="334" t="str">
        <f>Inek2019A3[[#This Row],[OPSKode]]</f>
        <v>8-800.n8</v>
      </c>
      <c r="C939" s="340">
        <f>Inek2019A3[[#This Row],[Betrag2]]</f>
        <v>79233.350000000006</v>
      </c>
      <c r="D939" s="334" t="s">
        <v>3168</v>
      </c>
      <c r="E939" s="334" t="s">
        <v>3169</v>
      </c>
      <c r="F939" s="334" t="s">
        <v>3282</v>
      </c>
      <c r="G939" s="334" t="s">
        <v>3283</v>
      </c>
      <c r="H939" s="334" t="s">
        <v>3284</v>
      </c>
      <c r="I939" s="341">
        <v>79233.350000000006</v>
      </c>
    </row>
    <row r="940" spans="1:9" x14ac:dyDescent="0.35">
      <c r="A940" s="334" t="str">
        <f>Inek2019A3[[#This Row],[ZPD2]]</f>
        <v>ZP69.39</v>
      </c>
      <c r="B940" s="334" t="str">
        <f>Inek2019A3[[#This Row],[OPSKode]]</f>
        <v>8-800.n9</v>
      </c>
      <c r="C940" s="340">
        <f>Inek2019A3[[#This Row],[Betrag2]]</f>
        <v>84386.74</v>
      </c>
      <c r="D940" s="334" t="s">
        <v>3168</v>
      </c>
      <c r="E940" s="334" t="s">
        <v>3169</v>
      </c>
      <c r="F940" s="334" t="s">
        <v>3285</v>
      </c>
      <c r="G940" s="334" t="s">
        <v>3286</v>
      </c>
      <c r="H940" s="334" t="s">
        <v>3287</v>
      </c>
      <c r="I940" s="341">
        <v>84386.74</v>
      </c>
    </row>
    <row r="941" spans="1:9" x14ac:dyDescent="0.35">
      <c r="A941" s="334" t="str">
        <f>Inek2019A3[[#This Row],[ZPD2]]</f>
        <v>ZP69.40</v>
      </c>
      <c r="B941" s="334" t="str">
        <f>Inek2019A3[[#This Row],[OPSKode]]</f>
        <v>8-800.na</v>
      </c>
      <c r="C941" s="340">
        <f>Inek2019A3[[#This Row],[Betrag2]]</f>
        <v>89862.22</v>
      </c>
      <c r="D941" s="334" t="s">
        <v>3168</v>
      </c>
      <c r="E941" s="334" t="s">
        <v>3169</v>
      </c>
      <c r="F941" s="334" t="s">
        <v>3288</v>
      </c>
      <c r="G941" s="334" t="s">
        <v>3289</v>
      </c>
      <c r="H941" s="334" t="s">
        <v>3290</v>
      </c>
      <c r="I941" s="341">
        <v>89862.22</v>
      </c>
    </row>
    <row r="942" spans="1:9" x14ac:dyDescent="0.35">
      <c r="A942" s="334" t="str">
        <f>Inek2019A3[[#This Row],[ZPD2]]</f>
        <v>ZP69.41</v>
      </c>
      <c r="B942" s="334" t="str">
        <f>Inek2019A3[[#This Row],[OPSKode]]</f>
        <v>8-800.nb</v>
      </c>
      <c r="C942" s="340">
        <f>Inek2019A3[[#This Row],[Betrag2]]</f>
        <v>96303.95</v>
      </c>
      <c r="D942" s="334" t="s">
        <v>3168</v>
      </c>
      <c r="E942" s="334" t="s">
        <v>3169</v>
      </c>
      <c r="F942" s="334" t="s">
        <v>3291</v>
      </c>
      <c r="G942" s="334" t="s">
        <v>3292</v>
      </c>
      <c r="H942" s="334" t="s">
        <v>3293</v>
      </c>
      <c r="I942" s="341">
        <v>96303.95</v>
      </c>
    </row>
    <row r="943" spans="1:9" x14ac:dyDescent="0.35">
      <c r="A943" s="334" t="str">
        <f>Inek2019A3[[#This Row],[ZPD2]]</f>
        <v>ZP69.42</v>
      </c>
      <c r="B943" s="334" t="str">
        <f>Inek2019A3[[#This Row],[OPSKode]]</f>
        <v>8-800.nc</v>
      </c>
      <c r="C943" s="340">
        <f>Inek2019A3[[#This Row],[Betrag2]]</f>
        <v>102745.69</v>
      </c>
      <c r="D943" s="334" t="s">
        <v>3168</v>
      </c>
      <c r="E943" s="334" t="s">
        <v>3169</v>
      </c>
      <c r="F943" s="334" t="s">
        <v>3294</v>
      </c>
      <c r="G943" s="334" t="s">
        <v>3295</v>
      </c>
      <c r="H943" s="334" t="s">
        <v>3296</v>
      </c>
      <c r="I943" s="341">
        <v>102745.69</v>
      </c>
    </row>
    <row r="944" spans="1:9" x14ac:dyDescent="0.35">
      <c r="A944" s="334" t="str">
        <f>Inek2019A3[[#This Row],[ZPD2]]</f>
        <v>ZP69.43</v>
      </c>
      <c r="B944" s="334" t="str">
        <f>Inek2019A3[[#This Row],[OPSKode]]</f>
        <v>8-800.nd</v>
      </c>
      <c r="C944" s="340">
        <f>Inek2019A3[[#This Row],[Betrag2]]</f>
        <v>109187.43</v>
      </c>
      <c r="D944" s="334" t="s">
        <v>3168</v>
      </c>
      <c r="E944" s="334" t="s">
        <v>3169</v>
      </c>
      <c r="F944" s="334" t="s">
        <v>3297</v>
      </c>
      <c r="G944" s="334" t="s">
        <v>3298</v>
      </c>
      <c r="H944" s="334" t="s">
        <v>3299</v>
      </c>
      <c r="I944" s="341">
        <v>109187.43</v>
      </c>
    </row>
    <row r="945" spans="1:9" x14ac:dyDescent="0.35">
      <c r="A945" s="334" t="str">
        <f>Inek2019A3[[#This Row],[ZPD2]]</f>
        <v>ZP69.44</v>
      </c>
      <c r="B945" s="334" t="str">
        <f>Inek2019A3[[#This Row],[OPSKode]]</f>
        <v>8-800.ne</v>
      </c>
      <c r="C945" s="340">
        <f>Inek2019A3[[#This Row],[Betrag2]]</f>
        <v>115629.16</v>
      </c>
      <c r="D945" s="334" t="s">
        <v>3168</v>
      </c>
      <c r="E945" s="334" t="s">
        <v>3169</v>
      </c>
      <c r="F945" s="334" t="s">
        <v>3300</v>
      </c>
      <c r="G945" s="334" t="s">
        <v>3301</v>
      </c>
      <c r="H945" s="334" t="s">
        <v>3302</v>
      </c>
      <c r="I945" s="341">
        <v>115629.16</v>
      </c>
    </row>
    <row r="946" spans="1:9" x14ac:dyDescent="0.35">
      <c r="A946" s="334" t="str">
        <f>Inek2019A3[[#This Row],[ZPD2]]</f>
        <v>ZP69.45</v>
      </c>
      <c r="B946" s="334" t="str">
        <f>Inek2019A3[[#This Row],[OPSKode]]</f>
        <v>8-800.nf</v>
      </c>
      <c r="C946" s="340">
        <f>Inek2019A3[[#This Row],[Betrag2]]</f>
        <v>122070.9</v>
      </c>
      <c r="D946" s="334" t="s">
        <v>3168</v>
      </c>
      <c r="E946" s="334" t="s">
        <v>3169</v>
      </c>
      <c r="F946" s="334" t="s">
        <v>3303</v>
      </c>
      <c r="G946" s="334" t="s">
        <v>3304</v>
      </c>
      <c r="H946" s="334" t="s">
        <v>3305</v>
      </c>
      <c r="I946" s="341">
        <v>122070.9</v>
      </c>
    </row>
    <row r="947" spans="1:9" x14ac:dyDescent="0.35">
      <c r="C947" s="340"/>
      <c r="D947" s="334" t="s">
        <v>3306</v>
      </c>
      <c r="E947" s="334" t="s">
        <v>3549</v>
      </c>
      <c r="H947" s="334" t="s">
        <v>3308</v>
      </c>
    </row>
    <row r="948" spans="1:9" x14ac:dyDescent="0.35">
      <c r="A948" s="334" t="str">
        <f>Inek2019A3[[#This Row],[ZPD2]]</f>
        <v>ZP70.01</v>
      </c>
      <c r="B948" s="334" t="str">
        <f>Inek2019A3[[#This Row],[OPSKode]]</f>
        <v>8-800.d0</v>
      </c>
      <c r="C948" s="340">
        <f>Inek2019A3[[#This Row],[Betrag2]]</f>
        <v>415.69</v>
      </c>
      <c r="D948" s="334" t="s">
        <v>3306</v>
      </c>
      <c r="E948" s="334" t="s">
        <v>3549</v>
      </c>
      <c r="F948" s="334" t="s">
        <v>3309</v>
      </c>
      <c r="G948" s="334" t="s">
        <v>3310</v>
      </c>
      <c r="H948" s="334" t="s">
        <v>3311</v>
      </c>
      <c r="I948" s="341">
        <v>415.69</v>
      </c>
    </row>
    <row r="949" spans="1:9" x14ac:dyDescent="0.35">
      <c r="A949" s="334" t="str">
        <f>Inek2019A3[[#This Row],[ZPD2]]</f>
        <v>ZP70.02</v>
      </c>
      <c r="B949" s="334" t="str">
        <f>Inek2019A3[[#This Row],[OPSKode]]</f>
        <v>8-800.d1</v>
      </c>
      <c r="C949" s="340">
        <f>Inek2019A3[[#This Row],[Betrag2]]</f>
        <v>831.38</v>
      </c>
      <c r="D949" s="334" t="s">
        <v>3306</v>
      </c>
      <c r="E949" s="334" t="s">
        <v>3549</v>
      </c>
      <c r="F949" s="334" t="s">
        <v>3312</v>
      </c>
      <c r="G949" s="334" t="s">
        <v>3313</v>
      </c>
      <c r="H949" s="334" t="s">
        <v>3314</v>
      </c>
      <c r="I949" s="341">
        <v>831.38</v>
      </c>
    </row>
    <row r="950" spans="1:9" x14ac:dyDescent="0.35">
      <c r="A950" s="334" t="str">
        <f>Inek2019A3[[#This Row],[ZPD2]]</f>
        <v>ZP70.03</v>
      </c>
      <c r="B950" s="334" t="str">
        <f>Inek2019A3[[#This Row],[OPSKode]]</f>
        <v>8-800.d2</v>
      </c>
      <c r="C950" s="340">
        <f>Inek2019A3[[#This Row],[Betrag2]]</f>
        <v>1247.06</v>
      </c>
      <c r="D950" s="334" t="s">
        <v>3306</v>
      </c>
      <c r="E950" s="334" t="s">
        <v>3549</v>
      </c>
      <c r="F950" s="334" t="s">
        <v>3315</v>
      </c>
      <c r="G950" s="334" t="s">
        <v>3316</v>
      </c>
      <c r="H950" s="334" t="s">
        <v>3317</v>
      </c>
      <c r="I950" s="341">
        <v>1247.06</v>
      </c>
    </row>
    <row r="951" spans="1:9" x14ac:dyDescent="0.35">
      <c r="A951" s="334" t="str">
        <f>Inek2019A3[[#This Row],[ZPD2]]</f>
        <v>ZP70.04</v>
      </c>
      <c r="B951" s="334" t="str">
        <f>Inek2019A3[[#This Row],[OPSKode]]</f>
        <v>8-800.d3</v>
      </c>
      <c r="C951" s="340">
        <f>Inek2019A3[[#This Row],[Betrag2]]</f>
        <v>1662.75</v>
      </c>
      <c r="D951" s="334" t="s">
        <v>3306</v>
      </c>
      <c r="E951" s="334" t="s">
        <v>3549</v>
      </c>
      <c r="F951" s="334" t="s">
        <v>3318</v>
      </c>
      <c r="G951" s="334" t="s">
        <v>3319</v>
      </c>
      <c r="H951" s="334" t="s">
        <v>3320</v>
      </c>
      <c r="I951" s="341">
        <v>1662.75</v>
      </c>
    </row>
    <row r="952" spans="1:9" x14ac:dyDescent="0.35">
      <c r="A952" s="334" t="str">
        <f>Inek2019A3[[#This Row],[ZPD2]]</f>
        <v>ZP70.05</v>
      </c>
      <c r="B952" s="334" t="str">
        <f>Inek2019A3[[#This Row],[OPSKode]]</f>
        <v>8-800.d4</v>
      </c>
      <c r="C952" s="340">
        <f>Inek2019A3[[#This Row],[Betrag2]]</f>
        <v>2078.44</v>
      </c>
      <c r="D952" s="334" t="s">
        <v>3306</v>
      </c>
      <c r="E952" s="334" t="s">
        <v>3549</v>
      </c>
      <c r="F952" s="334" t="s">
        <v>3321</v>
      </c>
      <c r="G952" s="334" t="s">
        <v>3322</v>
      </c>
      <c r="H952" s="334" t="s">
        <v>3323</v>
      </c>
      <c r="I952" s="341">
        <v>2078.44</v>
      </c>
    </row>
    <row r="953" spans="1:9" x14ac:dyDescent="0.35">
      <c r="A953" s="334" t="str">
        <f>Inek2019A3[[#This Row],[ZPD2]]</f>
        <v>ZP70.06</v>
      </c>
      <c r="B953" s="334" t="str">
        <f>Inek2019A3[[#This Row],[OPSKode]]</f>
        <v>8-800.d5</v>
      </c>
      <c r="C953" s="340">
        <f>Inek2019A3[[#This Row],[Betrag2]]</f>
        <v>2701.97</v>
      </c>
      <c r="D953" s="334" t="s">
        <v>3306</v>
      </c>
      <c r="E953" s="334" t="s">
        <v>3549</v>
      </c>
      <c r="F953" s="334" t="s">
        <v>3324</v>
      </c>
      <c r="G953" s="334" t="s">
        <v>3325</v>
      </c>
      <c r="H953" s="334" t="s">
        <v>3326</v>
      </c>
      <c r="I953" s="341">
        <v>2701.97</v>
      </c>
    </row>
    <row r="954" spans="1:9" x14ac:dyDescent="0.35">
      <c r="A954" s="334" t="str">
        <f>Inek2019A3[[#This Row],[ZPD2]]</f>
        <v>ZP70.07</v>
      </c>
      <c r="B954" s="334" t="str">
        <f>Inek2019A3[[#This Row],[OPSKode]]</f>
        <v>8-800.d6</v>
      </c>
      <c r="C954" s="340">
        <f>Inek2019A3[[#This Row],[Betrag2]]</f>
        <v>3533.35</v>
      </c>
      <c r="D954" s="334" t="s">
        <v>3306</v>
      </c>
      <c r="E954" s="334" t="s">
        <v>3549</v>
      </c>
      <c r="F954" s="334" t="s">
        <v>3327</v>
      </c>
      <c r="G954" s="334" t="s">
        <v>3328</v>
      </c>
      <c r="H954" s="334" t="s">
        <v>3329</v>
      </c>
      <c r="I954" s="341">
        <v>3533.35</v>
      </c>
    </row>
    <row r="955" spans="1:9" x14ac:dyDescent="0.35">
      <c r="A955" s="334" t="str">
        <f>Inek2019A3[[#This Row],[ZPD2]]</f>
        <v>ZP70.08</v>
      </c>
      <c r="B955" s="334" t="str">
        <f>Inek2019A3[[#This Row],[OPSKode]]</f>
        <v>8-800.d7</v>
      </c>
      <c r="C955" s="340">
        <f>Inek2019A3[[#This Row],[Betrag2]]</f>
        <v>4364.72</v>
      </c>
      <c r="D955" s="334" t="s">
        <v>3306</v>
      </c>
      <c r="E955" s="334" t="s">
        <v>3549</v>
      </c>
      <c r="F955" s="334" t="s">
        <v>3330</v>
      </c>
      <c r="G955" s="334" t="s">
        <v>3331</v>
      </c>
      <c r="H955" s="334" t="s">
        <v>3332</v>
      </c>
      <c r="I955" s="341">
        <v>4364.72</v>
      </c>
    </row>
    <row r="956" spans="1:9" x14ac:dyDescent="0.35">
      <c r="A956" s="334" t="str">
        <f>Inek2019A3[[#This Row],[ZPD2]]</f>
        <v>ZP70.09</v>
      </c>
      <c r="B956" s="334" t="str">
        <f>Inek2019A3[[#This Row],[OPSKode]]</f>
        <v>8-800.d8</v>
      </c>
      <c r="C956" s="340">
        <f>Inek2019A3[[#This Row],[Betrag2]]</f>
        <v>5196.1000000000004</v>
      </c>
      <c r="D956" s="334" t="s">
        <v>3306</v>
      </c>
      <c r="E956" s="334" t="s">
        <v>3549</v>
      </c>
      <c r="F956" s="334" t="s">
        <v>3333</v>
      </c>
      <c r="G956" s="334" t="s">
        <v>3334</v>
      </c>
      <c r="H956" s="334" t="s">
        <v>3335</v>
      </c>
      <c r="I956" s="341">
        <v>5196.1000000000004</v>
      </c>
    </row>
    <row r="957" spans="1:9" x14ac:dyDescent="0.35">
      <c r="A957" s="334" t="str">
        <f>Inek2019A3[[#This Row],[ZPD2]]</f>
        <v>ZP70.10</v>
      </c>
      <c r="B957" s="334" t="str">
        <f>Inek2019A3[[#This Row],[OPSKode]]</f>
        <v>8-800.d9</v>
      </c>
      <c r="C957" s="340">
        <f>Inek2019A3[[#This Row],[Betrag2]]</f>
        <v>6027.47</v>
      </c>
      <c r="D957" s="334" t="s">
        <v>3306</v>
      </c>
      <c r="E957" s="334" t="s">
        <v>3549</v>
      </c>
      <c r="F957" s="334" t="s">
        <v>3336</v>
      </c>
      <c r="G957" s="334" t="s">
        <v>3337</v>
      </c>
      <c r="H957" s="334" t="s">
        <v>3338</v>
      </c>
      <c r="I957" s="341">
        <v>6027.47</v>
      </c>
    </row>
    <row r="958" spans="1:9" x14ac:dyDescent="0.35">
      <c r="A958" s="334" t="str">
        <f>Inek2019A3[[#This Row],[ZPD2]]</f>
        <v>ZP70.11</v>
      </c>
      <c r="B958" s="334" t="str">
        <f>Inek2019A3[[#This Row],[OPSKode]]</f>
        <v>8-800.da</v>
      </c>
      <c r="C958" s="340">
        <f>Inek2019A3[[#This Row],[Betrag2]]</f>
        <v>6858.85</v>
      </c>
      <c r="D958" s="334" t="s">
        <v>3306</v>
      </c>
      <c r="E958" s="334" t="s">
        <v>3549</v>
      </c>
      <c r="F958" s="334" t="s">
        <v>3339</v>
      </c>
      <c r="G958" s="334" t="s">
        <v>3340</v>
      </c>
      <c r="H958" s="334" t="s">
        <v>3341</v>
      </c>
      <c r="I958" s="341">
        <v>6858.85</v>
      </c>
    </row>
    <row r="959" spans="1:9" x14ac:dyDescent="0.35">
      <c r="A959" s="334" t="str">
        <f>Inek2019A3[[#This Row],[ZPD2]]</f>
        <v>ZP70.12</v>
      </c>
      <c r="B959" s="334" t="str">
        <f>Inek2019A3[[#This Row],[OPSKode]]</f>
        <v>8-800.db</v>
      </c>
      <c r="C959" s="340">
        <f>Inek2019A3[[#This Row],[Betrag2]]</f>
        <v>7690.22</v>
      </c>
      <c r="D959" s="334" t="s">
        <v>3306</v>
      </c>
      <c r="E959" s="334" t="s">
        <v>3549</v>
      </c>
      <c r="F959" s="334" t="s">
        <v>3342</v>
      </c>
      <c r="G959" s="334" t="s">
        <v>3343</v>
      </c>
      <c r="H959" s="334" t="s">
        <v>3344</v>
      </c>
      <c r="I959" s="341">
        <v>7690.22</v>
      </c>
    </row>
    <row r="960" spans="1:9" x14ac:dyDescent="0.35">
      <c r="A960" s="334" t="str">
        <f>Inek2019A3[[#This Row],[ZPD2]]</f>
        <v>ZP70.13</v>
      </c>
      <c r="B960" s="334" t="str">
        <f>Inek2019A3[[#This Row],[OPSKode]]</f>
        <v>8-800.dc</v>
      </c>
      <c r="C960" s="340">
        <f>Inek2019A3[[#This Row],[Betrag2]]</f>
        <v>8729.44</v>
      </c>
      <c r="D960" s="334" t="s">
        <v>3306</v>
      </c>
      <c r="E960" s="334" t="s">
        <v>3549</v>
      </c>
      <c r="F960" s="334" t="s">
        <v>3345</v>
      </c>
      <c r="G960" s="334" t="s">
        <v>3346</v>
      </c>
      <c r="H960" s="334" t="s">
        <v>3347</v>
      </c>
      <c r="I960" s="341">
        <v>8729.44</v>
      </c>
    </row>
    <row r="961" spans="1:9" x14ac:dyDescent="0.35">
      <c r="A961" s="334" t="str">
        <f>Inek2019A3[[#This Row],[ZPD2]]</f>
        <v>ZP70.14</v>
      </c>
      <c r="B961" s="334" t="str">
        <f>Inek2019A3[[#This Row],[OPSKode]]</f>
        <v>8-800.dd</v>
      </c>
      <c r="C961" s="340">
        <f>Inek2019A3[[#This Row],[Betrag2]]</f>
        <v>10392.200000000001</v>
      </c>
      <c r="D961" s="334" t="s">
        <v>3306</v>
      </c>
      <c r="E961" s="334" t="s">
        <v>3549</v>
      </c>
      <c r="F961" s="334" t="s">
        <v>3348</v>
      </c>
      <c r="G961" s="334" t="s">
        <v>3349</v>
      </c>
      <c r="H961" s="334" t="s">
        <v>3350</v>
      </c>
      <c r="I961" s="341">
        <v>10392.200000000001</v>
      </c>
    </row>
    <row r="962" spans="1:9" x14ac:dyDescent="0.35">
      <c r="A962" s="334" t="str">
        <f>Inek2019A3[[#This Row],[ZPD2]]</f>
        <v>ZP70.15</v>
      </c>
      <c r="B962" s="334" t="str">
        <f>Inek2019A3[[#This Row],[OPSKode]]</f>
        <v>8-800.de</v>
      </c>
      <c r="C962" s="340">
        <f>Inek2019A3[[#This Row],[Betrag2]]</f>
        <v>12054.95</v>
      </c>
      <c r="D962" s="334" t="s">
        <v>3306</v>
      </c>
      <c r="E962" s="334" t="s">
        <v>3549</v>
      </c>
      <c r="F962" s="334" t="s">
        <v>3351</v>
      </c>
      <c r="G962" s="334" t="s">
        <v>3352</v>
      </c>
      <c r="H962" s="334" t="s">
        <v>3353</v>
      </c>
      <c r="I962" s="341">
        <v>12054.95</v>
      </c>
    </row>
    <row r="963" spans="1:9" x14ac:dyDescent="0.35">
      <c r="A963" s="334" t="str">
        <f>Inek2019A3[[#This Row],[ZPD2]]</f>
        <v>ZP70.16</v>
      </c>
      <c r="B963" s="334" t="str">
        <f>Inek2019A3[[#This Row],[OPSKode]]</f>
        <v>8-800.df</v>
      </c>
      <c r="C963" s="340">
        <f>Inek2019A3[[#This Row],[Betrag2]]</f>
        <v>13717.7</v>
      </c>
      <c r="D963" s="334" t="s">
        <v>3306</v>
      </c>
      <c r="E963" s="334" t="s">
        <v>3549</v>
      </c>
      <c r="F963" s="334" t="s">
        <v>3354</v>
      </c>
      <c r="G963" s="334" t="s">
        <v>3355</v>
      </c>
      <c r="H963" s="334" t="s">
        <v>3356</v>
      </c>
      <c r="I963" s="341">
        <v>13717.7</v>
      </c>
    </row>
    <row r="964" spans="1:9" x14ac:dyDescent="0.35">
      <c r="A964" s="334" t="str">
        <f>Inek2019A3[[#This Row],[ZPD2]]</f>
        <v>ZP70.17</v>
      </c>
      <c r="B964" s="334" t="str">
        <f>Inek2019A3[[#This Row],[OPSKode]]</f>
        <v>8-800.dg</v>
      </c>
      <c r="C964" s="340">
        <f>Inek2019A3[[#This Row],[Betrag2]]</f>
        <v>15380.45</v>
      </c>
      <c r="D964" s="334" t="s">
        <v>3306</v>
      </c>
      <c r="E964" s="334" t="s">
        <v>3549</v>
      </c>
      <c r="F964" s="334" t="s">
        <v>3357</v>
      </c>
      <c r="G964" s="334" t="s">
        <v>3358</v>
      </c>
      <c r="H964" s="334" t="s">
        <v>3359</v>
      </c>
      <c r="I964" s="341">
        <v>15380.45</v>
      </c>
    </row>
    <row r="965" spans="1:9" x14ac:dyDescent="0.35">
      <c r="A965" s="334" t="str">
        <f>Inek2019A3[[#This Row],[ZPD2]]</f>
        <v>ZP70.18</v>
      </c>
      <c r="B965" s="334" t="str">
        <f>Inek2019A3[[#This Row],[OPSKode]]</f>
        <v>8-800.dh</v>
      </c>
      <c r="C965" s="340">
        <f>Inek2019A3[[#This Row],[Betrag2]]</f>
        <v>17251.04</v>
      </c>
      <c r="D965" s="334" t="s">
        <v>3306</v>
      </c>
      <c r="E965" s="334" t="s">
        <v>3549</v>
      </c>
      <c r="F965" s="334" t="s">
        <v>3360</v>
      </c>
      <c r="G965" s="334" t="s">
        <v>3361</v>
      </c>
      <c r="H965" s="334" t="s">
        <v>3362</v>
      </c>
      <c r="I965" s="341">
        <v>17251.04</v>
      </c>
    </row>
    <row r="966" spans="1:9" x14ac:dyDescent="0.35">
      <c r="A966" s="334" t="str">
        <f>Inek2019A3[[#This Row],[ZPD2]]</f>
        <v>ZP70.19</v>
      </c>
      <c r="B966" s="334" t="str">
        <f>Inek2019A3[[#This Row],[OPSKode]]</f>
        <v>8-800.dj</v>
      </c>
      <c r="C966" s="340">
        <f>Inek2019A3[[#This Row],[Betrag2]]</f>
        <v>19745.169999999998</v>
      </c>
      <c r="D966" s="334" t="s">
        <v>3306</v>
      </c>
      <c r="E966" s="334" t="s">
        <v>3549</v>
      </c>
      <c r="F966" s="334" t="s">
        <v>3363</v>
      </c>
      <c r="G966" s="334" t="s">
        <v>3364</v>
      </c>
      <c r="H966" s="334" t="s">
        <v>3365</v>
      </c>
      <c r="I966" s="341">
        <v>19745.169999999998</v>
      </c>
    </row>
    <row r="967" spans="1:9" x14ac:dyDescent="0.35">
      <c r="A967" s="334" t="str">
        <f>Inek2019A3[[#This Row],[ZPD2]]</f>
        <v>ZP70.20</v>
      </c>
      <c r="B967" s="334" t="str">
        <f>Inek2019A3[[#This Row],[OPSKode]]</f>
        <v>8-800.dk</v>
      </c>
      <c r="C967" s="340">
        <f>Inek2019A3[[#This Row],[Betrag2]]</f>
        <v>22239.3</v>
      </c>
      <c r="D967" s="334" t="s">
        <v>3306</v>
      </c>
      <c r="E967" s="334" t="s">
        <v>3549</v>
      </c>
      <c r="F967" s="334" t="s">
        <v>3366</v>
      </c>
      <c r="G967" s="334" t="s">
        <v>3367</v>
      </c>
      <c r="H967" s="334" t="s">
        <v>3368</v>
      </c>
      <c r="I967" s="341">
        <v>22239.3</v>
      </c>
    </row>
    <row r="968" spans="1:9" x14ac:dyDescent="0.35">
      <c r="A968" s="334" t="str">
        <f>Inek2019A3[[#This Row],[ZPD2]]</f>
        <v>ZP70.21</v>
      </c>
      <c r="B968" s="334" t="str">
        <f>Inek2019A3[[#This Row],[OPSKode]]</f>
        <v>8-800.dm</v>
      </c>
      <c r="C968" s="340">
        <f>Inek2019A3[[#This Row],[Betrag2]]</f>
        <v>24733.42</v>
      </c>
      <c r="D968" s="334" t="s">
        <v>3306</v>
      </c>
      <c r="E968" s="334" t="s">
        <v>3549</v>
      </c>
      <c r="F968" s="334" t="s">
        <v>3369</v>
      </c>
      <c r="G968" s="334" t="s">
        <v>3370</v>
      </c>
      <c r="H968" s="334" t="s">
        <v>3371</v>
      </c>
      <c r="I968" s="341">
        <v>24733.42</v>
      </c>
    </row>
    <row r="969" spans="1:9" x14ac:dyDescent="0.35">
      <c r="A969" s="334" t="str">
        <f>Inek2019A3[[#This Row],[ZPD2]]</f>
        <v>ZP70.22</v>
      </c>
      <c r="B969" s="334" t="str">
        <f>Inek2019A3[[#This Row],[OPSKode]]</f>
        <v>8-800.dn</v>
      </c>
      <c r="C969" s="340">
        <f>Inek2019A3[[#This Row],[Betrag2]]</f>
        <v>27227.55</v>
      </c>
      <c r="D969" s="334" t="s">
        <v>3306</v>
      </c>
      <c r="E969" s="334" t="s">
        <v>3549</v>
      </c>
      <c r="F969" s="334" t="s">
        <v>3372</v>
      </c>
      <c r="G969" s="334" t="s">
        <v>3373</v>
      </c>
      <c r="H969" s="334" t="s">
        <v>3374</v>
      </c>
      <c r="I969" s="341">
        <v>27227.55</v>
      </c>
    </row>
    <row r="970" spans="1:9" x14ac:dyDescent="0.35">
      <c r="A970" s="334" t="str">
        <f>Inek2019A3[[#This Row],[ZPD2]]</f>
        <v>ZP70.23</v>
      </c>
      <c r="B970" s="334" t="str">
        <f>Inek2019A3[[#This Row],[OPSKode]]</f>
        <v>8-800.dp</v>
      </c>
      <c r="C970" s="340">
        <f>Inek2019A3[[#This Row],[Betrag2]]</f>
        <v>29929.52</v>
      </c>
      <c r="D970" s="334" t="s">
        <v>3306</v>
      </c>
      <c r="E970" s="334" t="s">
        <v>3549</v>
      </c>
      <c r="F970" s="334" t="s">
        <v>3375</v>
      </c>
      <c r="G970" s="334" t="s">
        <v>3376</v>
      </c>
      <c r="H970" s="334" t="s">
        <v>3377</v>
      </c>
      <c r="I970" s="341">
        <v>29929.52</v>
      </c>
    </row>
    <row r="971" spans="1:9" x14ac:dyDescent="0.35">
      <c r="A971" s="334" t="str">
        <f>Inek2019A3[[#This Row],[ZPD2]]</f>
        <v>ZP70.24</v>
      </c>
      <c r="B971" s="334" t="str">
        <f>Inek2019A3[[#This Row],[OPSKode]]</f>
        <v>8-800.dq</v>
      </c>
      <c r="C971" s="340">
        <f>Inek2019A3[[#This Row],[Betrag2]]</f>
        <v>33255.019999999997</v>
      </c>
      <c r="D971" s="334" t="s">
        <v>3306</v>
      </c>
      <c r="E971" s="334" t="s">
        <v>3549</v>
      </c>
      <c r="F971" s="334" t="s">
        <v>3378</v>
      </c>
      <c r="G971" s="334" t="s">
        <v>3379</v>
      </c>
      <c r="H971" s="334" t="s">
        <v>3380</v>
      </c>
      <c r="I971" s="341">
        <v>33255.019999999997</v>
      </c>
    </row>
    <row r="972" spans="1:9" x14ac:dyDescent="0.35">
      <c r="A972" s="334" t="str">
        <f>Inek2019A3[[#This Row],[ZPD2]]</f>
        <v>ZP70.25</v>
      </c>
      <c r="B972" s="334" t="str">
        <f>Inek2019A3[[#This Row],[OPSKode]]</f>
        <v>8-800.dr</v>
      </c>
      <c r="C972" s="340">
        <f>Inek2019A3[[#This Row],[Betrag2]]</f>
        <v>36580.53</v>
      </c>
      <c r="D972" s="334" t="s">
        <v>3306</v>
      </c>
      <c r="E972" s="334" t="s">
        <v>3549</v>
      </c>
      <c r="F972" s="334" t="s">
        <v>3381</v>
      </c>
      <c r="G972" s="334" t="s">
        <v>3382</v>
      </c>
      <c r="H972" s="334" t="s">
        <v>3383</v>
      </c>
      <c r="I972" s="341">
        <v>36580.53</v>
      </c>
    </row>
    <row r="973" spans="1:9" x14ac:dyDescent="0.35">
      <c r="A973" s="334" t="str">
        <f>Inek2019A3[[#This Row],[ZPD2]]</f>
        <v>ZP70.26</v>
      </c>
      <c r="B973" s="334" t="str">
        <f>Inek2019A3[[#This Row],[OPSKode]]</f>
        <v>8-800.ds</v>
      </c>
      <c r="C973" s="340">
        <f>Inek2019A3[[#This Row],[Betrag2]]</f>
        <v>39906.03</v>
      </c>
      <c r="D973" s="334" t="s">
        <v>3306</v>
      </c>
      <c r="E973" s="334" t="s">
        <v>3549</v>
      </c>
      <c r="F973" s="334" t="s">
        <v>3384</v>
      </c>
      <c r="G973" s="334" t="s">
        <v>3385</v>
      </c>
      <c r="H973" s="334" t="s">
        <v>3386</v>
      </c>
      <c r="I973" s="341">
        <v>39906.03</v>
      </c>
    </row>
    <row r="974" spans="1:9" x14ac:dyDescent="0.35">
      <c r="A974" s="334" t="str">
        <f>Inek2019A3[[#This Row],[ZPD2]]</f>
        <v>ZP70.27</v>
      </c>
      <c r="B974" s="334" t="str">
        <f>Inek2019A3[[#This Row],[OPSKode]]</f>
        <v>8-800.dt</v>
      </c>
      <c r="C974" s="340">
        <f>Inek2019A3[[#This Row],[Betrag2]]</f>
        <v>43231.53</v>
      </c>
      <c r="D974" s="334" t="s">
        <v>3306</v>
      </c>
      <c r="E974" s="334" t="s">
        <v>3549</v>
      </c>
      <c r="F974" s="334" t="s">
        <v>3387</v>
      </c>
      <c r="G974" s="334" t="s">
        <v>3388</v>
      </c>
      <c r="H974" s="334" t="s">
        <v>3389</v>
      </c>
      <c r="I974" s="341">
        <v>43231.53</v>
      </c>
    </row>
    <row r="975" spans="1:9" x14ac:dyDescent="0.35">
      <c r="A975" s="334" t="str">
        <f>Inek2019A3[[#This Row],[ZPD2]]</f>
        <v>ZP70.28</v>
      </c>
      <c r="B975" s="334" t="str">
        <f>Inek2019A3[[#This Row],[OPSKode]]</f>
        <v>8-800.du</v>
      </c>
      <c r="C975" s="340">
        <f>Inek2019A3[[#This Row],[Betrag2]]</f>
        <v>46557.03</v>
      </c>
      <c r="D975" s="334" t="s">
        <v>3306</v>
      </c>
      <c r="E975" s="334" t="s">
        <v>3549</v>
      </c>
      <c r="F975" s="334" t="s">
        <v>3390</v>
      </c>
      <c r="G975" s="334" t="s">
        <v>3391</v>
      </c>
      <c r="H975" s="334" t="s">
        <v>3392</v>
      </c>
      <c r="I975" s="341">
        <v>46557.03</v>
      </c>
    </row>
    <row r="976" spans="1:9" x14ac:dyDescent="0.35">
      <c r="A976" s="334" t="str">
        <f>Inek2019A3[[#This Row],[ZPD2]]</f>
        <v>ZP70.29</v>
      </c>
      <c r="B976" s="334" t="str">
        <f>Inek2019A3[[#This Row],[OPSKode]]</f>
        <v>8-800.dv</v>
      </c>
      <c r="C976" s="340">
        <f>Inek2019A3[[#This Row],[Betrag2]]</f>
        <v>49882.54</v>
      </c>
      <c r="D976" s="334" t="s">
        <v>3306</v>
      </c>
      <c r="E976" s="334" t="s">
        <v>3549</v>
      </c>
      <c r="F976" s="334" t="s">
        <v>3393</v>
      </c>
      <c r="G976" s="334" t="s">
        <v>3394</v>
      </c>
      <c r="H976" s="334" t="s">
        <v>3395</v>
      </c>
      <c r="I976" s="341">
        <v>49882.54</v>
      </c>
    </row>
    <row r="977" spans="1:9" x14ac:dyDescent="0.35">
      <c r="A977" s="334" t="str">
        <f>Inek2019A3[[#This Row],[ZPD2]]</f>
        <v>ZP70.30</v>
      </c>
      <c r="B977" s="334" t="str">
        <f>Inek2019A3[[#This Row],[OPSKode]]</f>
        <v>8-800.dz</v>
      </c>
      <c r="C977" s="340">
        <f>Inek2019A3[[#This Row],[Betrag2]]</f>
        <v>53208.04</v>
      </c>
      <c r="D977" s="334" t="s">
        <v>3306</v>
      </c>
      <c r="E977" s="334" t="s">
        <v>3549</v>
      </c>
      <c r="F977" s="334" t="s">
        <v>3396</v>
      </c>
      <c r="G977" s="334" t="s">
        <v>3397</v>
      </c>
      <c r="H977" s="334" t="s">
        <v>3398</v>
      </c>
      <c r="I977" s="341">
        <v>53208.04</v>
      </c>
    </row>
    <row r="978" spans="1:9" x14ac:dyDescent="0.35">
      <c r="A978" s="334" t="str">
        <f>Inek2019A3[[#This Row],[ZPD2]]</f>
        <v>ZP70.31</v>
      </c>
      <c r="B978" s="334" t="str">
        <f>Inek2019A3[[#This Row],[OPSKode]]</f>
        <v>8-800.j0</v>
      </c>
      <c r="C978" s="340">
        <f>Inek2019A3[[#This Row],[Betrag2]]</f>
        <v>56949.23</v>
      </c>
      <c r="D978" s="334" t="s">
        <v>3306</v>
      </c>
      <c r="E978" s="334" t="s">
        <v>3549</v>
      </c>
      <c r="F978" s="334" t="s">
        <v>3399</v>
      </c>
      <c r="G978" s="334" t="s">
        <v>3400</v>
      </c>
      <c r="H978" s="334" t="s">
        <v>3401</v>
      </c>
      <c r="I978" s="341">
        <v>56949.23</v>
      </c>
    </row>
    <row r="979" spans="1:9" x14ac:dyDescent="0.35">
      <c r="A979" s="334" t="str">
        <f>Inek2019A3[[#This Row],[ZPD2]]</f>
        <v>ZP70.32</v>
      </c>
      <c r="B979" s="334" t="str">
        <f>Inek2019A3[[#This Row],[OPSKode]]</f>
        <v>8-800.j1</v>
      </c>
      <c r="C979" s="340">
        <f>Inek2019A3[[#This Row],[Betrag2]]</f>
        <v>61937.48</v>
      </c>
      <c r="D979" s="334" t="s">
        <v>3306</v>
      </c>
      <c r="E979" s="334" t="s">
        <v>3549</v>
      </c>
      <c r="F979" s="334" t="s">
        <v>3402</v>
      </c>
      <c r="G979" s="334" t="s">
        <v>3403</v>
      </c>
      <c r="H979" s="334" t="s">
        <v>3404</v>
      </c>
      <c r="I979" s="341">
        <v>61937.48</v>
      </c>
    </row>
    <row r="980" spans="1:9" x14ac:dyDescent="0.35">
      <c r="A980" s="334" t="str">
        <f>Inek2019A3[[#This Row],[ZPD2]]</f>
        <v>ZP70.33</v>
      </c>
      <c r="B980" s="334" t="str">
        <f>Inek2019A3[[#This Row],[OPSKode]]</f>
        <v>8-800.j2</v>
      </c>
      <c r="C980" s="340">
        <f>Inek2019A3[[#This Row],[Betrag2]]</f>
        <v>66925.740000000005</v>
      </c>
      <c r="D980" s="334" t="s">
        <v>3306</v>
      </c>
      <c r="E980" s="334" t="s">
        <v>3549</v>
      </c>
      <c r="F980" s="334" t="s">
        <v>3405</v>
      </c>
      <c r="G980" s="334" t="s">
        <v>3406</v>
      </c>
      <c r="H980" s="334" t="s">
        <v>3407</v>
      </c>
      <c r="I980" s="341">
        <v>66925.740000000005</v>
      </c>
    </row>
    <row r="981" spans="1:9" x14ac:dyDescent="0.35">
      <c r="A981" s="334" t="str">
        <f>Inek2019A3[[#This Row],[ZPD2]]</f>
        <v>ZP70.34</v>
      </c>
      <c r="B981" s="334" t="str">
        <f>Inek2019A3[[#This Row],[OPSKode]]</f>
        <v>8-800.j3</v>
      </c>
      <c r="C981" s="340">
        <f>Inek2019A3[[#This Row],[Betrag2]]</f>
        <v>71913.990000000005</v>
      </c>
      <c r="D981" s="334" t="s">
        <v>3306</v>
      </c>
      <c r="E981" s="334" t="s">
        <v>3549</v>
      </c>
      <c r="F981" s="334" t="s">
        <v>3408</v>
      </c>
      <c r="G981" s="334" t="s">
        <v>3409</v>
      </c>
      <c r="H981" s="334" t="s">
        <v>3410</v>
      </c>
      <c r="I981" s="341">
        <v>71913.990000000005</v>
      </c>
    </row>
    <row r="982" spans="1:9" x14ac:dyDescent="0.35">
      <c r="A982" s="334" t="str">
        <f>Inek2019A3[[#This Row],[ZPD2]]</f>
        <v>ZP70.35</v>
      </c>
      <c r="B982" s="334" t="str">
        <f>Inek2019A3[[#This Row],[OPSKode]]</f>
        <v>8-800.j4</v>
      </c>
      <c r="C982" s="340">
        <f>Inek2019A3[[#This Row],[Betrag2]]</f>
        <v>76902.240000000005</v>
      </c>
      <c r="D982" s="334" t="s">
        <v>3306</v>
      </c>
      <c r="E982" s="334" t="s">
        <v>3549</v>
      </c>
      <c r="F982" s="334" t="s">
        <v>3411</v>
      </c>
      <c r="G982" s="334" t="s">
        <v>3412</v>
      </c>
      <c r="H982" s="334" t="s">
        <v>3413</v>
      </c>
      <c r="I982" s="341">
        <v>76902.240000000005</v>
      </c>
    </row>
    <row r="983" spans="1:9" x14ac:dyDescent="0.35">
      <c r="A983" s="334" t="str">
        <f>Inek2019A3[[#This Row],[ZPD2]]</f>
        <v>ZP70.36</v>
      </c>
      <c r="B983" s="334" t="str">
        <f>Inek2019A3[[#This Row],[OPSKode]]</f>
        <v>8-800.j5</v>
      </c>
      <c r="C983" s="340">
        <f>Inek2019A3[[#This Row],[Betrag2]]</f>
        <v>82306.179999999993</v>
      </c>
      <c r="D983" s="334" t="s">
        <v>3306</v>
      </c>
      <c r="E983" s="334" t="s">
        <v>3549</v>
      </c>
      <c r="F983" s="334" t="s">
        <v>3414</v>
      </c>
      <c r="G983" s="334" t="s">
        <v>3415</v>
      </c>
      <c r="H983" s="334" t="s">
        <v>3416</v>
      </c>
      <c r="I983" s="341">
        <v>82306.179999999993</v>
      </c>
    </row>
    <row r="984" spans="1:9" x14ac:dyDescent="0.35">
      <c r="A984" s="334" t="str">
        <f>Inek2019A3[[#This Row],[ZPD2]]</f>
        <v>ZP70.37</v>
      </c>
      <c r="B984" s="334" t="str">
        <f>Inek2019A3[[#This Row],[OPSKode]]</f>
        <v>8-800.j6</v>
      </c>
      <c r="C984" s="340">
        <f>Inek2019A3[[#This Row],[Betrag2]]</f>
        <v>88957.19</v>
      </c>
      <c r="D984" s="334" t="s">
        <v>3306</v>
      </c>
      <c r="E984" s="334" t="s">
        <v>3549</v>
      </c>
      <c r="F984" s="334" t="s">
        <v>3417</v>
      </c>
      <c r="G984" s="334" t="s">
        <v>3418</v>
      </c>
      <c r="H984" s="334" t="s">
        <v>3419</v>
      </c>
      <c r="I984" s="341">
        <v>88957.19</v>
      </c>
    </row>
    <row r="985" spans="1:9" x14ac:dyDescent="0.35">
      <c r="A985" s="334" t="str">
        <f>Inek2019A3[[#This Row],[ZPD2]]</f>
        <v>ZP70.38</v>
      </c>
      <c r="B985" s="334" t="str">
        <f>Inek2019A3[[#This Row],[OPSKode]]</f>
        <v>8-800.j7</v>
      </c>
      <c r="C985" s="340">
        <f>Inek2019A3[[#This Row],[Betrag2]]</f>
        <v>95608.19</v>
      </c>
      <c r="D985" s="334" t="s">
        <v>3306</v>
      </c>
      <c r="E985" s="334" t="s">
        <v>3549</v>
      </c>
      <c r="F985" s="334" t="s">
        <v>3420</v>
      </c>
      <c r="G985" s="334" t="s">
        <v>3421</v>
      </c>
      <c r="H985" s="334" t="s">
        <v>3422</v>
      </c>
      <c r="I985" s="341">
        <v>95608.19</v>
      </c>
    </row>
    <row r="986" spans="1:9" x14ac:dyDescent="0.35">
      <c r="A986" s="334" t="str">
        <f>Inek2019A3[[#This Row],[ZPD2]]</f>
        <v>ZP70.39</v>
      </c>
      <c r="B986" s="334" t="str">
        <f>Inek2019A3[[#This Row],[OPSKode]]</f>
        <v>8-800.j8</v>
      </c>
      <c r="C986" s="340">
        <f>Inek2019A3[[#This Row],[Betrag2]]</f>
        <v>102259.2</v>
      </c>
      <c r="D986" s="334" t="s">
        <v>3306</v>
      </c>
      <c r="E986" s="334" t="s">
        <v>3549</v>
      </c>
      <c r="F986" s="334" t="s">
        <v>3423</v>
      </c>
      <c r="G986" s="334" t="s">
        <v>3424</v>
      </c>
      <c r="H986" s="334" t="s">
        <v>3425</v>
      </c>
      <c r="I986" s="341">
        <v>102259.2</v>
      </c>
    </row>
    <row r="987" spans="1:9" x14ac:dyDescent="0.35">
      <c r="A987" s="334" t="str">
        <f>Inek2019A3[[#This Row],[ZPD2]]</f>
        <v>ZP70.40</v>
      </c>
      <c r="B987" s="334" t="str">
        <f>Inek2019A3[[#This Row],[OPSKode]]</f>
        <v>8-800.j9</v>
      </c>
      <c r="C987" s="340">
        <f>Inek2019A3[[#This Row],[Betrag2]]</f>
        <v>108910.2</v>
      </c>
      <c r="D987" s="334" t="s">
        <v>3306</v>
      </c>
      <c r="E987" s="334" t="s">
        <v>3549</v>
      </c>
      <c r="F987" s="334" t="s">
        <v>3426</v>
      </c>
      <c r="G987" s="334" t="s">
        <v>3427</v>
      </c>
      <c r="H987" s="334" t="s">
        <v>3428</v>
      </c>
      <c r="I987" s="341">
        <v>108910.2</v>
      </c>
    </row>
    <row r="988" spans="1:9" x14ac:dyDescent="0.35">
      <c r="A988" s="334" t="str">
        <f>Inek2019A3[[#This Row],[ZPD2]]</f>
        <v>ZP70.41</v>
      </c>
      <c r="B988" s="334" t="str">
        <f>Inek2019A3[[#This Row],[OPSKode]]</f>
        <v>8-800.ja</v>
      </c>
      <c r="C988" s="340">
        <f>Inek2019A3[[#This Row],[Betrag2]]</f>
        <v>115976.9</v>
      </c>
      <c r="D988" s="334" t="s">
        <v>3306</v>
      </c>
      <c r="E988" s="334" t="s">
        <v>3549</v>
      </c>
      <c r="F988" s="334" t="s">
        <v>3429</v>
      </c>
      <c r="G988" s="334" t="s">
        <v>3430</v>
      </c>
      <c r="H988" s="334" t="s">
        <v>3431</v>
      </c>
      <c r="I988" s="341">
        <v>115976.9</v>
      </c>
    </row>
    <row r="989" spans="1:9" x14ac:dyDescent="0.35">
      <c r="A989" s="334" t="str">
        <f>Inek2019A3[[#This Row],[ZPD2]]</f>
        <v>ZP70.42</v>
      </c>
      <c r="B989" s="334" t="str">
        <f>Inek2019A3[[#This Row],[OPSKode]]</f>
        <v>8-800.jb</v>
      </c>
      <c r="C989" s="340">
        <f>Inek2019A3[[#This Row],[Betrag2]]</f>
        <v>124290.65</v>
      </c>
      <c r="D989" s="334" t="s">
        <v>3306</v>
      </c>
      <c r="E989" s="334" t="s">
        <v>3549</v>
      </c>
      <c r="F989" s="334" t="s">
        <v>3432</v>
      </c>
      <c r="G989" s="334" t="s">
        <v>3433</v>
      </c>
      <c r="H989" s="334" t="s">
        <v>3434</v>
      </c>
      <c r="I989" s="341">
        <v>124290.65</v>
      </c>
    </row>
    <row r="990" spans="1:9" x14ac:dyDescent="0.35">
      <c r="A990" s="334" t="str">
        <f>Inek2019A3[[#This Row],[ZPD2]]</f>
        <v>ZP70.43</v>
      </c>
      <c r="B990" s="334" t="str">
        <f>Inek2019A3[[#This Row],[OPSKode]]</f>
        <v>8-800.jc</v>
      </c>
      <c r="C990" s="340">
        <f>Inek2019A3[[#This Row],[Betrag2]]</f>
        <v>132604.41</v>
      </c>
      <c r="D990" s="334" t="s">
        <v>3306</v>
      </c>
      <c r="E990" s="334" t="s">
        <v>3549</v>
      </c>
      <c r="F990" s="334" t="s">
        <v>3435</v>
      </c>
      <c r="G990" s="334" t="s">
        <v>3436</v>
      </c>
      <c r="H990" s="334" t="s">
        <v>3437</v>
      </c>
      <c r="I990" s="341">
        <v>132604.41</v>
      </c>
    </row>
    <row r="991" spans="1:9" x14ac:dyDescent="0.35">
      <c r="A991" s="334" t="str">
        <f>Inek2019A3[[#This Row],[ZPD2]]</f>
        <v>ZP70.44</v>
      </c>
      <c r="B991" s="334" t="str">
        <f>Inek2019A3[[#This Row],[OPSKode]]</f>
        <v>8-800.jd</v>
      </c>
      <c r="C991" s="340">
        <f>Inek2019A3[[#This Row],[Betrag2]]</f>
        <v>140918.16</v>
      </c>
      <c r="D991" s="334" t="s">
        <v>3306</v>
      </c>
      <c r="E991" s="334" t="s">
        <v>3549</v>
      </c>
      <c r="F991" s="334" t="s">
        <v>3438</v>
      </c>
      <c r="G991" s="334" t="s">
        <v>3439</v>
      </c>
      <c r="H991" s="334" t="s">
        <v>3440</v>
      </c>
      <c r="I991" s="341">
        <v>140918.16</v>
      </c>
    </row>
    <row r="992" spans="1:9" x14ac:dyDescent="0.35">
      <c r="A992" s="334" t="str">
        <f>Inek2019A3[[#This Row],[ZPD2]]</f>
        <v>ZP70.45</v>
      </c>
      <c r="B992" s="334" t="str">
        <f>Inek2019A3[[#This Row],[OPSKode]]</f>
        <v>8-800.je</v>
      </c>
      <c r="C992" s="340">
        <f>Inek2019A3[[#This Row],[Betrag2]]</f>
        <v>149231.92000000001</v>
      </c>
      <c r="D992" s="334" t="s">
        <v>3306</v>
      </c>
      <c r="E992" s="334" t="s">
        <v>3549</v>
      </c>
      <c r="F992" s="334" t="s">
        <v>3441</v>
      </c>
      <c r="G992" s="334" t="s">
        <v>3442</v>
      </c>
      <c r="H992" s="334" t="s">
        <v>3443</v>
      </c>
      <c r="I992" s="341">
        <v>149231.92000000001</v>
      </c>
    </row>
    <row r="993" spans="1:9" x14ac:dyDescent="0.35">
      <c r="A993" s="334" t="str">
        <f>Inek2019A3[[#This Row],[ZPD2]]</f>
        <v>ZP70.46</v>
      </c>
      <c r="B993" s="334" t="str">
        <f>Inek2019A3[[#This Row],[OPSKode]]</f>
        <v>8-800.jf</v>
      </c>
      <c r="C993" s="340">
        <f>Inek2019A3[[#This Row],[Betrag2]]</f>
        <v>157545.68</v>
      </c>
      <c r="D993" s="334" t="s">
        <v>3306</v>
      </c>
      <c r="E993" s="334" t="s">
        <v>3549</v>
      </c>
      <c r="F993" s="334" t="s">
        <v>3444</v>
      </c>
      <c r="G993" s="334" t="s">
        <v>3445</v>
      </c>
      <c r="H993" s="334" t="s">
        <v>3446</v>
      </c>
      <c r="I993" s="341">
        <v>157545.68</v>
      </c>
    </row>
    <row r="994" spans="1:9" x14ac:dyDescent="0.35">
      <c r="C994" s="340"/>
      <c r="D994" s="334" t="s">
        <v>3550</v>
      </c>
      <c r="E994" s="334" t="s">
        <v>3551</v>
      </c>
      <c r="H994" s="334" t="s">
        <v>3552</v>
      </c>
    </row>
    <row r="995" spans="1:9" x14ac:dyDescent="0.35">
      <c r="A995" s="334" t="str">
        <f>Inek2019A3[[#This Row],[ZPD2]]</f>
        <v>ZP71.01</v>
      </c>
      <c r="B995" s="334" t="str">
        <f>Inek2019A3[[#This Row],[OPSKode]]</f>
        <v>6-007.p0</v>
      </c>
      <c r="C995" s="340">
        <f>Inek2019A3[[#This Row],[Betrag2]]</f>
        <v>269.70999999999998</v>
      </c>
      <c r="D995" s="334" t="s">
        <v>3550</v>
      </c>
      <c r="E995" s="334" t="s">
        <v>3551</v>
      </c>
      <c r="F995" s="334" t="s">
        <v>3553</v>
      </c>
      <c r="G995" s="334" t="s">
        <v>3554</v>
      </c>
      <c r="H995" s="334" t="s">
        <v>1571</v>
      </c>
      <c r="I995" s="341">
        <v>269.70999999999998</v>
      </c>
    </row>
    <row r="996" spans="1:9" x14ac:dyDescent="0.35">
      <c r="A996" s="334" t="str">
        <f>Inek2019A3[[#This Row],[ZPD2]]</f>
        <v>ZP71.02</v>
      </c>
      <c r="B996" s="334" t="str">
        <f>Inek2019A3[[#This Row],[OPSKode]]</f>
        <v>6-007.p1</v>
      </c>
      <c r="C996" s="340">
        <f>Inek2019A3[[#This Row],[Betrag2]]</f>
        <v>385.3</v>
      </c>
      <c r="D996" s="334" t="s">
        <v>3550</v>
      </c>
      <c r="E996" s="334" t="s">
        <v>3551</v>
      </c>
      <c r="F996" s="334" t="s">
        <v>3555</v>
      </c>
      <c r="G996" s="334" t="s">
        <v>3556</v>
      </c>
      <c r="H996" s="334" t="s">
        <v>2149</v>
      </c>
      <c r="I996" s="341">
        <v>385.3</v>
      </c>
    </row>
    <row r="997" spans="1:9" x14ac:dyDescent="0.35">
      <c r="A997" s="334" t="str">
        <f>Inek2019A3[[#This Row],[ZPD2]]</f>
        <v>ZP71.03</v>
      </c>
      <c r="B997" s="334" t="str">
        <f>Inek2019A3[[#This Row],[OPSKode]]</f>
        <v>6-007.p2</v>
      </c>
      <c r="C997" s="340">
        <f>Inek2019A3[[#This Row],[Betrag2]]</f>
        <v>500.89</v>
      </c>
      <c r="D997" s="334" t="s">
        <v>3550</v>
      </c>
      <c r="E997" s="334" t="s">
        <v>3551</v>
      </c>
      <c r="F997" s="334" t="s">
        <v>3557</v>
      </c>
      <c r="G997" s="334" t="s">
        <v>3558</v>
      </c>
      <c r="H997" s="334" t="s">
        <v>2152</v>
      </c>
      <c r="I997" s="341">
        <v>500.89</v>
      </c>
    </row>
    <row r="998" spans="1:9" x14ac:dyDescent="0.35">
      <c r="A998" s="334" t="str">
        <f>Inek2019A3[[#This Row],[ZPD2]]</f>
        <v>ZP71.04</v>
      </c>
      <c r="B998" s="334" t="str">
        <f>Inek2019A3[[#This Row],[OPSKode]]</f>
        <v>6-007.p3</v>
      </c>
      <c r="C998" s="340">
        <f>Inek2019A3[[#This Row],[Betrag2]]</f>
        <v>655.01</v>
      </c>
      <c r="D998" s="334" t="s">
        <v>3550</v>
      </c>
      <c r="E998" s="334" t="s">
        <v>3551</v>
      </c>
      <c r="F998" s="334" t="s">
        <v>3559</v>
      </c>
      <c r="G998" s="334" t="s">
        <v>3560</v>
      </c>
      <c r="H998" s="334" t="s">
        <v>3561</v>
      </c>
      <c r="I998" s="341">
        <v>655.01</v>
      </c>
    </row>
    <row r="999" spans="1:9" x14ac:dyDescent="0.35">
      <c r="A999" s="334" t="str">
        <f>Inek2019A3[[#This Row],[ZPD2]]</f>
        <v>ZP71.05</v>
      </c>
      <c r="B999" s="334" t="str">
        <f>Inek2019A3[[#This Row],[OPSKode]]</f>
        <v>6-007.p4</v>
      </c>
      <c r="C999" s="340">
        <f>Inek2019A3[[#This Row],[Betrag2]]</f>
        <v>878.63</v>
      </c>
      <c r="D999" s="334" t="s">
        <v>3550</v>
      </c>
      <c r="E999" s="334" t="s">
        <v>3551</v>
      </c>
      <c r="F999" s="334" t="s">
        <v>3562</v>
      </c>
      <c r="G999" s="334" t="s">
        <v>3563</v>
      </c>
      <c r="H999" s="334" t="s">
        <v>3564</v>
      </c>
      <c r="I999" s="341">
        <v>878.63</v>
      </c>
    </row>
    <row r="1000" spans="1:9" x14ac:dyDescent="0.35">
      <c r="A1000" s="334" t="str">
        <f>Inek2019A3[[#This Row],[ZPD2]]</f>
        <v>ZP71.06</v>
      </c>
      <c r="B1000" s="334" t="str">
        <f>Inek2019A3[[#This Row],[OPSKode]]</f>
        <v>6-007.p5</v>
      </c>
      <c r="C1000" s="340">
        <f>Inek2019A3[[#This Row],[Betrag2]]</f>
        <v>1113.33</v>
      </c>
      <c r="D1000" s="334" t="s">
        <v>3550</v>
      </c>
      <c r="E1000" s="334" t="s">
        <v>3551</v>
      </c>
      <c r="F1000" s="334" t="s">
        <v>3565</v>
      </c>
      <c r="G1000" s="334" t="s">
        <v>3566</v>
      </c>
      <c r="H1000" s="334" t="s">
        <v>3567</v>
      </c>
      <c r="I1000" s="341">
        <v>1113.33</v>
      </c>
    </row>
    <row r="1001" spans="1:9" x14ac:dyDescent="0.35">
      <c r="A1001" s="334" t="str">
        <f>Inek2019A3[[#This Row],[ZPD2]]</f>
        <v>ZP71.07</v>
      </c>
      <c r="B1001" s="334" t="str">
        <f>Inek2019A3[[#This Row],[OPSKode]]</f>
        <v>6-007.p6</v>
      </c>
      <c r="C1001" s="340">
        <f>Inek2019A3[[#This Row],[Betrag2]]</f>
        <v>1338.34</v>
      </c>
      <c r="D1001" s="334" t="s">
        <v>3550</v>
      </c>
      <c r="E1001" s="334" t="s">
        <v>3551</v>
      </c>
      <c r="F1001" s="334" t="s">
        <v>3568</v>
      </c>
      <c r="G1001" s="334" t="s">
        <v>3569</v>
      </c>
      <c r="H1001" s="334" t="s">
        <v>3570</v>
      </c>
      <c r="I1001" s="341">
        <v>1338.34</v>
      </c>
    </row>
    <row r="1002" spans="1:9" x14ac:dyDescent="0.35">
      <c r="A1002" s="334" t="str">
        <f>Inek2019A3[[#This Row],[ZPD2]]</f>
        <v>ZP71.08</v>
      </c>
      <c r="B1002" s="334" t="str">
        <f>Inek2019A3[[#This Row],[OPSKode]]</f>
        <v>6-007.p7</v>
      </c>
      <c r="C1002" s="340">
        <f>Inek2019A3[[#This Row],[Betrag2]]</f>
        <v>1571.19</v>
      </c>
      <c r="D1002" s="334" t="s">
        <v>3550</v>
      </c>
      <c r="E1002" s="334" t="s">
        <v>3551</v>
      </c>
      <c r="F1002" s="334" t="s">
        <v>3571</v>
      </c>
      <c r="G1002" s="334" t="s">
        <v>3572</v>
      </c>
      <c r="H1002" s="334" t="s">
        <v>3573</v>
      </c>
      <c r="I1002" s="341">
        <v>1571.19</v>
      </c>
    </row>
    <row r="1003" spans="1:9" x14ac:dyDescent="0.35">
      <c r="A1003" s="334" t="str">
        <f>Inek2019A3[[#This Row],[ZPD2]]</f>
        <v>ZP71.09</v>
      </c>
      <c r="B1003" s="334" t="str">
        <f>Inek2019A3[[#This Row],[OPSKode]]</f>
        <v>6-007.p8</v>
      </c>
      <c r="C1003" s="340">
        <f>Inek2019A3[[#This Row],[Betrag2]]</f>
        <v>1887.97</v>
      </c>
      <c r="D1003" s="334" t="s">
        <v>3550</v>
      </c>
      <c r="E1003" s="334" t="s">
        <v>3551</v>
      </c>
      <c r="F1003" s="334" t="s">
        <v>3574</v>
      </c>
      <c r="G1003" s="334" t="s">
        <v>3575</v>
      </c>
      <c r="H1003" s="334" t="s">
        <v>3576</v>
      </c>
      <c r="I1003" s="341">
        <v>1887.97</v>
      </c>
    </row>
    <row r="1004" spans="1:9" x14ac:dyDescent="0.35">
      <c r="A1004" s="334" t="str">
        <f>Inek2019A3[[#This Row],[ZPD2]]</f>
        <v>ZP71.10</v>
      </c>
      <c r="B1004" s="334" t="str">
        <f>Inek2019A3[[#This Row],[OPSKode]]</f>
        <v>6-007.p9</v>
      </c>
      <c r="C1004" s="340">
        <f>Inek2019A3[[#This Row],[Betrag2]]</f>
        <v>2350.33</v>
      </c>
      <c r="D1004" s="334" t="s">
        <v>3550</v>
      </c>
      <c r="E1004" s="334" t="s">
        <v>3551</v>
      </c>
      <c r="F1004" s="334" t="s">
        <v>3577</v>
      </c>
      <c r="G1004" s="334" t="s">
        <v>3578</v>
      </c>
      <c r="H1004" s="334" t="s">
        <v>3579</v>
      </c>
      <c r="I1004" s="341">
        <v>2350.33</v>
      </c>
    </row>
    <row r="1005" spans="1:9" x14ac:dyDescent="0.35">
      <c r="A1005" s="334" t="str">
        <f>Inek2019A3[[#This Row],[ZPD2]]</f>
        <v>ZP71.11</v>
      </c>
      <c r="B1005" s="334" t="str">
        <f>Inek2019A3[[#This Row],[OPSKode]]</f>
        <v>6-007.pa</v>
      </c>
      <c r="C1005" s="340">
        <f>Inek2019A3[[#This Row],[Betrag2]]</f>
        <v>2812.69</v>
      </c>
      <c r="D1005" s="334" t="s">
        <v>3550</v>
      </c>
      <c r="E1005" s="334" t="s">
        <v>3551</v>
      </c>
      <c r="F1005" s="334" t="s">
        <v>3580</v>
      </c>
      <c r="G1005" s="334" t="s">
        <v>3581</v>
      </c>
      <c r="H1005" s="334" t="s">
        <v>3582</v>
      </c>
      <c r="I1005" s="341">
        <v>2812.69</v>
      </c>
    </row>
    <row r="1006" spans="1:9" x14ac:dyDescent="0.35">
      <c r="A1006" s="334" t="str">
        <f>Inek2019A3[[#This Row],[ZPD2]]</f>
        <v>ZP71.12</v>
      </c>
      <c r="B1006" s="334" t="str">
        <f>Inek2019A3[[#This Row],[OPSKode]]</f>
        <v>6-007.pb</v>
      </c>
      <c r="C1006" s="340">
        <f>Inek2019A3[[#This Row],[Betrag2]]</f>
        <v>3275.05</v>
      </c>
      <c r="D1006" s="334" t="s">
        <v>3550</v>
      </c>
      <c r="E1006" s="334" t="s">
        <v>3551</v>
      </c>
      <c r="F1006" s="334" t="s">
        <v>3583</v>
      </c>
      <c r="G1006" s="334" t="s">
        <v>3584</v>
      </c>
      <c r="H1006" s="334" t="s">
        <v>3585</v>
      </c>
      <c r="I1006" s="341">
        <v>3275.05</v>
      </c>
    </row>
    <row r="1007" spans="1:9" x14ac:dyDescent="0.35">
      <c r="A1007" s="334" t="str">
        <f>Inek2019A3[[#This Row],[ZPD2]]</f>
        <v>ZP71.13</v>
      </c>
      <c r="B1007" s="334" t="str">
        <f>Inek2019A3[[#This Row],[OPSKode]]</f>
        <v>6-007.pc</v>
      </c>
      <c r="C1007" s="340">
        <f>Inek2019A3[[#This Row],[Betrag2]]</f>
        <v>3737.41</v>
      </c>
      <c r="D1007" s="334" t="s">
        <v>3550</v>
      </c>
      <c r="E1007" s="334" t="s">
        <v>3551</v>
      </c>
      <c r="F1007" s="334" t="s">
        <v>3586</v>
      </c>
      <c r="G1007" s="334" t="s">
        <v>3587</v>
      </c>
      <c r="H1007" s="334" t="s">
        <v>3588</v>
      </c>
      <c r="I1007" s="341">
        <v>3737.41</v>
      </c>
    </row>
    <row r="1008" spans="1:9" x14ac:dyDescent="0.35">
      <c r="A1008" s="334" t="str">
        <f>Inek2019A3[[#This Row],[ZPD2]]</f>
        <v>ZP71.14</v>
      </c>
      <c r="B1008" s="334" t="str">
        <f>Inek2019A3[[#This Row],[OPSKode]]</f>
        <v>6-007.pd</v>
      </c>
      <c r="C1008" s="340">
        <f>Inek2019A3[[#This Row],[Betrag2]]</f>
        <v>4353.8900000000003</v>
      </c>
      <c r="D1008" s="334" t="s">
        <v>3550</v>
      </c>
      <c r="E1008" s="334" t="s">
        <v>3551</v>
      </c>
      <c r="F1008" s="334" t="s">
        <v>3589</v>
      </c>
      <c r="G1008" s="334" t="s">
        <v>3590</v>
      </c>
      <c r="H1008" s="334" t="s">
        <v>3591</v>
      </c>
      <c r="I1008" s="341">
        <v>4353.8900000000003</v>
      </c>
    </row>
    <row r="1009" spans="1:9" x14ac:dyDescent="0.35">
      <c r="A1009" s="334" t="str">
        <f>Inek2019A3[[#This Row],[ZPD2]]</f>
        <v>ZP71.15</v>
      </c>
      <c r="B1009" s="334" t="str">
        <f>Inek2019A3[[#This Row],[OPSKode]]</f>
        <v>6-007.pe</v>
      </c>
      <c r="C1009" s="340">
        <f>Inek2019A3[[#This Row],[Betrag2]]</f>
        <v>5278.61</v>
      </c>
      <c r="D1009" s="334" t="s">
        <v>3550</v>
      </c>
      <c r="E1009" s="334" t="s">
        <v>3551</v>
      </c>
      <c r="F1009" s="334" t="s">
        <v>3592</v>
      </c>
      <c r="G1009" s="334" t="s">
        <v>3593</v>
      </c>
      <c r="H1009" s="334" t="s">
        <v>3594</v>
      </c>
      <c r="I1009" s="341">
        <v>5278.61</v>
      </c>
    </row>
    <row r="1010" spans="1:9" x14ac:dyDescent="0.35">
      <c r="A1010" s="334" t="str">
        <f>Inek2019A3[[#This Row],[ZPD2]]</f>
        <v>ZP71.16</v>
      </c>
      <c r="B1010" s="334" t="str">
        <f>Inek2019A3[[#This Row],[OPSKode]]</f>
        <v>6-007.pf</v>
      </c>
      <c r="C1010" s="340">
        <f>Inek2019A3[[#This Row],[Betrag2]]</f>
        <v>6203.33</v>
      </c>
      <c r="D1010" s="334" t="s">
        <v>3550</v>
      </c>
      <c r="E1010" s="334" t="s">
        <v>3551</v>
      </c>
      <c r="F1010" s="334" t="s">
        <v>3595</v>
      </c>
      <c r="G1010" s="334" t="s">
        <v>3596</v>
      </c>
      <c r="H1010" s="334" t="s">
        <v>3597</v>
      </c>
      <c r="I1010" s="341">
        <v>6203.33</v>
      </c>
    </row>
    <row r="1011" spans="1:9" x14ac:dyDescent="0.35">
      <c r="A1011" s="334" t="str">
        <f>Inek2019A3[[#This Row],[ZPD2]]</f>
        <v>ZP71.17</v>
      </c>
      <c r="B1011" s="334" t="str">
        <f>Inek2019A3[[#This Row],[OPSKode]]</f>
        <v>6-007.pg</v>
      </c>
      <c r="C1011" s="340">
        <f>Inek2019A3[[#This Row],[Betrag2]]</f>
        <v>7128.05</v>
      </c>
      <c r="D1011" s="334" t="s">
        <v>3550</v>
      </c>
      <c r="E1011" s="334" t="s">
        <v>3551</v>
      </c>
      <c r="F1011" s="334" t="s">
        <v>3598</v>
      </c>
      <c r="G1011" s="334" t="s">
        <v>3599</v>
      </c>
      <c r="H1011" s="334" t="s">
        <v>3600</v>
      </c>
      <c r="I1011" s="341">
        <v>7128.05</v>
      </c>
    </row>
    <row r="1012" spans="1:9" x14ac:dyDescent="0.35">
      <c r="A1012" s="334" t="str">
        <f>Inek2019A3[[#This Row],[ZPD2]]</f>
        <v>ZP71.18</v>
      </c>
      <c r="B1012" s="334" t="str">
        <f>Inek2019A3[[#This Row],[OPSKode]]</f>
        <v>6-007.ph</v>
      </c>
      <c r="C1012" s="340">
        <f>Inek2019A3[[#This Row],[Betrag2]]</f>
        <v>8052.77</v>
      </c>
      <c r="D1012" s="334" t="s">
        <v>3550</v>
      </c>
      <c r="E1012" s="334" t="s">
        <v>3551</v>
      </c>
      <c r="F1012" s="334" t="s">
        <v>3601</v>
      </c>
      <c r="G1012" s="334" t="s">
        <v>3602</v>
      </c>
      <c r="H1012" s="334" t="s">
        <v>3603</v>
      </c>
      <c r="I1012" s="341">
        <v>8052.77</v>
      </c>
    </row>
    <row r="1013" spans="1:9" x14ac:dyDescent="0.35">
      <c r="A1013" s="334" t="str">
        <f>Inek2019A3[[#This Row],[ZPD2]]</f>
        <v>ZP71.19</v>
      </c>
      <c r="B1013" s="334" t="str">
        <f>Inek2019A3[[#This Row],[OPSKode]]</f>
        <v>6-007.pj</v>
      </c>
      <c r="C1013" s="340">
        <f>Inek2019A3[[#This Row],[Betrag2]]</f>
        <v>9285.73</v>
      </c>
      <c r="D1013" s="334" t="s">
        <v>3550</v>
      </c>
      <c r="E1013" s="334" t="s">
        <v>3551</v>
      </c>
      <c r="F1013" s="334" t="s">
        <v>3604</v>
      </c>
      <c r="G1013" s="334" t="s">
        <v>3605</v>
      </c>
      <c r="H1013" s="334" t="s">
        <v>3606</v>
      </c>
      <c r="I1013" s="341">
        <v>9285.73</v>
      </c>
    </row>
    <row r="1014" spans="1:9" x14ac:dyDescent="0.35">
      <c r="A1014" s="334" t="str">
        <f>Inek2019A3[[#This Row],[ZPD2]]</f>
        <v>ZP71.20</v>
      </c>
      <c r="B1014" s="334" t="str">
        <f>Inek2019A3[[#This Row],[OPSKode]]</f>
        <v>6-007.pk</v>
      </c>
      <c r="C1014" s="340">
        <f>Inek2019A3[[#This Row],[Betrag2]]</f>
        <v>11135.17</v>
      </c>
      <c r="D1014" s="334" t="s">
        <v>3550</v>
      </c>
      <c r="E1014" s="334" t="s">
        <v>3551</v>
      </c>
      <c r="F1014" s="334" t="s">
        <v>3607</v>
      </c>
      <c r="G1014" s="334" t="s">
        <v>3608</v>
      </c>
      <c r="H1014" s="334" t="s">
        <v>3609</v>
      </c>
      <c r="I1014" s="341">
        <v>11135.17</v>
      </c>
    </row>
    <row r="1015" spans="1:9" x14ac:dyDescent="0.35">
      <c r="A1015" s="334" t="str">
        <f>Inek2019A3[[#This Row],[ZPD2]]</f>
        <v>ZP71.21</v>
      </c>
      <c r="B1015" s="334" t="str">
        <f>Inek2019A3[[#This Row],[OPSKode]]</f>
        <v>6-007.pm</v>
      </c>
      <c r="C1015" s="340">
        <f>Inek2019A3[[#This Row],[Betrag2]]</f>
        <v>12984.61</v>
      </c>
      <c r="D1015" s="334" t="s">
        <v>3550</v>
      </c>
      <c r="E1015" s="334" t="s">
        <v>3551</v>
      </c>
      <c r="F1015" s="334" t="s">
        <v>3610</v>
      </c>
      <c r="G1015" s="334" t="s">
        <v>3611</v>
      </c>
      <c r="H1015" s="334" t="s">
        <v>3612</v>
      </c>
      <c r="I1015" s="341">
        <v>12984.61</v>
      </c>
    </row>
    <row r="1016" spans="1:9" x14ac:dyDescent="0.35">
      <c r="A1016" s="334" t="str">
        <f>Inek2019A3[[#This Row],[ZPD2]]</f>
        <v>ZP71.22</v>
      </c>
      <c r="B1016" s="334" t="str">
        <f>Inek2019A3[[#This Row],[OPSKode]]</f>
        <v>6-007.pn</v>
      </c>
      <c r="C1016" s="340">
        <f>Inek2019A3[[#This Row],[Betrag2]]</f>
        <v>14834.05</v>
      </c>
      <c r="D1016" s="334" t="s">
        <v>3550</v>
      </c>
      <c r="E1016" s="334" t="s">
        <v>3551</v>
      </c>
      <c r="F1016" s="334" t="s">
        <v>3613</v>
      </c>
      <c r="G1016" s="334" t="s">
        <v>3614</v>
      </c>
      <c r="H1016" s="334" t="s">
        <v>3615</v>
      </c>
      <c r="I1016" s="341">
        <v>14834.05</v>
      </c>
    </row>
    <row r="1017" spans="1:9" x14ac:dyDescent="0.35">
      <c r="A1017" s="334" t="str">
        <f>Inek2019A3[[#This Row],[ZPD2]]</f>
        <v>ZP71.23</v>
      </c>
      <c r="B1017" s="334" t="str">
        <f>Inek2019A3[[#This Row],[OPSKode]]</f>
        <v>6-007.pp</v>
      </c>
      <c r="C1017" s="340">
        <f>Inek2019A3[[#This Row],[Betrag2]]</f>
        <v>16683.490000000002</v>
      </c>
      <c r="D1017" s="334" t="s">
        <v>3550</v>
      </c>
      <c r="E1017" s="334" t="s">
        <v>3551</v>
      </c>
      <c r="F1017" s="334" t="s">
        <v>3616</v>
      </c>
      <c r="G1017" s="334" t="s">
        <v>3617</v>
      </c>
      <c r="H1017" s="334" t="s">
        <v>3618</v>
      </c>
      <c r="I1017" s="341">
        <v>16683.490000000002</v>
      </c>
    </row>
    <row r="1018" spans="1:9" x14ac:dyDescent="0.35">
      <c r="A1018" s="334" t="str">
        <f>Inek2019A3[[#This Row],[ZPD2]]</f>
        <v>ZP71.24</v>
      </c>
      <c r="B1018" s="334" t="str">
        <f>Inek2019A3[[#This Row],[OPSKode]]</f>
        <v>6-007.pq</v>
      </c>
      <c r="C1018" s="340">
        <f>Inek2019A3[[#This Row],[Betrag2]]</f>
        <v>18532.93</v>
      </c>
      <c r="D1018" s="334" t="s">
        <v>3550</v>
      </c>
      <c r="E1018" s="334" t="s">
        <v>3551</v>
      </c>
      <c r="F1018" s="334" t="s">
        <v>3619</v>
      </c>
      <c r="G1018" s="334" t="s">
        <v>3620</v>
      </c>
      <c r="H1018" s="334" t="s">
        <v>3621</v>
      </c>
      <c r="I1018" s="341">
        <v>18532.93</v>
      </c>
    </row>
    <row r="1019" spans="1:9" x14ac:dyDescent="0.35">
      <c r="C1019" s="340"/>
      <c r="D1019" s="334" t="s">
        <v>3622</v>
      </c>
      <c r="E1019" s="334" t="s">
        <v>3623</v>
      </c>
      <c r="H1019" s="334" t="s">
        <v>3624</v>
      </c>
    </row>
    <row r="1020" spans="1:9" x14ac:dyDescent="0.35">
      <c r="A1020" s="334" t="str">
        <f>Inek2019A3[[#This Row],[ZPD2]]</f>
        <v>ZP72.01</v>
      </c>
      <c r="B1020" s="334" t="str">
        <f>Inek2019A3[[#This Row],[OPSKode]]</f>
        <v>6-006.h0</v>
      </c>
      <c r="C1020" s="340">
        <f>Inek2019A3[[#This Row],[Betrag2]]</f>
        <v>3923.14</v>
      </c>
      <c r="D1020" s="334" t="s">
        <v>3622</v>
      </c>
      <c r="E1020" s="334" t="s">
        <v>3623</v>
      </c>
      <c r="F1020" s="334" t="s">
        <v>3625</v>
      </c>
      <c r="G1020" s="334" t="s">
        <v>3626</v>
      </c>
      <c r="H1020" s="334" t="s">
        <v>1001</v>
      </c>
      <c r="I1020" s="341">
        <v>3923.14</v>
      </c>
    </row>
    <row r="1021" spans="1:9" x14ac:dyDescent="0.35">
      <c r="A1021" s="334" t="str">
        <f>Inek2019A3[[#This Row],[ZPD2]]</f>
        <v>ZP72.02</v>
      </c>
      <c r="B1021" s="334" t="str">
        <f>Inek2019A3[[#This Row],[OPSKode]]</f>
        <v>6-006.h1</v>
      </c>
      <c r="C1021" s="340">
        <f>Inek2019A3[[#This Row],[Betrag2]]</f>
        <v>4658.7299999999996</v>
      </c>
      <c r="D1021" s="334" t="s">
        <v>3622</v>
      </c>
      <c r="E1021" s="334" t="s">
        <v>3623</v>
      </c>
      <c r="F1021" s="334" t="s">
        <v>3627</v>
      </c>
      <c r="G1021" s="334" t="s">
        <v>3628</v>
      </c>
      <c r="H1021" s="334" t="s">
        <v>1004</v>
      </c>
      <c r="I1021" s="341">
        <v>4658.7299999999996</v>
      </c>
    </row>
    <row r="1022" spans="1:9" x14ac:dyDescent="0.35">
      <c r="A1022" s="334" t="str">
        <f>Inek2019A3[[#This Row],[ZPD2]]</f>
        <v>ZP72.03</v>
      </c>
      <c r="B1022" s="334" t="str">
        <f>Inek2019A3[[#This Row],[OPSKode]]</f>
        <v>6-006.h2</v>
      </c>
      <c r="C1022" s="340">
        <f>Inek2019A3[[#This Row],[Betrag2]]</f>
        <v>5394.32</v>
      </c>
      <c r="D1022" s="334" t="s">
        <v>3622</v>
      </c>
      <c r="E1022" s="334" t="s">
        <v>3623</v>
      </c>
      <c r="F1022" s="334" t="s">
        <v>3629</v>
      </c>
      <c r="G1022" s="334" t="s">
        <v>3630</v>
      </c>
      <c r="H1022" s="334" t="s">
        <v>1007</v>
      </c>
      <c r="I1022" s="341">
        <v>5394.32</v>
      </c>
    </row>
    <row r="1023" spans="1:9" x14ac:dyDescent="0.35">
      <c r="A1023" s="334" t="str">
        <f>Inek2019A3[[#This Row],[ZPD2]]</f>
        <v>ZP72.04</v>
      </c>
      <c r="B1023" s="334" t="str">
        <f>Inek2019A3[[#This Row],[OPSKode]]</f>
        <v>6-006.h3</v>
      </c>
      <c r="C1023" s="340">
        <f>Inek2019A3[[#This Row],[Betrag2]]</f>
        <v>6129.91</v>
      </c>
      <c r="D1023" s="334" t="s">
        <v>3622</v>
      </c>
      <c r="E1023" s="334" t="s">
        <v>3623</v>
      </c>
      <c r="F1023" s="334" t="s">
        <v>3631</v>
      </c>
      <c r="G1023" s="334" t="s">
        <v>3632</v>
      </c>
      <c r="H1023" s="334" t="s">
        <v>1010</v>
      </c>
      <c r="I1023" s="341">
        <v>6129.91</v>
      </c>
    </row>
    <row r="1024" spans="1:9" x14ac:dyDescent="0.35">
      <c r="A1024" s="334" t="str">
        <f>Inek2019A3[[#This Row],[ZPD2]]</f>
        <v>ZP72.05</v>
      </c>
      <c r="B1024" s="334" t="str">
        <f>Inek2019A3[[#This Row],[OPSKode]]</f>
        <v>6-006.h4</v>
      </c>
      <c r="C1024" s="340">
        <f>Inek2019A3[[#This Row],[Betrag2]]</f>
        <v>6865.5</v>
      </c>
      <c r="D1024" s="334" t="s">
        <v>3622</v>
      </c>
      <c r="E1024" s="334" t="s">
        <v>3623</v>
      </c>
      <c r="F1024" s="334" t="s">
        <v>3633</v>
      </c>
      <c r="G1024" s="334" t="s">
        <v>3634</v>
      </c>
      <c r="H1024" s="334" t="s">
        <v>1013</v>
      </c>
      <c r="I1024" s="341">
        <v>6865.5</v>
      </c>
    </row>
    <row r="1025" spans="1:9" x14ac:dyDescent="0.35">
      <c r="A1025" s="334" t="str">
        <f>Inek2019A3[[#This Row],[ZPD2]]</f>
        <v>ZP72.06</v>
      </c>
      <c r="B1025" s="334" t="str">
        <f>Inek2019A3[[#This Row],[OPSKode]]</f>
        <v>6-006.h5</v>
      </c>
      <c r="C1025" s="340">
        <f>Inek2019A3[[#This Row],[Betrag2]]</f>
        <v>7601.09</v>
      </c>
      <c r="D1025" s="334" t="s">
        <v>3622</v>
      </c>
      <c r="E1025" s="334" t="s">
        <v>3623</v>
      </c>
      <c r="F1025" s="334" t="s">
        <v>3635</v>
      </c>
      <c r="G1025" s="334" t="s">
        <v>3636</v>
      </c>
      <c r="H1025" s="334" t="s">
        <v>1016</v>
      </c>
      <c r="I1025" s="341">
        <v>7601.09</v>
      </c>
    </row>
    <row r="1026" spans="1:9" x14ac:dyDescent="0.35">
      <c r="A1026" s="334" t="str">
        <f>Inek2019A3[[#This Row],[ZPD2]]</f>
        <v>ZP72.07</v>
      </c>
      <c r="B1026" s="334" t="str">
        <f>Inek2019A3[[#This Row],[OPSKode]]</f>
        <v>6-006.h6</v>
      </c>
      <c r="C1026" s="340">
        <f>Inek2019A3[[#This Row],[Betrag2]]</f>
        <v>8336.68</v>
      </c>
      <c r="D1026" s="334" t="s">
        <v>3622</v>
      </c>
      <c r="E1026" s="334" t="s">
        <v>3623</v>
      </c>
      <c r="F1026" s="334" t="s">
        <v>3637</v>
      </c>
      <c r="G1026" s="334" t="s">
        <v>3638</v>
      </c>
      <c r="H1026" s="334" t="s">
        <v>1019</v>
      </c>
      <c r="I1026" s="341">
        <v>8336.68</v>
      </c>
    </row>
    <row r="1027" spans="1:9" x14ac:dyDescent="0.35">
      <c r="A1027" s="334" t="str">
        <f>Inek2019A3[[#This Row],[ZPD2]]</f>
        <v>ZP72.08</v>
      </c>
      <c r="B1027" s="334" t="str">
        <f>Inek2019A3[[#This Row],[OPSKode]]</f>
        <v>6-006.h7</v>
      </c>
      <c r="C1027" s="340">
        <f>Inek2019A3[[#This Row],[Betrag2]]</f>
        <v>9317.4599999999991</v>
      </c>
      <c r="D1027" s="334" t="s">
        <v>3622</v>
      </c>
      <c r="E1027" s="334" t="s">
        <v>3623</v>
      </c>
      <c r="F1027" s="334" t="s">
        <v>3639</v>
      </c>
      <c r="G1027" s="334" t="s">
        <v>3640</v>
      </c>
      <c r="H1027" s="334" t="s">
        <v>1022</v>
      </c>
      <c r="I1027" s="341">
        <v>9317.4599999999991</v>
      </c>
    </row>
    <row r="1028" spans="1:9" x14ac:dyDescent="0.35">
      <c r="A1028" s="334" t="str">
        <f>Inek2019A3[[#This Row],[ZPD2]]</f>
        <v>ZP72.09</v>
      </c>
      <c r="B1028" s="334" t="str">
        <f>Inek2019A3[[#This Row],[OPSKode]]</f>
        <v>6-006.h8</v>
      </c>
      <c r="C1028" s="340">
        <f>Inek2019A3[[#This Row],[Betrag2]]</f>
        <v>10788.64</v>
      </c>
      <c r="D1028" s="334" t="s">
        <v>3622</v>
      </c>
      <c r="E1028" s="334" t="s">
        <v>3623</v>
      </c>
      <c r="F1028" s="334" t="s">
        <v>3641</v>
      </c>
      <c r="G1028" s="334" t="s">
        <v>3642</v>
      </c>
      <c r="H1028" s="334" t="s">
        <v>1025</v>
      </c>
      <c r="I1028" s="341">
        <v>10788.64</v>
      </c>
    </row>
    <row r="1029" spans="1:9" x14ac:dyDescent="0.35">
      <c r="A1029" s="334" t="str">
        <f>Inek2019A3[[#This Row],[ZPD2]]</f>
        <v>ZP72.10</v>
      </c>
      <c r="B1029" s="334" t="str">
        <f>Inek2019A3[[#This Row],[OPSKode]]</f>
        <v>6-006.h9</v>
      </c>
      <c r="C1029" s="340">
        <f>Inek2019A3[[#This Row],[Betrag2]]</f>
        <v>12259.82</v>
      </c>
      <c r="D1029" s="334" t="s">
        <v>3622</v>
      </c>
      <c r="E1029" s="334" t="s">
        <v>3623</v>
      </c>
      <c r="F1029" s="334" t="s">
        <v>3643</v>
      </c>
      <c r="G1029" s="334" t="s">
        <v>3644</v>
      </c>
      <c r="H1029" s="334" t="s">
        <v>1028</v>
      </c>
      <c r="I1029" s="341">
        <v>12259.82</v>
      </c>
    </row>
    <row r="1030" spans="1:9" x14ac:dyDescent="0.35">
      <c r="A1030" s="334" t="str">
        <f>Inek2019A3[[#This Row],[ZPD2]]</f>
        <v>ZP72.11</v>
      </c>
      <c r="B1030" s="334" t="str">
        <f>Inek2019A3[[#This Row],[OPSKode]]</f>
        <v>6-006.ha</v>
      </c>
      <c r="C1030" s="340">
        <f>Inek2019A3[[#This Row],[Betrag2]]</f>
        <v>13690.78</v>
      </c>
      <c r="D1030" s="334" t="s">
        <v>3622</v>
      </c>
      <c r="E1030" s="334" t="s">
        <v>3623</v>
      </c>
      <c r="F1030" s="334" t="s">
        <v>3645</v>
      </c>
      <c r="G1030" s="334" t="s">
        <v>3646</v>
      </c>
      <c r="H1030" s="334" t="s">
        <v>1031</v>
      </c>
      <c r="I1030" s="341">
        <v>13690.78</v>
      </c>
    </row>
    <row r="1031" spans="1:9" x14ac:dyDescent="0.35">
      <c r="A1031" s="334" t="str">
        <f>Inek2019A3[[#This Row],[ZPD2]]</f>
        <v>ZP72.12</v>
      </c>
      <c r="B1031" s="334" t="str">
        <f>Inek2019A3[[#This Row],[OPSKode]]</f>
        <v>6-006.hb</v>
      </c>
      <c r="C1031" s="340">
        <f>Inek2019A3[[#This Row],[Betrag2]]</f>
        <v>15202.17</v>
      </c>
      <c r="D1031" s="334" t="s">
        <v>3622</v>
      </c>
      <c r="E1031" s="334" t="s">
        <v>3623</v>
      </c>
      <c r="F1031" s="334" t="s">
        <v>3647</v>
      </c>
      <c r="G1031" s="334" t="s">
        <v>3648</v>
      </c>
      <c r="H1031" s="334" t="s">
        <v>1034</v>
      </c>
      <c r="I1031" s="341">
        <v>15202.17</v>
      </c>
    </row>
    <row r="1032" spans="1:9" x14ac:dyDescent="0.35">
      <c r="A1032" s="334" t="str">
        <f>Inek2019A3[[#This Row],[ZPD2]]</f>
        <v>ZP72.13</v>
      </c>
      <c r="B1032" s="334" t="str">
        <f>Inek2019A3[[#This Row],[OPSKode]]</f>
        <v>6-006.hc</v>
      </c>
      <c r="C1032" s="340">
        <f>Inek2019A3[[#This Row],[Betrag2]]</f>
        <v>16673.349999999999</v>
      </c>
      <c r="D1032" s="334" t="s">
        <v>3622</v>
      </c>
      <c r="E1032" s="334" t="s">
        <v>3623</v>
      </c>
      <c r="F1032" s="334" t="s">
        <v>3649</v>
      </c>
      <c r="G1032" s="334" t="s">
        <v>3650</v>
      </c>
      <c r="H1032" s="334" t="s">
        <v>1037</v>
      </c>
      <c r="I1032" s="341">
        <v>16673.349999999999</v>
      </c>
    </row>
    <row r="1033" spans="1:9" x14ac:dyDescent="0.35">
      <c r="A1033" s="334" t="str">
        <f>Inek2019A3[[#This Row],[ZPD2]]</f>
        <v>ZP72.14</v>
      </c>
      <c r="B1033" s="334" t="str">
        <f>Inek2019A3[[#This Row],[OPSKode]]</f>
        <v>6-006.hd</v>
      </c>
      <c r="C1033" s="340">
        <f>Inek2019A3[[#This Row],[Betrag2]]</f>
        <v>18144.53</v>
      </c>
      <c r="D1033" s="334" t="s">
        <v>3622</v>
      </c>
      <c r="E1033" s="334" t="s">
        <v>3623</v>
      </c>
      <c r="F1033" s="334" t="s">
        <v>3651</v>
      </c>
      <c r="G1033" s="334" t="s">
        <v>3652</v>
      </c>
      <c r="H1033" s="334" t="s">
        <v>1040</v>
      </c>
      <c r="I1033" s="341">
        <v>18144.53</v>
      </c>
    </row>
    <row r="1034" spans="1:9" x14ac:dyDescent="0.35">
      <c r="A1034" s="334" t="str">
        <f>Inek2019A3[[#This Row],[ZPD2]]</f>
        <v>ZP72.15</v>
      </c>
      <c r="B1034" s="334" t="str">
        <f>Inek2019A3[[#This Row],[OPSKode]]</f>
        <v>6-006.he</v>
      </c>
      <c r="C1034" s="340">
        <f>Inek2019A3[[#This Row],[Betrag2]]</f>
        <v>20106.099999999999</v>
      </c>
      <c r="D1034" s="334" t="s">
        <v>3622</v>
      </c>
      <c r="E1034" s="334" t="s">
        <v>3623</v>
      </c>
      <c r="F1034" s="334" t="s">
        <v>3653</v>
      </c>
      <c r="G1034" s="334" t="s">
        <v>3654</v>
      </c>
      <c r="H1034" s="334" t="s">
        <v>3655</v>
      </c>
      <c r="I1034" s="341">
        <v>20106.099999999999</v>
      </c>
    </row>
    <row r="1035" spans="1:9" x14ac:dyDescent="0.35">
      <c r="A1035" s="334" t="str">
        <f>Inek2019A3[[#This Row],[ZPD2]]</f>
        <v>ZP72.16</v>
      </c>
      <c r="B1035" s="334" t="str">
        <f>Inek2019A3[[#This Row],[OPSKode]]</f>
        <v>6-006.hf</v>
      </c>
      <c r="C1035" s="340">
        <f>Inek2019A3[[#This Row],[Betrag2]]</f>
        <v>22816.5</v>
      </c>
      <c r="D1035" s="334" t="s">
        <v>3622</v>
      </c>
      <c r="E1035" s="334" t="s">
        <v>3623</v>
      </c>
      <c r="F1035" s="334" t="s">
        <v>3656</v>
      </c>
      <c r="G1035" s="334" t="s">
        <v>3657</v>
      </c>
      <c r="H1035" s="334" t="s">
        <v>3658</v>
      </c>
      <c r="I1035" s="341">
        <v>22816.5</v>
      </c>
    </row>
    <row r="1036" spans="1:9" x14ac:dyDescent="0.35">
      <c r="A1036" s="334" t="str">
        <f>Inek2019A3[[#This Row],[ZPD2]]</f>
        <v>ZP72.17</v>
      </c>
      <c r="B1036" s="334" t="str">
        <f>Inek2019A3[[#This Row],[OPSKode]]</f>
        <v>6-006.hg</v>
      </c>
      <c r="C1036" s="340">
        <f>Inek2019A3[[#This Row],[Betrag2]]</f>
        <v>25990.81</v>
      </c>
      <c r="D1036" s="334" t="s">
        <v>3622</v>
      </c>
      <c r="E1036" s="334" t="s">
        <v>3623</v>
      </c>
      <c r="F1036" s="334" t="s">
        <v>3659</v>
      </c>
      <c r="G1036" s="334" t="s">
        <v>3660</v>
      </c>
      <c r="H1036" s="334" t="s">
        <v>3661</v>
      </c>
      <c r="I1036" s="341">
        <v>25990.81</v>
      </c>
    </row>
    <row r="1037" spans="1:9" x14ac:dyDescent="0.35">
      <c r="A1037" s="334" t="str">
        <f>Inek2019A3[[#This Row],[ZPD2]]</f>
        <v>ZP72.18</v>
      </c>
      <c r="B1037" s="334" t="str">
        <f>Inek2019A3[[#This Row],[OPSKode]]</f>
        <v>6-006.hh</v>
      </c>
      <c r="C1037" s="340">
        <f>Inek2019A3[[#This Row],[Betrag2]]</f>
        <v>28933.17</v>
      </c>
      <c r="D1037" s="334" t="s">
        <v>3622</v>
      </c>
      <c r="E1037" s="334" t="s">
        <v>3623</v>
      </c>
      <c r="F1037" s="334" t="s">
        <v>3662</v>
      </c>
      <c r="G1037" s="334" t="s">
        <v>3663</v>
      </c>
      <c r="H1037" s="334" t="s">
        <v>3664</v>
      </c>
      <c r="I1037" s="341">
        <v>28933.17</v>
      </c>
    </row>
    <row r="1038" spans="1:9" x14ac:dyDescent="0.35">
      <c r="A1038" s="334" t="str">
        <f>Inek2019A3[[#This Row],[ZPD2]]</f>
        <v>ZP72.19</v>
      </c>
      <c r="B1038" s="334" t="str">
        <f>Inek2019A3[[#This Row],[OPSKode]]</f>
        <v>6-006.hj</v>
      </c>
      <c r="C1038" s="340">
        <f>Inek2019A3[[#This Row],[Betrag2]]</f>
        <v>31875.52</v>
      </c>
      <c r="D1038" s="334" t="s">
        <v>3622</v>
      </c>
      <c r="E1038" s="334" t="s">
        <v>3623</v>
      </c>
      <c r="F1038" s="334" t="s">
        <v>3665</v>
      </c>
      <c r="G1038" s="334" t="s">
        <v>3666</v>
      </c>
      <c r="H1038" s="334" t="s">
        <v>3667</v>
      </c>
      <c r="I1038" s="341">
        <v>31875.52</v>
      </c>
    </row>
    <row r="1039" spans="1:9" x14ac:dyDescent="0.35">
      <c r="A1039" s="334" t="str">
        <f>Inek2019A3[[#This Row],[ZPD2]]</f>
        <v>ZP72.20</v>
      </c>
      <c r="B1039" s="334" t="str">
        <f>Inek2019A3[[#This Row],[OPSKode]]</f>
        <v>6-006.hk</v>
      </c>
      <c r="C1039" s="340">
        <f>Inek2019A3[[#This Row],[Betrag2]]</f>
        <v>34817.879999999997</v>
      </c>
      <c r="D1039" s="334" t="s">
        <v>3622</v>
      </c>
      <c r="E1039" s="334" t="s">
        <v>3623</v>
      </c>
      <c r="F1039" s="334" t="s">
        <v>3668</v>
      </c>
      <c r="G1039" s="334" t="s">
        <v>3669</v>
      </c>
      <c r="H1039" s="334" t="s">
        <v>3670</v>
      </c>
      <c r="I1039" s="341">
        <v>34817.879999999997</v>
      </c>
    </row>
    <row r="1040" spans="1:9" x14ac:dyDescent="0.35">
      <c r="A1040" s="334" t="str">
        <f>Inek2019A3[[#This Row],[ZPD2]]</f>
        <v>ZP72.21</v>
      </c>
      <c r="B1040" s="334" t="str">
        <f>Inek2019A3[[#This Row],[OPSKode]]</f>
        <v>6-006.hm</v>
      </c>
      <c r="C1040" s="340">
        <f>Inek2019A3[[#This Row],[Betrag2]]</f>
        <v>38741.019999999997</v>
      </c>
      <c r="D1040" s="334" t="s">
        <v>3622</v>
      </c>
      <c r="E1040" s="334" t="s">
        <v>3623</v>
      </c>
      <c r="F1040" s="334" t="s">
        <v>3671</v>
      </c>
      <c r="G1040" s="334" t="s">
        <v>3672</v>
      </c>
      <c r="H1040" s="334" t="s">
        <v>3673</v>
      </c>
      <c r="I1040" s="341">
        <v>38741.019999999997</v>
      </c>
    </row>
    <row r="1041" spans="1:9" x14ac:dyDescent="0.35">
      <c r="A1041" s="334" t="str">
        <f>Inek2019A3[[#This Row],[ZPD2]]</f>
        <v>ZP72.22</v>
      </c>
      <c r="B1041" s="334" t="str">
        <f>Inek2019A3[[#This Row],[OPSKode]]</f>
        <v>6-006.hn</v>
      </c>
      <c r="C1041" s="340">
        <f>Inek2019A3[[#This Row],[Betrag2]]</f>
        <v>44625.73</v>
      </c>
      <c r="D1041" s="334" t="s">
        <v>3622</v>
      </c>
      <c r="E1041" s="334" t="s">
        <v>3623</v>
      </c>
      <c r="F1041" s="334" t="s">
        <v>3674</v>
      </c>
      <c r="G1041" s="334" t="s">
        <v>3675</v>
      </c>
      <c r="H1041" s="334" t="s">
        <v>3676</v>
      </c>
      <c r="I1041" s="341">
        <v>44625.73</v>
      </c>
    </row>
    <row r="1042" spans="1:9" x14ac:dyDescent="0.35">
      <c r="A1042" s="334" t="str">
        <f>Inek2019A3[[#This Row],[ZPD2]]</f>
        <v>ZP72.23</v>
      </c>
      <c r="B1042" s="334" t="str">
        <f>Inek2019A3[[#This Row],[OPSKode]]</f>
        <v>6-006.hp</v>
      </c>
      <c r="C1042" s="340">
        <f>Inek2019A3[[#This Row],[Betrag2]]</f>
        <v>50510.44</v>
      </c>
      <c r="D1042" s="334" t="s">
        <v>3622</v>
      </c>
      <c r="E1042" s="334" t="s">
        <v>3623</v>
      </c>
      <c r="F1042" s="334" t="s">
        <v>3677</v>
      </c>
      <c r="G1042" s="334" t="s">
        <v>3678</v>
      </c>
      <c r="H1042" s="334" t="s">
        <v>3679</v>
      </c>
      <c r="I1042" s="341">
        <v>50510.44</v>
      </c>
    </row>
    <row r="1043" spans="1:9" x14ac:dyDescent="0.35">
      <c r="A1043" s="334" t="str">
        <f>Inek2019A3[[#This Row],[ZPD2]]</f>
        <v>ZP72.24</v>
      </c>
      <c r="B1043" s="334" t="str">
        <f>Inek2019A3[[#This Row],[OPSKode]]</f>
        <v>6-006.hq</v>
      </c>
      <c r="C1043" s="340">
        <f>Inek2019A3[[#This Row],[Betrag2]]</f>
        <v>56395.16</v>
      </c>
      <c r="D1043" s="334" t="s">
        <v>3622</v>
      </c>
      <c r="E1043" s="334" t="s">
        <v>3623</v>
      </c>
      <c r="F1043" s="334" t="s">
        <v>3680</v>
      </c>
      <c r="G1043" s="334" t="s">
        <v>3681</v>
      </c>
      <c r="H1043" s="334" t="s">
        <v>3682</v>
      </c>
      <c r="I1043" s="341">
        <v>56395.16</v>
      </c>
    </row>
    <row r="1044" spans="1:9" x14ac:dyDescent="0.35">
      <c r="A1044" s="334" t="str">
        <f>Inek2019A3[[#This Row],[ZPD2]]</f>
        <v>ZP72.25</v>
      </c>
      <c r="B1044" s="334" t="str">
        <f>Inek2019A3[[#This Row],[OPSKode]]</f>
        <v>6-006.hr</v>
      </c>
      <c r="C1044" s="340">
        <f>Inek2019A3[[#This Row],[Betrag2]]</f>
        <v>62279.87</v>
      </c>
      <c r="D1044" s="334" t="s">
        <v>3622</v>
      </c>
      <c r="E1044" s="334" t="s">
        <v>3623</v>
      </c>
      <c r="F1044" s="334" t="s">
        <v>3683</v>
      </c>
      <c r="G1044" s="334" t="s">
        <v>3684</v>
      </c>
      <c r="H1044" s="334" t="s">
        <v>3685</v>
      </c>
      <c r="I1044" s="341">
        <v>62279.87</v>
      </c>
    </row>
    <row r="1045" spans="1:9" x14ac:dyDescent="0.35">
      <c r="A1045" s="334" t="str">
        <f>Inek2019A3[[#This Row],[ZPD2]]</f>
        <v>ZP72.26</v>
      </c>
      <c r="B1045" s="334" t="str">
        <f>Inek2019A3[[#This Row],[OPSKode]]</f>
        <v>6-006.hs</v>
      </c>
      <c r="C1045" s="340">
        <f>Inek2019A3[[#This Row],[Betrag2]]</f>
        <v>68164.58</v>
      </c>
      <c r="D1045" s="334" t="s">
        <v>3622</v>
      </c>
      <c r="E1045" s="334" t="s">
        <v>3623</v>
      </c>
      <c r="F1045" s="334" t="s">
        <v>3686</v>
      </c>
      <c r="G1045" s="334" t="s">
        <v>3687</v>
      </c>
      <c r="H1045" s="334" t="s">
        <v>3688</v>
      </c>
      <c r="I1045" s="341">
        <v>68164.58</v>
      </c>
    </row>
    <row r="1046" spans="1:9" x14ac:dyDescent="0.35">
      <c r="A1046" s="334" t="str">
        <f>Inek2019A3[[#This Row],[ZPD2]]</f>
        <v>ZP72.27</v>
      </c>
      <c r="B1046" s="334" t="str">
        <f>Inek2019A3[[#This Row],[OPSKode]]</f>
        <v>6-006.ht</v>
      </c>
      <c r="C1046" s="340">
        <f>Inek2019A3[[#This Row],[Betrag2]]</f>
        <v>74049.289999999994</v>
      </c>
      <c r="D1046" s="334" t="s">
        <v>3622</v>
      </c>
      <c r="E1046" s="334" t="s">
        <v>3623</v>
      </c>
      <c r="F1046" s="334" t="s">
        <v>3689</v>
      </c>
      <c r="G1046" s="334" t="s">
        <v>3690</v>
      </c>
      <c r="H1046" s="334" t="s">
        <v>3691</v>
      </c>
      <c r="I1046" s="341">
        <v>74049.289999999994</v>
      </c>
    </row>
    <row r="1047" spans="1:9" x14ac:dyDescent="0.35">
      <c r="A1047" s="334" t="str">
        <f>Inek2019A3[[#This Row],[ZPD2]]</f>
        <v>ZP72.28</v>
      </c>
      <c r="B1047" s="334" t="str">
        <f>Inek2019A3[[#This Row],[OPSKode]]</f>
        <v>6-006.hu</v>
      </c>
      <c r="C1047" s="340">
        <f>Inek2019A3[[#This Row],[Betrag2]]</f>
        <v>79934</v>
      </c>
      <c r="D1047" s="334" t="s">
        <v>3622</v>
      </c>
      <c r="E1047" s="334" t="s">
        <v>3623</v>
      </c>
      <c r="F1047" s="334" t="s">
        <v>3692</v>
      </c>
      <c r="G1047" s="334" t="s">
        <v>3693</v>
      </c>
      <c r="H1047" s="334" t="s">
        <v>3694</v>
      </c>
      <c r="I1047" s="341">
        <v>79934</v>
      </c>
    </row>
    <row r="1048" spans="1:9" x14ac:dyDescent="0.35">
      <c r="A1048" s="334" t="str">
        <f>Inek2019A3[[#This Row],[ZPD2]]</f>
        <v>ZP72.29</v>
      </c>
      <c r="B1048" s="334" t="str">
        <f>Inek2019A3[[#This Row],[OPSKode]]</f>
        <v>6-006.hv</v>
      </c>
      <c r="C1048" s="340">
        <f>Inek2019A3[[#This Row],[Betrag2]]</f>
        <v>85818.72</v>
      </c>
      <c r="D1048" s="334" t="s">
        <v>3622</v>
      </c>
      <c r="E1048" s="334" t="s">
        <v>3623</v>
      </c>
      <c r="F1048" s="334" t="s">
        <v>3695</v>
      </c>
      <c r="G1048" s="334" t="s">
        <v>3696</v>
      </c>
      <c r="H1048" s="334" t="s">
        <v>3697</v>
      </c>
      <c r="I1048" s="341">
        <v>85818.72</v>
      </c>
    </row>
    <row r="1049" spans="1:9" x14ac:dyDescent="0.35">
      <c r="A1049" s="334" t="str">
        <f>Inek2019A3[[#This Row],[ZPD2]]</f>
        <v>ZP72.30</v>
      </c>
      <c r="B1049" s="334" t="str">
        <f>Inek2019A3[[#This Row],[OPSKode]]</f>
        <v>6-006.hw</v>
      </c>
      <c r="C1049" s="340">
        <f>Inek2019A3[[#This Row],[Betrag2]]</f>
        <v>91703.43</v>
      </c>
      <c r="D1049" s="334" t="s">
        <v>3622</v>
      </c>
      <c r="E1049" s="334" t="s">
        <v>3623</v>
      </c>
      <c r="F1049" s="334" t="s">
        <v>3698</v>
      </c>
      <c r="G1049" s="334" t="s">
        <v>3699</v>
      </c>
      <c r="H1049" s="334" t="s">
        <v>3700</v>
      </c>
      <c r="I1049" s="341">
        <v>91703.43</v>
      </c>
    </row>
  </sheetData>
  <pageMargins left="0.7" right="0.7" top="0.78740157499999996" bottom="0.78740157499999996" header="0.3" footer="0.3"/>
  <ignoredErrors>
    <ignoredError sqref="C30 C139 C283 C423 C517 C706 C754 C830 A187" calculatedColumn="1"/>
  </ignoredErrors>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520"/>
  <sheetViews>
    <sheetView zoomScaleNormal="100" workbookViewId="0"/>
  </sheetViews>
  <sheetFormatPr baseColWidth="10" defaultRowHeight="14.5" x14ac:dyDescent="0.35"/>
  <cols>
    <col min="1" max="1" width="15.1640625" style="334" customWidth="1"/>
    <col min="2" max="2" width="10.6640625" style="334"/>
    <col min="3" max="3" width="12.33203125" style="335" bestFit="1" customWidth="1"/>
    <col min="4" max="4" width="10.6640625" style="334"/>
    <col min="5" max="5" width="29.08203125" style="334" customWidth="1"/>
    <col min="6" max="6" width="9.1640625" style="334" customWidth="1"/>
    <col min="7" max="7" width="136.58203125" style="334" customWidth="1"/>
    <col min="8" max="8" width="10.6640625" style="334"/>
    <col min="9" max="9" width="10.6640625" style="335"/>
    <col min="10" max="16384" width="10.6640625" style="334"/>
  </cols>
  <sheetData>
    <row r="1" spans="1:9" ht="18.5" x14ac:dyDescent="0.45">
      <c r="A1" s="339" t="s">
        <v>3701</v>
      </c>
      <c r="D1" s="333"/>
    </row>
    <row r="3" spans="1:9" x14ac:dyDescent="0.35">
      <c r="A3" s="334" t="s">
        <v>336</v>
      </c>
      <c r="B3" s="334" t="s">
        <v>339</v>
      </c>
      <c r="C3" s="335" t="s">
        <v>444</v>
      </c>
      <c r="D3" s="334" t="s">
        <v>337</v>
      </c>
      <c r="E3" s="334" t="s">
        <v>318</v>
      </c>
      <c r="F3" s="334" t="s">
        <v>40</v>
      </c>
      <c r="G3" s="334" t="s">
        <v>338</v>
      </c>
      <c r="H3" s="334" t="s">
        <v>445</v>
      </c>
      <c r="I3" s="335" t="s">
        <v>3449</v>
      </c>
    </row>
    <row r="4" spans="1:9" x14ac:dyDescent="0.35">
      <c r="A4" s="334" t="str">
        <f>Inek2020A1a2a[[#This Row],[PEPP]]&amp;"#"&amp;Inek2020A1a2a[[#This Row],[Klasse]]</f>
        <v>P002Z#1</v>
      </c>
      <c r="B4" s="334">
        <f>Inek2020A1a2a[[#This Row],[Klasse2]]</f>
        <v>1</v>
      </c>
      <c r="C4" s="335">
        <f>Inek2020A1a2a[[#This Row],[BewJeTag2]]</f>
        <v>2.1474000000000002</v>
      </c>
      <c r="D4" s="334" t="s">
        <v>340</v>
      </c>
      <c r="E4" s="334" t="s">
        <v>341</v>
      </c>
      <c r="F4" s="334" t="s">
        <v>342</v>
      </c>
      <c r="G4" s="334" t="s">
        <v>343</v>
      </c>
      <c r="H4" s="334">
        <v>1</v>
      </c>
      <c r="I4" s="335">
        <v>2.1474000000000002</v>
      </c>
    </row>
    <row r="5" spans="1:9" x14ac:dyDescent="0.35">
      <c r="A5" s="334" t="str">
        <f>Inek2020A1a2a[[#This Row],[PEPP]]&amp;"#"&amp;Inek2020A1a2a[[#This Row],[Klasse]]</f>
        <v>P003A#1</v>
      </c>
      <c r="B5" s="334">
        <f>Inek2020A1a2a[[#This Row],[Klasse2]]</f>
        <v>1</v>
      </c>
      <c r="C5" s="335">
        <f>Inek2020A1a2a[[#This Row],[BewJeTag2]]</f>
        <v>1.5117</v>
      </c>
      <c r="D5" s="334" t="s">
        <v>340</v>
      </c>
      <c r="E5" s="334" t="s">
        <v>341</v>
      </c>
      <c r="F5" s="334" t="s">
        <v>344</v>
      </c>
      <c r="G5" s="334" t="s">
        <v>3702</v>
      </c>
      <c r="H5" s="334">
        <v>1</v>
      </c>
      <c r="I5" s="335">
        <v>1.5117</v>
      </c>
    </row>
    <row r="6" spans="1:9" x14ac:dyDescent="0.35">
      <c r="A6" s="334" t="str">
        <f>Inek2020A1a2a[[#This Row],[PEPP]]&amp;"#"&amp;Inek2020A1a2a[[#This Row],[Klasse]]</f>
        <v>P003B#1</v>
      </c>
      <c r="B6" s="334">
        <f>Inek2020A1a2a[[#This Row],[Klasse2]]</f>
        <v>1</v>
      </c>
      <c r="C6" s="335">
        <f>Inek2020A1a2a[[#This Row],[BewJeTag2]]</f>
        <v>1.7481</v>
      </c>
      <c r="D6" s="334" t="s">
        <v>340</v>
      </c>
      <c r="E6" s="334" t="s">
        <v>341</v>
      </c>
      <c r="F6" s="334" t="s">
        <v>346</v>
      </c>
      <c r="G6" s="334" t="s">
        <v>3703</v>
      </c>
      <c r="H6" s="334">
        <v>1</v>
      </c>
      <c r="I6" s="335">
        <v>1.7481</v>
      </c>
    </row>
    <row r="7" spans="1:9" x14ac:dyDescent="0.35">
      <c r="A7" s="334" t="str">
        <f>Inek2020A1a2a[[#This Row],[PEPP]]&amp;"#"&amp;Inek2020A1a2a[[#This Row],[Klasse]]</f>
        <v>P003B#2</v>
      </c>
      <c r="B7" s="334">
        <f>Inek2020A1a2a[[#This Row],[Klasse2]]</f>
        <v>2</v>
      </c>
      <c r="C7" s="335">
        <f>Inek2020A1a2a[[#This Row],[BewJeTag2]]</f>
        <v>1.7481</v>
      </c>
      <c r="D7" s="334" t="s">
        <v>340</v>
      </c>
      <c r="E7" s="334" t="s">
        <v>341</v>
      </c>
      <c r="F7" s="334" t="s">
        <v>346</v>
      </c>
      <c r="G7" s="334" t="s">
        <v>3703</v>
      </c>
      <c r="H7" s="334">
        <v>2</v>
      </c>
      <c r="I7" s="335">
        <v>1.7481</v>
      </c>
    </row>
    <row r="8" spans="1:9" x14ac:dyDescent="0.35">
      <c r="A8" s="334" t="str">
        <f>Inek2020A1a2a[[#This Row],[PEPP]]&amp;"#"&amp;Inek2020A1a2a[[#This Row],[Klasse]]</f>
        <v>P003B#3</v>
      </c>
      <c r="B8" s="334">
        <f>Inek2020A1a2a[[#This Row],[Klasse2]]</f>
        <v>3</v>
      </c>
      <c r="C8" s="335">
        <f>Inek2020A1a2a[[#This Row],[BewJeTag2]]</f>
        <v>1.7481</v>
      </c>
      <c r="D8" s="334" t="s">
        <v>340</v>
      </c>
      <c r="E8" s="334" t="s">
        <v>341</v>
      </c>
      <c r="F8" s="334" t="s">
        <v>346</v>
      </c>
      <c r="G8" s="334" t="s">
        <v>3703</v>
      </c>
      <c r="H8" s="334">
        <v>3</v>
      </c>
      <c r="I8" s="335">
        <v>1.7481</v>
      </c>
    </row>
    <row r="9" spans="1:9" x14ac:dyDescent="0.35">
      <c r="A9" s="334" t="str">
        <f>Inek2020A1a2a[[#This Row],[PEPP]]&amp;"#"&amp;Inek2020A1a2a[[#This Row],[Klasse]]</f>
        <v>P003B#4</v>
      </c>
      <c r="B9" s="334">
        <f>Inek2020A1a2a[[#This Row],[Klasse2]]</f>
        <v>4</v>
      </c>
      <c r="C9" s="335">
        <f>Inek2020A1a2a[[#This Row],[BewJeTag2]]</f>
        <v>1.7481</v>
      </c>
      <c r="D9" s="334" t="s">
        <v>340</v>
      </c>
      <c r="E9" s="334" t="s">
        <v>341</v>
      </c>
      <c r="F9" s="334" t="s">
        <v>346</v>
      </c>
      <c r="G9" s="334" t="s">
        <v>3703</v>
      </c>
      <c r="H9" s="334">
        <v>4</v>
      </c>
      <c r="I9" s="335">
        <v>1.7481</v>
      </c>
    </row>
    <row r="10" spans="1:9" x14ac:dyDescent="0.35">
      <c r="A10" s="334" t="str">
        <f>Inek2020A1a2a[[#This Row],[PEPP]]&amp;"#"&amp;Inek2020A1a2a[[#This Row],[Klasse]]</f>
        <v>P003B#5</v>
      </c>
      <c r="B10" s="334">
        <f>Inek2020A1a2a[[#This Row],[Klasse2]]</f>
        <v>5</v>
      </c>
      <c r="C10" s="335">
        <f>Inek2020A1a2a[[#This Row],[BewJeTag2]]</f>
        <v>1.7481</v>
      </c>
      <c r="D10" s="334" t="s">
        <v>340</v>
      </c>
      <c r="E10" s="334" t="s">
        <v>341</v>
      </c>
      <c r="F10" s="334" t="s">
        <v>346</v>
      </c>
      <c r="G10" s="334" t="s">
        <v>3703</v>
      </c>
      <c r="H10" s="334">
        <v>5</v>
      </c>
      <c r="I10" s="335">
        <v>1.7481</v>
      </c>
    </row>
    <row r="11" spans="1:9" x14ac:dyDescent="0.35">
      <c r="A11" s="334" t="str">
        <f>Inek2020A1a2a[[#This Row],[PEPP]]&amp;"#"&amp;Inek2020A1a2a[[#This Row],[Klasse]]</f>
        <v>P003B#6</v>
      </c>
      <c r="B11" s="334">
        <f>Inek2020A1a2a[[#This Row],[Klasse2]]</f>
        <v>6</v>
      </c>
      <c r="C11" s="335">
        <f>Inek2020A1a2a[[#This Row],[BewJeTag2]]</f>
        <v>1.7481</v>
      </c>
      <c r="D11" s="334" t="s">
        <v>340</v>
      </c>
      <c r="E11" s="334" t="s">
        <v>341</v>
      </c>
      <c r="F11" s="334" t="s">
        <v>346</v>
      </c>
      <c r="G11" s="334" t="s">
        <v>3703</v>
      </c>
      <c r="H11" s="334">
        <v>6</v>
      </c>
      <c r="I11" s="335">
        <v>1.7481</v>
      </c>
    </row>
    <row r="12" spans="1:9" x14ac:dyDescent="0.35">
      <c r="A12" s="334" t="str">
        <f>Inek2020A1a2a[[#This Row],[PEPP]]&amp;"#"&amp;Inek2020A1a2a[[#This Row],[Klasse]]</f>
        <v>P003B#7</v>
      </c>
      <c r="B12" s="334">
        <f>Inek2020A1a2a[[#This Row],[Klasse2]]</f>
        <v>7</v>
      </c>
      <c r="C12" s="335">
        <f>Inek2020A1a2a[[#This Row],[BewJeTag2]]</f>
        <v>1.7481</v>
      </c>
      <c r="D12" s="334" t="s">
        <v>340</v>
      </c>
      <c r="E12" s="334" t="s">
        <v>341</v>
      </c>
      <c r="F12" s="334" t="s">
        <v>346</v>
      </c>
      <c r="G12" s="334" t="s">
        <v>3703</v>
      </c>
      <c r="H12" s="334">
        <v>7</v>
      </c>
      <c r="I12" s="335">
        <v>1.7481</v>
      </c>
    </row>
    <row r="13" spans="1:9" x14ac:dyDescent="0.35">
      <c r="A13" s="334" t="str">
        <f>Inek2020A1a2a[[#This Row],[PEPP]]&amp;"#"&amp;Inek2020A1a2a[[#This Row],[Klasse]]</f>
        <v>P003B#8</v>
      </c>
      <c r="B13" s="334">
        <f>Inek2020A1a2a[[#This Row],[Klasse2]]</f>
        <v>8</v>
      </c>
      <c r="C13" s="335">
        <f>Inek2020A1a2a[[#This Row],[BewJeTag2]]</f>
        <v>1.7451000000000001</v>
      </c>
      <c r="D13" s="334" t="s">
        <v>340</v>
      </c>
      <c r="E13" s="334" t="s">
        <v>341</v>
      </c>
      <c r="F13" s="334" t="s">
        <v>346</v>
      </c>
      <c r="G13" s="334" t="s">
        <v>3703</v>
      </c>
      <c r="H13" s="334">
        <v>8</v>
      </c>
      <c r="I13" s="335">
        <v>1.7451000000000001</v>
      </c>
    </row>
    <row r="14" spans="1:9" x14ac:dyDescent="0.35">
      <c r="A14" s="334" t="str">
        <f>Inek2020A1a2a[[#This Row],[PEPP]]&amp;"#"&amp;Inek2020A1a2a[[#This Row],[Klasse]]</f>
        <v>P003B#9</v>
      </c>
      <c r="B14" s="334">
        <f>Inek2020A1a2a[[#This Row],[Klasse2]]</f>
        <v>9</v>
      </c>
      <c r="C14" s="335">
        <f>Inek2020A1a2a[[#This Row],[BewJeTag2]]</f>
        <v>1.7141</v>
      </c>
      <c r="D14" s="334" t="s">
        <v>340</v>
      </c>
      <c r="E14" s="334" t="s">
        <v>341</v>
      </c>
      <c r="F14" s="334" t="s">
        <v>346</v>
      </c>
      <c r="G14" s="334" t="s">
        <v>3703</v>
      </c>
      <c r="H14" s="334">
        <v>9</v>
      </c>
      <c r="I14" s="335">
        <v>1.7141</v>
      </c>
    </row>
    <row r="15" spans="1:9" x14ac:dyDescent="0.35">
      <c r="A15" s="334" t="str">
        <f>Inek2020A1a2a[[#This Row],[PEPP]]&amp;"#"&amp;Inek2020A1a2a[[#This Row],[Klasse]]</f>
        <v>P003B#10</v>
      </c>
      <c r="B15" s="334">
        <f>Inek2020A1a2a[[#This Row],[Klasse2]]</f>
        <v>10</v>
      </c>
      <c r="C15" s="335">
        <f>Inek2020A1a2a[[#This Row],[BewJeTag2]]</f>
        <v>1.6830000000000001</v>
      </c>
      <c r="D15" s="334" t="s">
        <v>340</v>
      </c>
      <c r="E15" s="334" t="s">
        <v>341</v>
      </c>
      <c r="F15" s="334" t="s">
        <v>346</v>
      </c>
      <c r="G15" s="334" t="s">
        <v>3703</v>
      </c>
      <c r="H15" s="334">
        <v>10</v>
      </c>
      <c r="I15" s="335">
        <v>1.6830000000000001</v>
      </c>
    </row>
    <row r="16" spans="1:9" x14ac:dyDescent="0.35">
      <c r="A16" s="334" t="str">
        <f>Inek2020A1a2a[[#This Row],[PEPP]]&amp;"#"&amp;Inek2020A1a2a[[#This Row],[Klasse]]</f>
        <v>P003B#11</v>
      </c>
      <c r="B16" s="334">
        <f>Inek2020A1a2a[[#This Row],[Klasse2]]</f>
        <v>11</v>
      </c>
      <c r="C16" s="335">
        <f>Inek2020A1a2a[[#This Row],[BewJeTag2]]</f>
        <v>1.6518999999999999</v>
      </c>
      <c r="D16" s="334" t="s">
        <v>340</v>
      </c>
      <c r="E16" s="334" t="s">
        <v>341</v>
      </c>
      <c r="F16" s="334" t="s">
        <v>346</v>
      </c>
      <c r="G16" s="334" t="s">
        <v>3703</v>
      </c>
      <c r="H16" s="334">
        <v>11</v>
      </c>
      <c r="I16" s="335">
        <v>1.6518999999999999</v>
      </c>
    </row>
    <row r="17" spans="1:9" x14ac:dyDescent="0.35">
      <c r="A17" s="334" t="str">
        <f>Inek2020A1a2a[[#This Row],[PEPP]]&amp;"#"&amp;Inek2020A1a2a[[#This Row],[Klasse]]</f>
        <v>P003B#12</v>
      </c>
      <c r="B17" s="334">
        <f>Inek2020A1a2a[[#This Row],[Klasse2]]</f>
        <v>12</v>
      </c>
      <c r="C17" s="335">
        <f>Inek2020A1a2a[[#This Row],[BewJeTag2]]</f>
        <v>1.6208</v>
      </c>
      <c r="D17" s="334" t="s">
        <v>340</v>
      </c>
      <c r="E17" s="334" t="s">
        <v>341</v>
      </c>
      <c r="F17" s="334" t="s">
        <v>346</v>
      </c>
      <c r="G17" s="334" t="s">
        <v>3703</v>
      </c>
      <c r="H17" s="334">
        <v>12</v>
      </c>
      <c r="I17" s="335">
        <v>1.6208</v>
      </c>
    </row>
    <row r="18" spans="1:9" x14ac:dyDescent="0.35">
      <c r="A18" s="334" t="str">
        <f>Inek2020A1a2a[[#This Row],[PEPP]]&amp;"#"&amp;Inek2020A1a2a[[#This Row],[Klasse]]</f>
        <v>P003B#13</v>
      </c>
      <c r="B18" s="334">
        <f>Inek2020A1a2a[[#This Row],[Klasse2]]</f>
        <v>13</v>
      </c>
      <c r="C18" s="335">
        <f>Inek2020A1a2a[[#This Row],[BewJeTag2]]</f>
        <v>1.5896999999999999</v>
      </c>
      <c r="D18" s="334" t="s">
        <v>340</v>
      </c>
      <c r="E18" s="334" t="s">
        <v>341</v>
      </c>
      <c r="F18" s="334" t="s">
        <v>346</v>
      </c>
      <c r="G18" s="334" t="s">
        <v>3703</v>
      </c>
      <c r="H18" s="334">
        <v>13</v>
      </c>
      <c r="I18" s="335">
        <v>1.5896999999999999</v>
      </c>
    </row>
    <row r="19" spans="1:9" x14ac:dyDescent="0.35">
      <c r="A19" s="334" t="str">
        <f>Inek2020A1a2a[[#This Row],[PEPP]]&amp;"#"&amp;Inek2020A1a2a[[#This Row],[Klasse]]</f>
        <v>P003B#14</v>
      </c>
      <c r="B19" s="334">
        <f>Inek2020A1a2a[[#This Row],[Klasse2]]</f>
        <v>14</v>
      </c>
      <c r="C19" s="335">
        <f>Inek2020A1a2a[[#This Row],[BewJeTag2]]</f>
        <v>1.5586</v>
      </c>
      <c r="D19" s="334" t="s">
        <v>340</v>
      </c>
      <c r="E19" s="334" t="s">
        <v>341</v>
      </c>
      <c r="F19" s="334" t="s">
        <v>346</v>
      </c>
      <c r="G19" s="334" t="s">
        <v>3703</v>
      </c>
      <c r="H19" s="334">
        <v>14</v>
      </c>
      <c r="I19" s="335">
        <v>1.5586</v>
      </c>
    </row>
    <row r="20" spans="1:9" x14ac:dyDescent="0.35">
      <c r="A20" s="334" t="str">
        <f>Inek2020A1a2a[[#This Row],[PEPP]]&amp;"#"&amp;Inek2020A1a2a[[#This Row],[Klasse]]</f>
        <v>P003B#15</v>
      </c>
      <c r="B20" s="334">
        <f>Inek2020A1a2a[[#This Row],[Klasse2]]</f>
        <v>15</v>
      </c>
      <c r="C20" s="335">
        <f>Inek2020A1a2a[[#This Row],[BewJeTag2]]</f>
        <v>1.5275000000000001</v>
      </c>
      <c r="D20" s="334" t="s">
        <v>340</v>
      </c>
      <c r="E20" s="334" t="s">
        <v>341</v>
      </c>
      <c r="F20" s="334" t="s">
        <v>346</v>
      </c>
      <c r="G20" s="334" t="s">
        <v>3703</v>
      </c>
      <c r="H20" s="334">
        <v>15</v>
      </c>
      <c r="I20" s="335">
        <v>1.5275000000000001</v>
      </c>
    </row>
    <row r="21" spans="1:9" x14ac:dyDescent="0.35">
      <c r="A21" s="334" t="str">
        <f>Inek2020A1a2a[[#This Row],[PEPP]]&amp;"#"&amp;Inek2020A1a2a[[#This Row],[Klasse]]</f>
        <v>P003B#16</v>
      </c>
      <c r="B21" s="334">
        <f>Inek2020A1a2a[[#This Row],[Klasse2]]</f>
        <v>16</v>
      </c>
      <c r="C21" s="335">
        <f>Inek2020A1a2a[[#This Row],[BewJeTag2]]</f>
        <v>1.4964</v>
      </c>
      <c r="D21" s="334" t="s">
        <v>340</v>
      </c>
      <c r="E21" s="334" t="s">
        <v>341</v>
      </c>
      <c r="F21" s="334" t="s">
        <v>346</v>
      </c>
      <c r="G21" s="334" t="s">
        <v>3703</v>
      </c>
      <c r="H21" s="334">
        <v>16</v>
      </c>
      <c r="I21" s="335">
        <v>1.4964</v>
      </c>
    </row>
    <row r="22" spans="1:9" x14ac:dyDescent="0.35">
      <c r="A22" s="334" t="str">
        <f>Inek2020A1a2a[[#This Row],[PEPP]]&amp;"#"&amp;Inek2020A1a2a[[#This Row],[Klasse]]</f>
        <v>P003B#17</v>
      </c>
      <c r="B22" s="334">
        <f>Inek2020A1a2a[[#This Row],[Klasse2]]</f>
        <v>17</v>
      </c>
      <c r="C22" s="335">
        <f>Inek2020A1a2a[[#This Row],[BewJeTag2]]</f>
        <v>1.4653</v>
      </c>
      <c r="D22" s="334" t="s">
        <v>340</v>
      </c>
      <c r="E22" s="334" t="s">
        <v>341</v>
      </c>
      <c r="F22" s="334" t="s">
        <v>346</v>
      </c>
      <c r="G22" s="334" t="s">
        <v>3703</v>
      </c>
      <c r="H22" s="334">
        <v>17</v>
      </c>
      <c r="I22" s="335">
        <v>1.4653</v>
      </c>
    </row>
    <row r="23" spans="1:9" x14ac:dyDescent="0.35">
      <c r="A23" s="334" t="str">
        <f>Inek2020A1a2a[[#This Row],[PEPP]]&amp;"#"&amp;Inek2020A1a2a[[#This Row],[Klasse]]</f>
        <v>P003B#18</v>
      </c>
      <c r="B23" s="334">
        <f>Inek2020A1a2a[[#This Row],[Klasse2]]</f>
        <v>18</v>
      </c>
      <c r="C23" s="335">
        <f>Inek2020A1a2a[[#This Row],[BewJeTag2]]</f>
        <v>1.4342999999999999</v>
      </c>
      <c r="D23" s="334" t="s">
        <v>340</v>
      </c>
      <c r="E23" s="334" t="s">
        <v>341</v>
      </c>
      <c r="F23" s="334" t="s">
        <v>346</v>
      </c>
      <c r="G23" s="334" t="s">
        <v>3703</v>
      </c>
      <c r="H23" s="334">
        <v>18</v>
      </c>
      <c r="I23" s="335">
        <v>1.4342999999999999</v>
      </c>
    </row>
    <row r="24" spans="1:9" x14ac:dyDescent="0.35">
      <c r="A24" s="334" t="str">
        <f>Inek2020A1a2a[[#This Row],[PEPP]]&amp;"#"&amp;Inek2020A1a2a[[#This Row],[Klasse]]</f>
        <v>P003B#19</v>
      </c>
      <c r="B24" s="334">
        <f>Inek2020A1a2a[[#This Row],[Klasse2]]</f>
        <v>19</v>
      </c>
      <c r="C24" s="335">
        <f>Inek2020A1a2a[[#This Row],[BewJeTag2]]</f>
        <v>1.4032</v>
      </c>
      <c r="D24" s="334" t="s">
        <v>340</v>
      </c>
      <c r="E24" s="334" t="s">
        <v>341</v>
      </c>
      <c r="F24" s="334" t="s">
        <v>346</v>
      </c>
      <c r="G24" s="334" t="s">
        <v>3703</v>
      </c>
      <c r="H24" s="334">
        <v>19</v>
      </c>
      <c r="I24" s="335">
        <v>1.4032</v>
      </c>
    </row>
    <row r="25" spans="1:9" x14ac:dyDescent="0.35">
      <c r="A25" s="334" t="str">
        <f>Inek2020A1a2a[[#This Row],[PEPP]]&amp;"#"&amp;Inek2020A1a2a[[#This Row],[Klasse]]</f>
        <v>P003C#1</v>
      </c>
      <c r="B25" s="334">
        <f>Inek2020A1a2a[[#This Row],[Klasse2]]</f>
        <v>1</v>
      </c>
      <c r="C25" s="335">
        <f>Inek2020A1a2a[[#This Row],[BewJeTag2]]</f>
        <v>1.7012</v>
      </c>
      <c r="D25" s="334" t="s">
        <v>340</v>
      </c>
      <c r="E25" s="334" t="s">
        <v>341</v>
      </c>
      <c r="F25" s="334" t="s">
        <v>348</v>
      </c>
      <c r="G25" s="334" t="s">
        <v>3704</v>
      </c>
      <c r="H25" s="334">
        <v>1</v>
      </c>
      <c r="I25" s="335">
        <v>1.7012</v>
      </c>
    </row>
    <row r="26" spans="1:9" x14ac:dyDescent="0.35">
      <c r="A26" s="334" t="str">
        <f>Inek2020A1a2a[[#This Row],[PEPP]]&amp;"#"&amp;Inek2020A1a2a[[#This Row],[Klasse]]</f>
        <v>P003C#2</v>
      </c>
      <c r="B26" s="334">
        <f>Inek2020A1a2a[[#This Row],[Klasse2]]</f>
        <v>2</v>
      </c>
      <c r="C26" s="335">
        <f>Inek2020A1a2a[[#This Row],[BewJeTag2]]</f>
        <v>1.7012</v>
      </c>
      <c r="D26" s="334" t="s">
        <v>340</v>
      </c>
      <c r="E26" s="334" t="s">
        <v>341</v>
      </c>
      <c r="F26" s="334" t="s">
        <v>348</v>
      </c>
      <c r="G26" s="334" t="s">
        <v>3704</v>
      </c>
      <c r="H26" s="334">
        <v>2</v>
      </c>
      <c r="I26" s="335">
        <v>1.7012</v>
      </c>
    </row>
    <row r="27" spans="1:9" x14ac:dyDescent="0.35">
      <c r="A27" s="334" t="str">
        <f>Inek2020A1a2a[[#This Row],[PEPP]]&amp;"#"&amp;Inek2020A1a2a[[#This Row],[Klasse]]</f>
        <v>P003C#3</v>
      </c>
      <c r="B27" s="334">
        <f>Inek2020A1a2a[[#This Row],[Klasse2]]</f>
        <v>3</v>
      </c>
      <c r="C27" s="335">
        <f>Inek2020A1a2a[[#This Row],[BewJeTag2]]</f>
        <v>1.7012</v>
      </c>
      <c r="D27" s="334" t="s">
        <v>340</v>
      </c>
      <c r="E27" s="334" t="s">
        <v>341</v>
      </c>
      <c r="F27" s="334" t="s">
        <v>348</v>
      </c>
      <c r="G27" s="334" t="s">
        <v>3704</v>
      </c>
      <c r="H27" s="334">
        <v>3</v>
      </c>
      <c r="I27" s="335">
        <v>1.7012</v>
      </c>
    </row>
    <row r="28" spans="1:9" x14ac:dyDescent="0.35">
      <c r="A28" s="334" t="str">
        <f>Inek2020A1a2a[[#This Row],[PEPP]]&amp;"#"&amp;Inek2020A1a2a[[#This Row],[Klasse]]</f>
        <v>P003C#4</v>
      </c>
      <c r="B28" s="334">
        <f>Inek2020A1a2a[[#This Row],[Klasse2]]</f>
        <v>4</v>
      </c>
      <c r="C28" s="335">
        <f>Inek2020A1a2a[[#This Row],[BewJeTag2]]</f>
        <v>1.7012</v>
      </c>
      <c r="D28" s="334" t="s">
        <v>340</v>
      </c>
      <c r="E28" s="334" t="s">
        <v>341</v>
      </c>
      <c r="F28" s="334" t="s">
        <v>348</v>
      </c>
      <c r="G28" s="334" t="s">
        <v>3704</v>
      </c>
      <c r="H28" s="334">
        <v>4</v>
      </c>
      <c r="I28" s="335">
        <v>1.7012</v>
      </c>
    </row>
    <row r="29" spans="1:9" x14ac:dyDescent="0.35">
      <c r="A29" s="334" t="str">
        <f>Inek2020A1a2a[[#This Row],[PEPP]]&amp;"#"&amp;Inek2020A1a2a[[#This Row],[Klasse]]</f>
        <v>P003C#5</v>
      </c>
      <c r="B29" s="334">
        <f>Inek2020A1a2a[[#This Row],[Klasse2]]</f>
        <v>5</v>
      </c>
      <c r="C29" s="335">
        <f>Inek2020A1a2a[[#This Row],[BewJeTag2]]</f>
        <v>1.7012</v>
      </c>
      <c r="D29" s="334" t="s">
        <v>340</v>
      </c>
      <c r="E29" s="334" t="s">
        <v>341</v>
      </c>
      <c r="F29" s="334" t="s">
        <v>348</v>
      </c>
      <c r="G29" s="334" t="s">
        <v>3704</v>
      </c>
      <c r="H29" s="334">
        <v>5</v>
      </c>
      <c r="I29" s="335">
        <v>1.7012</v>
      </c>
    </row>
    <row r="30" spans="1:9" x14ac:dyDescent="0.35">
      <c r="A30" s="334" t="str">
        <f>Inek2020A1a2a[[#This Row],[PEPP]]&amp;"#"&amp;Inek2020A1a2a[[#This Row],[Klasse]]</f>
        <v>P003C#6</v>
      </c>
      <c r="B30" s="334">
        <f>Inek2020A1a2a[[#This Row],[Klasse2]]</f>
        <v>6</v>
      </c>
      <c r="C30" s="335">
        <f>Inek2020A1a2a[[#This Row],[BewJeTag2]]</f>
        <v>1.7012</v>
      </c>
      <c r="D30" s="334" t="s">
        <v>340</v>
      </c>
      <c r="E30" s="334" t="s">
        <v>341</v>
      </c>
      <c r="F30" s="334" t="s">
        <v>348</v>
      </c>
      <c r="G30" s="334" t="s">
        <v>3704</v>
      </c>
      <c r="H30" s="334">
        <v>6</v>
      </c>
      <c r="I30" s="335">
        <v>1.7012</v>
      </c>
    </row>
    <row r="31" spans="1:9" x14ac:dyDescent="0.35">
      <c r="A31" s="334" t="str">
        <f>Inek2020A1a2a[[#This Row],[PEPP]]&amp;"#"&amp;Inek2020A1a2a[[#This Row],[Klasse]]</f>
        <v>P003C#7</v>
      </c>
      <c r="B31" s="334">
        <f>Inek2020A1a2a[[#This Row],[Klasse2]]</f>
        <v>7</v>
      </c>
      <c r="C31" s="335">
        <f>Inek2020A1a2a[[#This Row],[BewJeTag2]]</f>
        <v>1.7012</v>
      </c>
      <c r="D31" s="334" t="s">
        <v>340</v>
      </c>
      <c r="E31" s="334" t="s">
        <v>341</v>
      </c>
      <c r="F31" s="334" t="s">
        <v>348</v>
      </c>
      <c r="G31" s="334" t="s">
        <v>3704</v>
      </c>
      <c r="H31" s="334">
        <v>7</v>
      </c>
      <c r="I31" s="335">
        <v>1.7012</v>
      </c>
    </row>
    <row r="32" spans="1:9" x14ac:dyDescent="0.35">
      <c r="A32" s="334" t="str">
        <f>Inek2020A1a2a[[#This Row],[PEPP]]&amp;"#"&amp;Inek2020A1a2a[[#This Row],[Klasse]]</f>
        <v>P003C#8</v>
      </c>
      <c r="B32" s="334">
        <f>Inek2020A1a2a[[#This Row],[Klasse2]]</f>
        <v>8</v>
      </c>
      <c r="C32" s="335">
        <f>Inek2020A1a2a[[#This Row],[BewJeTag2]]</f>
        <v>1.6659999999999999</v>
      </c>
      <c r="D32" s="334" t="s">
        <v>340</v>
      </c>
      <c r="E32" s="334" t="s">
        <v>341</v>
      </c>
      <c r="F32" s="334" t="s">
        <v>348</v>
      </c>
      <c r="G32" s="334" t="s">
        <v>3704</v>
      </c>
      <c r="H32" s="334">
        <v>8</v>
      </c>
      <c r="I32" s="335">
        <v>1.6659999999999999</v>
      </c>
    </row>
    <row r="33" spans="1:9" x14ac:dyDescent="0.35">
      <c r="A33" s="334" t="str">
        <f>Inek2020A1a2a[[#This Row],[PEPP]]&amp;"#"&amp;Inek2020A1a2a[[#This Row],[Klasse]]</f>
        <v>P003C#9</v>
      </c>
      <c r="B33" s="334">
        <f>Inek2020A1a2a[[#This Row],[Klasse2]]</f>
        <v>9</v>
      </c>
      <c r="C33" s="335">
        <f>Inek2020A1a2a[[#This Row],[BewJeTag2]]</f>
        <v>1.6252</v>
      </c>
      <c r="D33" s="334" t="s">
        <v>340</v>
      </c>
      <c r="E33" s="334" t="s">
        <v>341</v>
      </c>
      <c r="F33" s="334" t="s">
        <v>348</v>
      </c>
      <c r="G33" s="334" t="s">
        <v>3704</v>
      </c>
      <c r="H33" s="334">
        <v>9</v>
      </c>
      <c r="I33" s="335">
        <v>1.6252</v>
      </c>
    </row>
    <row r="34" spans="1:9" x14ac:dyDescent="0.35">
      <c r="A34" s="334" t="str">
        <f>Inek2020A1a2a[[#This Row],[PEPP]]&amp;"#"&amp;Inek2020A1a2a[[#This Row],[Klasse]]</f>
        <v>P003C#10</v>
      </c>
      <c r="B34" s="334">
        <f>Inek2020A1a2a[[#This Row],[Klasse2]]</f>
        <v>10</v>
      </c>
      <c r="C34" s="335">
        <f>Inek2020A1a2a[[#This Row],[BewJeTag2]]</f>
        <v>1.5844</v>
      </c>
      <c r="D34" s="334" t="s">
        <v>340</v>
      </c>
      <c r="E34" s="334" t="s">
        <v>341</v>
      </c>
      <c r="F34" s="334" t="s">
        <v>348</v>
      </c>
      <c r="G34" s="334" t="s">
        <v>3704</v>
      </c>
      <c r="H34" s="334">
        <v>10</v>
      </c>
      <c r="I34" s="335">
        <v>1.5844</v>
      </c>
    </row>
    <row r="35" spans="1:9" x14ac:dyDescent="0.35">
      <c r="A35" s="334" t="str">
        <f>Inek2020A1a2a[[#This Row],[PEPP]]&amp;"#"&amp;Inek2020A1a2a[[#This Row],[Klasse]]</f>
        <v>P003C#11</v>
      </c>
      <c r="B35" s="334">
        <f>Inek2020A1a2a[[#This Row],[Klasse2]]</f>
        <v>11</v>
      </c>
      <c r="C35" s="335">
        <f>Inek2020A1a2a[[#This Row],[BewJeTag2]]</f>
        <v>1.5437000000000001</v>
      </c>
      <c r="D35" s="334" t="s">
        <v>340</v>
      </c>
      <c r="E35" s="334" t="s">
        <v>341</v>
      </c>
      <c r="F35" s="334" t="s">
        <v>348</v>
      </c>
      <c r="G35" s="334" t="s">
        <v>3704</v>
      </c>
      <c r="H35" s="334">
        <v>11</v>
      </c>
      <c r="I35" s="335">
        <v>1.5437000000000001</v>
      </c>
    </row>
    <row r="36" spans="1:9" x14ac:dyDescent="0.35">
      <c r="A36" s="334" t="str">
        <f>Inek2020A1a2a[[#This Row],[PEPP]]&amp;"#"&amp;Inek2020A1a2a[[#This Row],[Klasse]]</f>
        <v>P003C#12</v>
      </c>
      <c r="B36" s="334">
        <f>Inek2020A1a2a[[#This Row],[Klasse2]]</f>
        <v>12</v>
      </c>
      <c r="C36" s="335">
        <f>Inek2020A1a2a[[#This Row],[BewJeTag2]]</f>
        <v>1.5028999999999999</v>
      </c>
      <c r="D36" s="334" t="s">
        <v>340</v>
      </c>
      <c r="E36" s="334" t="s">
        <v>341</v>
      </c>
      <c r="F36" s="334" t="s">
        <v>348</v>
      </c>
      <c r="G36" s="334" t="s">
        <v>3704</v>
      </c>
      <c r="H36" s="334">
        <v>12</v>
      </c>
      <c r="I36" s="335">
        <v>1.5028999999999999</v>
      </c>
    </row>
    <row r="37" spans="1:9" x14ac:dyDescent="0.35">
      <c r="A37" s="334" t="str">
        <f>Inek2020A1a2a[[#This Row],[PEPP]]&amp;"#"&amp;Inek2020A1a2a[[#This Row],[Klasse]]</f>
        <v>P003C#13</v>
      </c>
      <c r="B37" s="334">
        <f>Inek2020A1a2a[[#This Row],[Klasse2]]</f>
        <v>13</v>
      </c>
      <c r="C37" s="335">
        <f>Inek2020A1a2a[[#This Row],[BewJeTag2]]</f>
        <v>1.4621</v>
      </c>
      <c r="D37" s="334" t="s">
        <v>340</v>
      </c>
      <c r="E37" s="334" t="s">
        <v>341</v>
      </c>
      <c r="F37" s="334" t="s">
        <v>348</v>
      </c>
      <c r="G37" s="334" t="s">
        <v>3704</v>
      </c>
      <c r="H37" s="334">
        <v>13</v>
      </c>
      <c r="I37" s="335">
        <v>1.4621</v>
      </c>
    </row>
    <row r="38" spans="1:9" x14ac:dyDescent="0.35">
      <c r="A38" s="334" t="str">
        <f>Inek2020A1a2a[[#This Row],[PEPP]]&amp;"#"&amp;Inek2020A1a2a[[#This Row],[Klasse]]</f>
        <v>P003C#14</v>
      </c>
      <c r="B38" s="334">
        <f>Inek2020A1a2a[[#This Row],[Klasse2]]</f>
        <v>14</v>
      </c>
      <c r="C38" s="335">
        <f>Inek2020A1a2a[[#This Row],[BewJeTag2]]</f>
        <v>1.4214</v>
      </c>
      <c r="D38" s="334" t="s">
        <v>340</v>
      </c>
      <c r="E38" s="334" t="s">
        <v>341</v>
      </c>
      <c r="F38" s="334" t="s">
        <v>348</v>
      </c>
      <c r="G38" s="334" t="s">
        <v>3704</v>
      </c>
      <c r="H38" s="334">
        <v>14</v>
      </c>
      <c r="I38" s="335">
        <v>1.4214</v>
      </c>
    </row>
    <row r="39" spans="1:9" x14ac:dyDescent="0.35">
      <c r="A39" s="334" t="str">
        <f>Inek2020A1a2a[[#This Row],[PEPP]]&amp;"#"&amp;Inek2020A1a2a[[#This Row],[Klasse]]</f>
        <v>P003C#15</v>
      </c>
      <c r="B39" s="334">
        <f>Inek2020A1a2a[[#This Row],[Klasse2]]</f>
        <v>15</v>
      </c>
      <c r="C39" s="335">
        <f>Inek2020A1a2a[[#This Row],[BewJeTag2]]</f>
        <v>1.3806</v>
      </c>
      <c r="D39" s="334" t="s">
        <v>340</v>
      </c>
      <c r="E39" s="334" t="s">
        <v>341</v>
      </c>
      <c r="F39" s="334" t="s">
        <v>348</v>
      </c>
      <c r="G39" s="334" t="s">
        <v>3704</v>
      </c>
      <c r="H39" s="334">
        <v>15</v>
      </c>
      <c r="I39" s="335">
        <v>1.3806</v>
      </c>
    </row>
    <row r="40" spans="1:9" x14ac:dyDescent="0.35">
      <c r="A40" s="334" t="str">
        <f>Inek2020A1a2a[[#This Row],[PEPP]]&amp;"#"&amp;Inek2020A1a2a[[#This Row],[Klasse]]</f>
        <v>P003C#16</v>
      </c>
      <c r="B40" s="334">
        <f>Inek2020A1a2a[[#This Row],[Klasse2]]</f>
        <v>16</v>
      </c>
      <c r="C40" s="335">
        <f>Inek2020A1a2a[[#This Row],[BewJeTag2]]</f>
        <v>1.3398000000000001</v>
      </c>
      <c r="D40" s="334" t="s">
        <v>340</v>
      </c>
      <c r="E40" s="334" t="s">
        <v>341</v>
      </c>
      <c r="F40" s="334" t="s">
        <v>348</v>
      </c>
      <c r="G40" s="334" t="s">
        <v>3704</v>
      </c>
      <c r="H40" s="334">
        <v>16</v>
      </c>
      <c r="I40" s="335">
        <v>1.3398000000000001</v>
      </c>
    </row>
    <row r="41" spans="1:9" x14ac:dyDescent="0.35">
      <c r="A41" s="334" t="str">
        <f>Inek2020A1a2a[[#This Row],[PEPP]]&amp;"#"&amp;Inek2020A1a2a[[#This Row],[Klasse]]</f>
        <v>P003C#17</v>
      </c>
      <c r="B41" s="334">
        <f>Inek2020A1a2a[[#This Row],[Klasse2]]</f>
        <v>17</v>
      </c>
      <c r="C41" s="335">
        <f>Inek2020A1a2a[[#This Row],[BewJeTag2]]</f>
        <v>1.2989999999999999</v>
      </c>
      <c r="D41" s="334" t="s">
        <v>340</v>
      </c>
      <c r="E41" s="334" t="s">
        <v>341</v>
      </c>
      <c r="F41" s="334" t="s">
        <v>348</v>
      </c>
      <c r="G41" s="334" t="s">
        <v>3704</v>
      </c>
      <c r="H41" s="334">
        <v>17</v>
      </c>
      <c r="I41" s="335">
        <v>1.2989999999999999</v>
      </c>
    </row>
    <row r="42" spans="1:9" x14ac:dyDescent="0.35">
      <c r="A42" s="334" t="str">
        <f>Inek2020A1a2a[[#This Row],[PEPP]]&amp;"#"&amp;Inek2020A1a2a[[#This Row],[Klasse]]</f>
        <v>P003C#18</v>
      </c>
      <c r="B42" s="334">
        <f>Inek2020A1a2a[[#This Row],[Klasse2]]</f>
        <v>18</v>
      </c>
      <c r="C42" s="335">
        <f>Inek2020A1a2a[[#This Row],[BewJeTag2]]</f>
        <v>1.2583</v>
      </c>
      <c r="D42" s="334" t="s">
        <v>340</v>
      </c>
      <c r="E42" s="334" t="s">
        <v>341</v>
      </c>
      <c r="F42" s="334" t="s">
        <v>348</v>
      </c>
      <c r="G42" s="334" t="s">
        <v>3704</v>
      </c>
      <c r="H42" s="334">
        <v>18</v>
      </c>
      <c r="I42" s="335">
        <v>1.2583</v>
      </c>
    </row>
    <row r="43" spans="1:9" x14ac:dyDescent="0.35">
      <c r="A43" s="334" t="str">
        <f>Inek2020A1a2a[[#This Row],[PEPP]]&amp;"#"&amp;Inek2020A1a2a[[#This Row],[Klasse]]</f>
        <v>P003C#19</v>
      </c>
      <c r="B43" s="334">
        <f>Inek2020A1a2a[[#This Row],[Klasse2]]</f>
        <v>19</v>
      </c>
      <c r="C43" s="335">
        <f>Inek2020A1a2a[[#This Row],[BewJeTag2]]</f>
        <v>1.2175</v>
      </c>
      <c r="D43" s="334" t="s">
        <v>340</v>
      </c>
      <c r="E43" s="334" t="s">
        <v>341</v>
      </c>
      <c r="F43" s="334" t="s">
        <v>348</v>
      </c>
      <c r="G43" s="334" t="s">
        <v>3704</v>
      </c>
      <c r="H43" s="334">
        <v>19</v>
      </c>
      <c r="I43" s="335">
        <v>1.2175</v>
      </c>
    </row>
    <row r="44" spans="1:9" x14ac:dyDescent="0.35">
      <c r="A44" s="334" t="str">
        <f>Inek2020A1a2a[[#This Row],[PEPP]]&amp;"#"&amp;Inek2020A1a2a[[#This Row],[Klasse]]</f>
        <v>PA01A#1</v>
      </c>
      <c r="B44" s="334">
        <f>Inek2020A1a2a[[#This Row],[Klasse2]]</f>
        <v>1</v>
      </c>
      <c r="C44" s="335">
        <f>Inek2020A1a2a[[#This Row],[BewJeTag2]]</f>
        <v>1.3345</v>
      </c>
      <c r="D44" s="334" t="s">
        <v>340</v>
      </c>
      <c r="E44" s="334" t="s">
        <v>350</v>
      </c>
      <c r="F44" s="334" t="s">
        <v>351</v>
      </c>
      <c r="G44" s="334" t="s">
        <v>3452</v>
      </c>
      <c r="H44" s="334">
        <v>1</v>
      </c>
      <c r="I44" s="335">
        <v>1.3345</v>
      </c>
    </row>
    <row r="45" spans="1:9" x14ac:dyDescent="0.35">
      <c r="A45" s="334" t="str">
        <f>Inek2020A1a2a[[#This Row],[PEPP]]&amp;"#"&amp;Inek2020A1a2a[[#This Row],[Klasse]]</f>
        <v>PA01A#2</v>
      </c>
      <c r="B45" s="334">
        <f>Inek2020A1a2a[[#This Row],[Klasse2]]</f>
        <v>2</v>
      </c>
      <c r="C45" s="335">
        <f>Inek2020A1a2a[[#This Row],[BewJeTag2]]</f>
        <v>1.3129999999999999</v>
      </c>
      <c r="D45" s="334" t="s">
        <v>340</v>
      </c>
      <c r="E45" s="334" t="s">
        <v>350</v>
      </c>
      <c r="F45" s="334" t="s">
        <v>351</v>
      </c>
      <c r="G45" s="334" t="s">
        <v>3452</v>
      </c>
      <c r="H45" s="334">
        <v>2</v>
      </c>
      <c r="I45" s="335">
        <v>1.3129999999999999</v>
      </c>
    </row>
    <row r="46" spans="1:9" x14ac:dyDescent="0.35">
      <c r="A46" s="334" t="str">
        <f>Inek2020A1a2a[[#This Row],[PEPP]]&amp;"#"&amp;Inek2020A1a2a[[#This Row],[Klasse]]</f>
        <v>PA01A#3</v>
      </c>
      <c r="B46" s="334">
        <f>Inek2020A1a2a[[#This Row],[Klasse2]]</f>
        <v>3</v>
      </c>
      <c r="C46" s="335">
        <f>Inek2020A1a2a[[#This Row],[BewJeTag2]]</f>
        <v>1.2905</v>
      </c>
      <c r="D46" s="334" t="s">
        <v>340</v>
      </c>
      <c r="E46" s="334" t="s">
        <v>350</v>
      </c>
      <c r="F46" s="334" t="s">
        <v>351</v>
      </c>
      <c r="G46" s="334" t="s">
        <v>3452</v>
      </c>
      <c r="H46" s="334">
        <v>3</v>
      </c>
      <c r="I46" s="335">
        <v>1.2905</v>
      </c>
    </row>
    <row r="47" spans="1:9" x14ac:dyDescent="0.35">
      <c r="A47" s="334" t="str">
        <f>Inek2020A1a2a[[#This Row],[PEPP]]&amp;"#"&amp;Inek2020A1a2a[[#This Row],[Klasse]]</f>
        <v>PA01A#4</v>
      </c>
      <c r="B47" s="334">
        <f>Inek2020A1a2a[[#This Row],[Klasse2]]</f>
        <v>4</v>
      </c>
      <c r="C47" s="335">
        <f>Inek2020A1a2a[[#This Row],[BewJeTag2]]</f>
        <v>1.268</v>
      </c>
      <c r="D47" s="334" t="s">
        <v>340</v>
      </c>
      <c r="E47" s="334" t="s">
        <v>350</v>
      </c>
      <c r="F47" s="334" t="s">
        <v>351</v>
      </c>
      <c r="G47" s="334" t="s">
        <v>3452</v>
      </c>
      <c r="H47" s="334">
        <v>4</v>
      </c>
      <c r="I47" s="335">
        <v>1.268</v>
      </c>
    </row>
    <row r="48" spans="1:9" x14ac:dyDescent="0.35">
      <c r="A48" s="334" t="str">
        <f>Inek2020A1a2a[[#This Row],[PEPP]]&amp;"#"&amp;Inek2020A1a2a[[#This Row],[Klasse]]</f>
        <v>PA01A#5</v>
      </c>
      <c r="B48" s="334">
        <f>Inek2020A1a2a[[#This Row],[Klasse2]]</f>
        <v>5</v>
      </c>
      <c r="C48" s="335">
        <f>Inek2020A1a2a[[#This Row],[BewJeTag2]]</f>
        <v>1.2455000000000001</v>
      </c>
      <c r="D48" s="334" t="s">
        <v>340</v>
      </c>
      <c r="E48" s="334" t="s">
        <v>350</v>
      </c>
      <c r="F48" s="334" t="s">
        <v>351</v>
      </c>
      <c r="G48" s="334" t="s">
        <v>3452</v>
      </c>
      <c r="H48" s="334">
        <v>5</v>
      </c>
      <c r="I48" s="335">
        <v>1.2455000000000001</v>
      </c>
    </row>
    <row r="49" spans="1:9" x14ac:dyDescent="0.35">
      <c r="A49" s="334" t="str">
        <f>Inek2020A1a2a[[#This Row],[PEPP]]&amp;"#"&amp;Inek2020A1a2a[[#This Row],[Klasse]]</f>
        <v>PA01A#6</v>
      </c>
      <c r="B49" s="334">
        <f>Inek2020A1a2a[[#This Row],[Klasse2]]</f>
        <v>6</v>
      </c>
      <c r="C49" s="335">
        <f>Inek2020A1a2a[[#This Row],[BewJeTag2]]</f>
        <v>1.2229000000000001</v>
      </c>
      <c r="D49" s="334" t="s">
        <v>340</v>
      </c>
      <c r="E49" s="334" t="s">
        <v>350</v>
      </c>
      <c r="F49" s="334" t="s">
        <v>351</v>
      </c>
      <c r="G49" s="334" t="s">
        <v>3452</v>
      </c>
      <c r="H49" s="334">
        <v>6</v>
      </c>
      <c r="I49" s="335">
        <v>1.2229000000000001</v>
      </c>
    </row>
    <row r="50" spans="1:9" x14ac:dyDescent="0.35">
      <c r="A50" s="334" t="str">
        <f>Inek2020A1a2a[[#This Row],[PEPP]]&amp;"#"&amp;Inek2020A1a2a[[#This Row],[Klasse]]</f>
        <v>PA01A#7</v>
      </c>
      <c r="B50" s="334">
        <f>Inek2020A1a2a[[#This Row],[Klasse2]]</f>
        <v>7</v>
      </c>
      <c r="C50" s="335">
        <f>Inek2020A1a2a[[#This Row],[BewJeTag2]]</f>
        <v>1.2003999999999999</v>
      </c>
      <c r="D50" s="334" t="s">
        <v>340</v>
      </c>
      <c r="E50" s="334" t="s">
        <v>350</v>
      </c>
      <c r="F50" s="334" t="s">
        <v>351</v>
      </c>
      <c r="G50" s="334" t="s">
        <v>3452</v>
      </c>
      <c r="H50" s="334">
        <v>7</v>
      </c>
      <c r="I50" s="335">
        <v>1.2003999999999999</v>
      </c>
    </row>
    <row r="51" spans="1:9" x14ac:dyDescent="0.35">
      <c r="A51" s="334" t="str">
        <f>Inek2020A1a2a[[#This Row],[PEPP]]&amp;"#"&amp;Inek2020A1a2a[[#This Row],[Klasse]]</f>
        <v>PA01B#1</v>
      </c>
      <c r="B51" s="334">
        <f>Inek2020A1a2a[[#This Row],[Klasse2]]</f>
        <v>1</v>
      </c>
      <c r="C51" s="335">
        <f>Inek2020A1a2a[[#This Row],[BewJeTag2]]</f>
        <v>1.2614000000000001</v>
      </c>
      <c r="D51" s="334" t="s">
        <v>340</v>
      </c>
      <c r="E51" s="334" t="s">
        <v>350</v>
      </c>
      <c r="F51" s="334" t="s">
        <v>353</v>
      </c>
      <c r="G51" s="334" t="s">
        <v>3453</v>
      </c>
      <c r="H51" s="334">
        <v>1</v>
      </c>
      <c r="I51" s="335">
        <v>1.2614000000000001</v>
      </c>
    </row>
    <row r="52" spans="1:9" x14ac:dyDescent="0.35">
      <c r="A52" s="334" t="str">
        <f>Inek2020A1a2a[[#This Row],[PEPP]]&amp;"#"&amp;Inek2020A1a2a[[#This Row],[Klasse]]</f>
        <v>PA01B#2</v>
      </c>
      <c r="B52" s="334">
        <f>Inek2020A1a2a[[#This Row],[Klasse2]]</f>
        <v>2</v>
      </c>
      <c r="C52" s="335">
        <f>Inek2020A1a2a[[#This Row],[BewJeTag2]]</f>
        <v>1.2361</v>
      </c>
      <c r="D52" s="334" t="s">
        <v>340</v>
      </c>
      <c r="E52" s="334" t="s">
        <v>350</v>
      </c>
      <c r="F52" s="334" t="s">
        <v>353</v>
      </c>
      <c r="G52" s="334" t="s">
        <v>3453</v>
      </c>
      <c r="H52" s="334">
        <v>2</v>
      </c>
      <c r="I52" s="335">
        <v>1.2361</v>
      </c>
    </row>
    <row r="53" spans="1:9" x14ac:dyDescent="0.35">
      <c r="A53" s="334" t="str">
        <f>Inek2020A1a2a[[#This Row],[PEPP]]&amp;"#"&amp;Inek2020A1a2a[[#This Row],[Klasse]]</f>
        <v>PA01B#3</v>
      </c>
      <c r="B53" s="334">
        <f>Inek2020A1a2a[[#This Row],[Klasse2]]</f>
        <v>3</v>
      </c>
      <c r="C53" s="335">
        <f>Inek2020A1a2a[[#This Row],[BewJeTag2]]</f>
        <v>1.2113</v>
      </c>
      <c r="D53" s="334" t="s">
        <v>340</v>
      </c>
      <c r="E53" s="334" t="s">
        <v>350</v>
      </c>
      <c r="F53" s="334" t="s">
        <v>353</v>
      </c>
      <c r="G53" s="334" t="s">
        <v>3453</v>
      </c>
      <c r="H53" s="334">
        <v>3</v>
      </c>
      <c r="I53" s="335">
        <v>1.2113</v>
      </c>
    </row>
    <row r="54" spans="1:9" x14ac:dyDescent="0.35">
      <c r="A54" s="334" t="str">
        <f>Inek2020A1a2a[[#This Row],[PEPP]]&amp;"#"&amp;Inek2020A1a2a[[#This Row],[Klasse]]</f>
        <v>PA01B#4</v>
      </c>
      <c r="B54" s="334">
        <f>Inek2020A1a2a[[#This Row],[Klasse2]]</f>
        <v>4</v>
      </c>
      <c r="C54" s="335">
        <f>Inek2020A1a2a[[#This Row],[BewJeTag2]]</f>
        <v>1.1866000000000001</v>
      </c>
      <c r="D54" s="334" t="s">
        <v>340</v>
      </c>
      <c r="E54" s="334" t="s">
        <v>350</v>
      </c>
      <c r="F54" s="334" t="s">
        <v>353</v>
      </c>
      <c r="G54" s="334" t="s">
        <v>3453</v>
      </c>
      <c r="H54" s="334">
        <v>4</v>
      </c>
      <c r="I54" s="335">
        <v>1.1866000000000001</v>
      </c>
    </row>
    <row r="55" spans="1:9" x14ac:dyDescent="0.35">
      <c r="A55" s="334" t="str">
        <f>Inek2020A1a2a[[#This Row],[PEPP]]&amp;"#"&amp;Inek2020A1a2a[[#This Row],[Klasse]]</f>
        <v>PA01B#5</v>
      </c>
      <c r="B55" s="334">
        <f>Inek2020A1a2a[[#This Row],[Klasse2]]</f>
        <v>5</v>
      </c>
      <c r="C55" s="335">
        <f>Inek2020A1a2a[[#This Row],[BewJeTag2]]</f>
        <v>1.1617999999999999</v>
      </c>
      <c r="D55" s="334" t="s">
        <v>340</v>
      </c>
      <c r="E55" s="334" t="s">
        <v>350</v>
      </c>
      <c r="F55" s="334" t="s">
        <v>353</v>
      </c>
      <c r="G55" s="334" t="s">
        <v>3453</v>
      </c>
      <c r="H55" s="334">
        <v>5</v>
      </c>
      <c r="I55" s="335">
        <v>1.1617999999999999</v>
      </c>
    </row>
    <row r="56" spans="1:9" x14ac:dyDescent="0.35">
      <c r="A56" s="334" t="str">
        <f>Inek2020A1a2a[[#This Row],[PEPP]]&amp;"#"&amp;Inek2020A1a2a[[#This Row],[Klasse]]</f>
        <v>PA01B#6</v>
      </c>
      <c r="B56" s="334">
        <f>Inek2020A1a2a[[#This Row],[Klasse2]]</f>
        <v>6</v>
      </c>
      <c r="C56" s="335">
        <f>Inek2020A1a2a[[#This Row],[BewJeTag2]]</f>
        <v>1.137</v>
      </c>
      <c r="D56" s="334" t="s">
        <v>340</v>
      </c>
      <c r="E56" s="334" t="s">
        <v>350</v>
      </c>
      <c r="F56" s="334" t="s">
        <v>353</v>
      </c>
      <c r="G56" s="334" t="s">
        <v>3453</v>
      </c>
      <c r="H56" s="334">
        <v>6</v>
      </c>
      <c r="I56" s="335">
        <v>1.137</v>
      </c>
    </row>
    <row r="57" spans="1:9" x14ac:dyDescent="0.35">
      <c r="A57" s="334" t="str">
        <f>Inek2020A1a2a[[#This Row],[PEPP]]&amp;"#"&amp;Inek2020A1a2a[[#This Row],[Klasse]]</f>
        <v>PA01B#7</v>
      </c>
      <c r="B57" s="334">
        <f>Inek2020A1a2a[[#This Row],[Klasse2]]</f>
        <v>7</v>
      </c>
      <c r="C57" s="335">
        <f>Inek2020A1a2a[[#This Row],[BewJeTag2]]</f>
        <v>1.1122000000000001</v>
      </c>
      <c r="D57" s="334" t="s">
        <v>340</v>
      </c>
      <c r="E57" s="334" t="s">
        <v>350</v>
      </c>
      <c r="F57" s="334" t="s">
        <v>353</v>
      </c>
      <c r="G57" s="334" t="s">
        <v>3453</v>
      </c>
      <c r="H57" s="334">
        <v>7</v>
      </c>
      <c r="I57" s="335">
        <v>1.1122000000000001</v>
      </c>
    </row>
    <row r="58" spans="1:9" x14ac:dyDescent="0.35">
      <c r="A58" s="334" t="str">
        <f>Inek2020A1a2a[[#This Row],[PEPP]]&amp;"#"&amp;Inek2020A1a2a[[#This Row],[Klasse]]</f>
        <v>PA01B#8</v>
      </c>
      <c r="B58" s="334">
        <f>Inek2020A1a2a[[#This Row],[Klasse2]]</f>
        <v>8</v>
      </c>
      <c r="C58" s="335">
        <f>Inek2020A1a2a[[#This Row],[BewJeTag2]]</f>
        <v>1.0873999999999999</v>
      </c>
      <c r="D58" s="334" t="s">
        <v>340</v>
      </c>
      <c r="E58" s="334" t="s">
        <v>350</v>
      </c>
      <c r="F58" s="334" t="s">
        <v>353</v>
      </c>
      <c r="G58" s="334" t="s">
        <v>3453</v>
      </c>
      <c r="H58" s="334">
        <v>8</v>
      </c>
      <c r="I58" s="335">
        <v>1.0873999999999999</v>
      </c>
    </row>
    <row r="59" spans="1:9" x14ac:dyDescent="0.35">
      <c r="A59" s="334" t="str">
        <f>Inek2020A1a2a[[#This Row],[PEPP]]&amp;"#"&amp;Inek2020A1a2a[[#This Row],[Klasse]]</f>
        <v>PA02A#1</v>
      </c>
      <c r="B59" s="334">
        <f>Inek2020A1a2a[[#This Row],[Klasse2]]</f>
        <v>1</v>
      </c>
      <c r="C59" s="335">
        <f>Inek2020A1a2a[[#This Row],[BewJeTag2]]</f>
        <v>1.5088999999999999</v>
      </c>
      <c r="D59" s="334" t="s">
        <v>340</v>
      </c>
      <c r="E59" s="334" t="s">
        <v>350</v>
      </c>
      <c r="F59" s="334" t="s">
        <v>355</v>
      </c>
      <c r="G59" s="334" t="s">
        <v>3705</v>
      </c>
      <c r="H59" s="334">
        <v>1</v>
      </c>
      <c r="I59" s="335">
        <v>1.5088999999999999</v>
      </c>
    </row>
    <row r="60" spans="1:9" x14ac:dyDescent="0.35">
      <c r="A60" s="334" t="str">
        <f>Inek2020A1a2a[[#This Row],[PEPP]]&amp;"#"&amp;Inek2020A1a2a[[#This Row],[Klasse]]</f>
        <v>PA02A#2</v>
      </c>
      <c r="B60" s="334">
        <f>Inek2020A1a2a[[#This Row],[Klasse2]]</f>
        <v>2</v>
      </c>
      <c r="C60" s="335">
        <f>Inek2020A1a2a[[#This Row],[BewJeTag2]]</f>
        <v>1.3358000000000001</v>
      </c>
      <c r="D60" s="334" t="s">
        <v>340</v>
      </c>
      <c r="E60" s="334" t="s">
        <v>350</v>
      </c>
      <c r="F60" s="334" t="s">
        <v>355</v>
      </c>
      <c r="G60" s="334" t="s">
        <v>3705</v>
      </c>
      <c r="H60" s="334">
        <v>2</v>
      </c>
      <c r="I60" s="335">
        <v>1.3358000000000001</v>
      </c>
    </row>
    <row r="61" spans="1:9" x14ac:dyDescent="0.35">
      <c r="A61" s="334" t="str">
        <f>Inek2020A1a2a[[#This Row],[PEPP]]&amp;"#"&amp;Inek2020A1a2a[[#This Row],[Klasse]]</f>
        <v>PA02A#3</v>
      </c>
      <c r="B61" s="334">
        <f>Inek2020A1a2a[[#This Row],[Klasse2]]</f>
        <v>3</v>
      </c>
      <c r="C61" s="335">
        <f>Inek2020A1a2a[[#This Row],[BewJeTag2]]</f>
        <v>1.3084</v>
      </c>
      <c r="D61" s="334" t="s">
        <v>340</v>
      </c>
      <c r="E61" s="334" t="s">
        <v>350</v>
      </c>
      <c r="F61" s="334" t="s">
        <v>355</v>
      </c>
      <c r="G61" s="334" t="s">
        <v>3705</v>
      </c>
      <c r="H61" s="334">
        <v>3</v>
      </c>
      <c r="I61" s="335">
        <v>1.3084</v>
      </c>
    </row>
    <row r="62" spans="1:9" x14ac:dyDescent="0.35">
      <c r="A62" s="334" t="str">
        <f>Inek2020A1a2a[[#This Row],[PEPP]]&amp;"#"&amp;Inek2020A1a2a[[#This Row],[Klasse]]</f>
        <v>PA02A#4</v>
      </c>
      <c r="B62" s="334">
        <f>Inek2020A1a2a[[#This Row],[Klasse2]]</f>
        <v>4</v>
      </c>
      <c r="C62" s="335">
        <f>Inek2020A1a2a[[#This Row],[BewJeTag2]]</f>
        <v>1.2935000000000001</v>
      </c>
      <c r="D62" s="334" t="s">
        <v>340</v>
      </c>
      <c r="E62" s="334" t="s">
        <v>350</v>
      </c>
      <c r="F62" s="334" t="s">
        <v>355</v>
      </c>
      <c r="G62" s="334" t="s">
        <v>3705</v>
      </c>
      <c r="H62" s="334">
        <v>4</v>
      </c>
      <c r="I62" s="335">
        <v>1.2935000000000001</v>
      </c>
    </row>
    <row r="63" spans="1:9" x14ac:dyDescent="0.35">
      <c r="A63" s="334" t="str">
        <f>Inek2020A1a2a[[#This Row],[PEPP]]&amp;"#"&amp;Inek2020A1a2a[[#This Row],[Klasse]]</f>
        <v>PA02A#5</v>
      </c>
      <c r="B63" s="334">
        <f>Inek2020A1a2a[[#This Row],[Klasse2]]</f>
        <v>5</v>
      </c>
      <c r="C63" s="335">
        <f>Inek2020A1a2a[[#This Row],[BewJeTag2]]</f>
        <v>1.2786</v>
      </c>
      <c r="D63" s="334" t="s">
        <v>340</v>
      </c>
      <c r="E63" s="334" t="s">
        <v>350</v>
      </c>
      <c r="F63" s="334" t="s">
        <v>355</v>
      </c>
      <c r="G63" s="334" t="s">
        <v>3705</v>
      </c>
      <c r="H63" s="334">
        <v>5</v>
      </c>
      <c r="I63" s="335">
        <v>1.2786</v>
      </c>
    </row>
    <row r="64" spans="1:9" x14ac:dyDescent="0.35">
      <c r="A64" s="334" t="str">
        <f>Inek2020A1a2a[[#This Row],[PEPP]]&amp;"#"&amp;Inek2020A1a2a[[#This Row],[Klasse]]</f>
        <v>PA02A#6</v>
      </c>
      <c r="B64" s="334">
        <f>Inek2020A1a2a[[#This Row],[Klasse2]]</f>
        <v>6</v>
      </c>
      <c r="C64" s="335">
        <f>Inek2020A1a2a[[#This Row],[BewJeTag2]]</f>
        <v>1.2636000000000001</v>
      </c>
      <c r="D64" s="334" t="s">
        <v>340</v>
      </c>
      <c r="E64" s="334" t="s">
        <v>350</v>
      </c>
      <c r="F64" s="334" t="s">
        <v>355</v>
      </c>
      <c r="G64" s="334" t="s">
        <v>3705</v>
      </c>
      <c r="H64" s="334">
        <v>6</v>
      </c>
      <c r="I64" s="335">
        <v>1.2636000000000001</v>
      </c>
    </row>
    <row r="65" spans="1:9" x14ac:dyDescent="0.35">
      <c r="A65" s="334" t="str">
        <f>Inek2020A1a2a[[#This Row],[PEPP]]&amp;"#"&amp;Inek2020A1a2a[[#This Row],[Klasse]]</f>
        <v>PA02A#7</v>
      </c>
      <c r="B65" s="334">
        <f>Inek2020A1a2a[[#This Row],[Klasse2]]</f>
        <v>7</v>
      </c>
      <c r="C65" s="335">
        <f>Inek2020A1a2a[[#This Row],[BewJeTag2]]</f>
        <v>1.2486999999999999</v>
      </c>
      <c r="D65" s="334" t="s">
        <v>340</v>
      </c>
      <c r="E65" s="334" t="s">
        <v>350</v>
      </c>
      <c r="F65" s="334" t="s">
        <v>355</v>
      </c>
      <c r="G65" s="334" t="s">
        <v>3705</v>
      </c>
      <c r="H65" s="334">
        <v>7</v>
      </c>
      <c r="I65" s="335">
        <v>1.2486999999999999</v>
      </c>
    </row>
    <row r="66" spans="1:9" x14ac:dyDescent="0.35">
      <c r="A66" s="334" t="str">
        <f>Inek2020A1a2a[[#This Row],[PEPP]]&amp;"#"&amp;Inek2020A1a2a[[#This Row],[Klasse]]</f>
        <v>PA02A#8</v>
      </c>
      <c r="B66" s="334">
        <f>Inek2020A1a2a[[#This Row],[Klasse2]]</f>
        <v>8</v>
      </c>
      <c r="C66" s="335">
        <f>Inek2020A1a2a[[#This Row],[BewJeTag2]]</f>
        <v>1.2337</v>
      </c>
      <c r="D66" s="334" t="s">
        <v>340</v>
      </c>
      <c r="E66" s="334" t="s">
        <v>350</v>
      </c>
      <c r="F66" s="334" t="s">
        <v>355</v>
      </c>
      <c r="G66" s="334" t="s">
        <v>3705</v>
      </c>
      <c r="H66" s="334">
        <v>8</v>
      </c>
      <c r="I66" s="335">
        <v>1.2337</v>
      </c>
    </row>
    <row r="67" spans="1:9" x14ac:dyDescent="0.35">
      <c r="A67" s="334" t="str">
        <f>Inek2020A1a2a[[#This Row],[PEPP]]&amp;"#"&amp;Inek2020A1a2a[[#This Row],[Klasse]]</f>
        <v>PA02A#9</v>
      </c>
      <c r="B67" s="334">
        <f>Inek2020A1a2a[[#This Row],[Klasse2]]</f>
        <v>9</v>
      </c>
      <c r="C67" s="335">
        <f>Inek2020A1a2a[[#This Row],[BewJeTag2]]</f>
        <v>1.2188000000000001</v>
      </c>
      <c r="D67" s="334" t="s">
        <v>340</v>
      </c>
      <c r="E67" s="334" t="s">
        <v>350</v>
      </c>
      <c r="F67" s="334" t="s">
        <v>355</v>
      </c>
      <c r="G67" s="334" t="s">
        <v>3705</v>
      </c>
      <c r="H67" s="334">
        <v>9</v>
      </c>
      <c r="I67" s="335">
        <v>1.2188000000000001</v>
      </c>
    </row>
    <row r="68" spans="1:9" x14ac:dyDescent="0.35">
      <c r="A68" s="334" t="str">
        <f>Inek2020A1a2a[[#This Row],[PEPP]]&amp;"#"&amp;Inek2020A1a2a[[#This Row],[Klasse]]</f>
        <v>PA02A#10</v>
      </c>
      <c r="B68" s="334">
        <f>Inek2020A1a2a[[#This Row],[Klasse2]]</f>
        <v>10</v>
      </c>
      <c r="C68" s="335">
        <f>Inek2020A1a2a[[#This Row],[BewJeTag2]]</f>
        <v>1.2039</v>
      </c>
      <c r="D68" s="334" t="s">
        <v>340</v>
      </c>
      <c r="E68" s="334" t="s">
        <v>350</v>
      </c>
      <c r="F68" s="334" t="s">
        <v>355</v>
      </c>
      <c r="G68" s="334" t="s">
        <v>3705</v>
      </c>
      <c r="H68" s="334">
        <v>10</v>
      </c>
      <c r="I68" s="335">
        <v>1.2039</v>
      </c>
    </row>
    <row r="69" spans="1:9" x14ac:dyDescent="0.35">
      <c r="A69" s="334" t="str">
        <f>Inek2020A1a2a[[#This Row],[PEPP]]&amp;"#"&amp;Inek2020A1a2a[[#This Row],[Klasse]]</f>
        <v>PA02A#11</v>
      </c>
      <c r="B69" s="334">
        <f>Inek2020A1a2a[[#This Row],[Klasse2]]</f>
        <v>11</v>
      </c>
      <c r="C69" s="335">
        <f>Inek2020A1a2a[[#This Row],[BewJeTag2]]</f>
        <v>1.1889000000000001</v>
      </c>
      <c r="D69" s="334" t="s">
        <v>340</v>
      </c>
      <c r="E69" s="334" t="s">
        <v>350</v>
      </c>
      <c r="F69" s="334" t="s">
        <v>355</v>
      </c>
      <c r="G69" s="334" t="s">
        <v>3705</v>
      </c>
      <c r="H69" s="334">
        <v>11</v>
      </c>
      <c r="I69" s="335">
        <v>1.1889000000000001</v>
      </c>
    </row>
    <row r="70" spans="1:9" x14ac:dyDescent="0.35">
      <c r="A70" s="334" t="str">
        <f>Inek2020A1a2a[[#This Row],[PEPP]]&amp;"#"&amp;Inek2020A1a2a[[#This Row],[Klasse]]</f>
        <v>PA02A#12</v>
      </c>
      <c r="B70" s="334">
        <f>Inek2020A1a2a[[#This Row],[Klasse2]]</f>
        <v>12</v>
      </c>
      <c r="C70" s="335">
        <f>Inek2020A1a2a[[#This Row],[BewJeTag2]]</f>
        <v>1.1739999999999999</v>
      </c>
      <c r="D70" s="334" t="s">
        <v>340</v>
      </c>
      <c r="E70" s="334" t="s">
        <v>350</v>
      </c>
      <c r="F70" s="334" t="s">
        <v>355</v>
      </c>
      <c r="G70" s="334" t="s">
        <v>3705</v>
      </c>
      <c r="H70" s="334">
        <v>12</v>
      </c>
      <c r="I70" s="335">
        <v>1.1739999999999999</v>
      </c>
    </row>
    <row r="71" spans="1:9" x14ac:dyDescent="0.35">
      <c r="A71" s="334" t="str">
        <f>Inek2020A1a2a[[#This Row],[PEPP]]&amp;"#"&amp;Inek2020A1a2a[[#This Row],[Klasse]]</f>
        <v>PA02A#13</v>
      </c>
      <c r="B71" s="334">
        <f>Inek2020A1a2a[[#This Row],[Klasse2]]</f>
        <v>13</v>
      </c>
      <c r="C71" s="335">
        <f>Inek2020A1a2a[[#This Row],[BewJeTag2]]</f>
        <v>1.1591</v>
      </c>
      <c r="D71" s="334" t="s">
        <v>340</v>
      </c>
      <c r="E71" s="334" t="s">
        <v>350</v>
      </c>
      <c r="F71" s="334" t="s">
        <v>355</v>
      </c>
      <c r="G71" s="334" t="s">
        <v>3705</v>
      </c>
      <c r="H71" s="334">
        <v>13</v>
      </c>
      <c r="I71" s="335">
        <v>1.1591</v>
      </c>
    </row>
    <row r="72" spans="1:9" x14ac:dyDescent="0.35">
      <c r="A72" s="334" t="str">
        <f>Inek2020A1a2a[[#This Row],[PEPP]]&amp;"#"&amp;Inek2020A1a2a[[#This Row],[Klasse]]</f>
        <v>PA02A#14</v>
      </c>
      <c r="B72" s="334">
        <f>Inek2020A1a2a[[#This Row],[Klasse2]]</f>
        <v>14</v>
      </c>
      <c r="C72" s="335">
        <f>Inek2020A1a2a[[#This Row],[BewJeTag2]]</f>
        <v>1.1440999999999999</v>
      </c>
      <c r="D72" s="334" t="s">
        <v>340</v>
      </c>
      <c r="E72" s="334" t="s">
        <v>350</v>
      </c>
      <c r="F72" s="334" t="s">
        <v>355</v>
      </c>
      <c r="G72" s="334" t="s">
        <v>3705</v>
      </c>
      <c r="H72" s="334">
        <v>14</v>
      </c>
      <c r="I72" s="335">
        <v>1.1440999999999999</v>
      </c>
    </row>
    <row r="73" spans="1:9" x14ac:dyDescent="0.35">
      <c r="A73" s="334" t="str">
        <f>Inek2020A1a2a[[#This Row],[PEPP]]&amp;"#"&amp;Inek2020A1a2a[[#This Row],[Klasse]]</f>
        <v>PA02A#15</v>
      </c>
      <c r="B73" s="334">
        <f>Inek2020A1a2a[[#This Row],[Klasse2]]</f>
        <v>15</v>
      </c>
      <c r="C73" s="335">
        <f>Inek2020A1a2a[[#This Row],[BewJeTag2]]</f>
        <v>1.1292</v>
      </c>
      <c r="D73" s="334" t="s">
        <v>340</v>
      </c>
      <c r="E73" s="334" t="s">
        <v>350</v>
      </c>
      <c r="F73" s="334" t="s">
        <v>355</v>
      </c>
      <c r="G73" s="334" t="s">
        <v>3705</v>
      </c>
      <c r="H73" s="334">
        <v>15</v>
      </c>
      <c r="I73" s="335">
        <v>1.1292</v>
      </c>
    </row>
    <row r="74" spans="1:9" x14ac:dyDescent="0.35">
      <c r="A74" s="334" t="str">
        <f>Inek2020A1a2a[[#This Row],[PEPP]]&amp;"#"&amp;Inek2020A1a2a[[#This Row],[Klasse]]</f>
        <v>PA02A#16</v>
      </c>
      <c r="B74" s="334">
        <f>Inek2020A1a2a[[#This Row],[Klasse2]]</f>
        <v>16</v>
      </c>
      <c r="C74" s="335">
        <f>Inek2020A1a2a[[#This Row],[BewJeTag2]]</f>
        <v>1.1143000000000001</v>
      </c>
      <c r="D74" s="334" t="s">
        <v>340</v>
      </c>
      <c r="E74" s="334" t="s">
        <v>350</v>
      </c>
      <c r="F74" s="334" t="s">
        <v>355</v>
      </c>
      <c r="G74" s="334" t="s">
        <v>3705</v>
      </c>
      <c r="H74" s="334">
        <v>16</v>
      </c>
      <c r="I74" s="335">
        <v>1.1143000000000001</v>
      </c>
    </row>
    <row r="75" spans="1:9" x14ac:dyDescent="0.35">
      <c r="A75" s="334" t="str">
        <f>Inek2020A1a2a[[#This Row],[PEPP]]&amp;"#"&amp;Inek2020A1a2a[[#This Row],[Klasse]]</f>
        <v>PA02A#17</v>
      </c>
      <c r="B75" s="334">
        <f>Inek2020A1a2a[[#This Row],[Klasse2]]</f>
        <v>17</v>
      </c>
      <c r="C75" s="335">
        <f>Inek2020A1a2a[[#This Row],[BewJeTag2]]</f>
        <v>1.0992999999999999</v>
      </c>
      <c r="D75" s="334" t="s">
        <v>340</v>
      </c>
      <c r="E75" s="334" t="s">
        <v>350</v>
      </c>
      <c r="F75" s="334" t="s">
        <v>355</v>
      </c>
      <c r="G75" s="334" t="s">
        <v>3705</v>
      </c>
      <c r="H75" s="334">
        <v>17</v>
      </c>
      <c r="I75" s="335">
        <v>1.0992999999999999</v>
      </c>
    </row>
    <row r="76" spans="1:9" x14ac:dyDescent="0.35">
      <c r="A76" s="334" t="str">
        <f>Inek2020A1a2a[[#This Row],[PEPP]]&amp;"#"&amp;Inek2020A1a2a[[#This Row],[Klasse]]</f>
        <v>PA02B#1</v>
      </c>
      <c r="B76" s="334">
        <f>Inek2020A1a2a[[#This Row],[Klasse2]]</f>
        <v>1</v>
      </c>
      <c r="C76" s="335">
        <f>Inek2020A1a2a[[#This Row],[BewJeTag2]]</f>
        <v>1.4802</v>
      </c>
      <c r="D76" s="334" t="s">
        <v>340</v>
      </c>
      <c r="E76" s="334" t="s">
        <v>350</v>
      </c>
      <c r="F76" s="334" t="s">
        <v>357</v>
      </c>
      <c r="G76" s="334" t="s">
        <v>3455</v>
      </c>
      <c r="H76" s="334">
        <v>1</v>
      </c>
      <c r="I76" s="335">
        <v>1.4802</v>
      </c>
    </row>
    <row r="77" spans="1:9" x14ac:dyDescent="0.35">
      <c r="A77" s="334" t="str">
        <f>Inek2020A1a2a[[#This Row],[PEPP]]&amp;"#"&amp;Inek2020A1a2a[[#This Row],[Klasse]]</f>
        <v>PA02B#2</v>
      </c>
      <c r="B77" s="334">
        <f>Inek2020A1a2a[[#This Row],[Klasse2]]</f>
        <v>2</v>
      </c>
      <c r="C77" s="335">
        <f>Inek2020A1a2a[[#This Row],[BewJeTag2]]</f>
        <v>1.2904</v>
      </c>
      <c r="D77" s="334" t="s">
        <v>340</v>
      </c>
      <c r="E77" s="334" t="s">
        <v>350</v>
      </c>
      <c r="F77" s="334" t="s">
        <v>357</v>
      </c>
      <c r="G77" s="334" t="s">
        <v>3455</v>
      </c>
      <c r="H77" s="334">
        <v>2</v>
      </c>
      <c r="I77" s="335">
        <v>1.2904</v>
      </c>
    </row>
    <row r="78" spans="1:9" x14ac:dyDescent="0.35">
      <c r="A78" s="334" t="str">
        <f>Inek2020A1a2a[[#This Row],[PEPP]]&amp;"#"&amp;Inek2020A1a2a[[#This Row],[Klasse]]</f>
        <v>PA02B#3</v>
      </c>
      <c r="B78" s="334">
        <f>Inek2020A1a2a[[#This Row],[Klasse2]]</f>
        <v>3</v>
      </c>
      <c r="C78" s="335">
        <f>Inek2020A1a2a[[#This Row],[BewJeTag2]]</f>
        <v>1.2321</v>
      </c>
      <c r="D78" s="334" t="s">
        <v>340</v>
      </c>
      <c r="E78" s="334" t="s">
        <v>350</v>
      </c>
      <c r="F78" s="334" t="s">
        <v>357</v>
      </c>
      <c r="G78" s="334" t="s">
        <v>3455</v>
      </c>
      <c r="H78" s="334">
        <v>3</v>
      </c>
      <c r="I78" s="335">
        <v>1.2321</v>
      </c>
    </row>
    <row r="79" spans="1:9" x14ac:dyDescent="0.35">
      <c r="A79" s="334" t="str">
        <f>Inek2020A1a2a[[#This Row],[PEPP]]&amp;"#"&amp;Inek2020A1a2a[[#This Row],[Klasse]]</f>
        <v>PA02B#4</v>
      </c>
      <c r="B79" s="334">
        <f>Inek2020A1a2a[[#This Row],[Klasse2]]</f>
        <v>4</v>
      </c>
      <c r="C79" s="335">
        <f>Inek2020A1a2a[[#This Row],[BewJeTag2]]</f>
        <v>1.2030000000000001</v>
      </c>
      <c r="D79" s="334" t="s">
        <v>340</v>
      </c>
      <c r="E79" s="334" t="s">
        <v>350</v>
      </c>
      <c r="F79" s="334" t="s">
        <v>357</v>
      </c>
      <c r="G79" s="334" t="s">
        <v>3455</v>
      </c>
      <c r="H79" s="334">
        <v>4</v>
      </c>
      <c r="I79" s="335">
        <v>1.2030000000000001</v>
      </c>
    </row>
    <row r="80" spans="1:9" x14ac:dyDescent="0.35">
      <c r="A80" s="334" t="str">
        <f>Inek2020A1a2a[[#This Row],[PEPP]]&amp;"#"&amp;Inek2020A1a2a[[#This Row],[Klasse]]</f>
        <v>PA02B#5</v>
      </c>
      <c r="B80" s="334">
        <f>Inek2020A1a2a[[#This Row],[Klasse2]]</f>
        <v>5</v>
      </c>
      <c r="C80" s="335">
        <f>Inek2020A1a2a[[#This Row],[BewJeTag2]]</f>
        <v>1.1897</v>
      </c>
      <c r="D80" s="334" t="s">
        <v>340</v>
      </c>
      <c r="E80" s="334" t="s">
        <v>350</v>
      </c>
      <c r="F80" s="334" t="s">
        <v>357</v>
      </c>
      <c r="G80" s="334" t="s">
        <v>3455</v>
      </c>
      <c r="H80" s="334">
        <v>5</v>
      </c>
      <c r="I80" s="335">
        <v>1.1897</v>
      </c>
    </row>
    <row r="81" spans="1:9" x14ac:dyDescent="0.35">
      <c r="A81" s="334" t="str">
        <f>Inek2020A1a2a[[#This Row],[PEPP]]&amp;"#"&amp;Inek2020A1a2a[[#This Row],[Klasse]]</f>
        <v>PA02B#6</v>
      </c>
      <c r="B81" s="334">
        <f>Inek2020A1a2a[[#This Row],[Klasse2]]</f>
        <v>6</v>
      </c>
      <c r="C81" s="335">
        <f>Inek2020A1a2a[[#This Row],[BewJeTag2]]</f>
        <v>1.1765000000000001</v>
      </c>
      <c r="D81" s="334" t="s">
        <v>340</v>
      </c>
      <c r="E81" s="334" t="s">
        <v>350</v>
      </c>
      <c r="F81" s="334" t="s">
        <v>357</v>
      </c>
      <c r="G81" s="334" t="s">
        <v>3455</v>
      </c>
      <c r="H81" s="334">
        <v>6</v>
      </c>
      <c r="I81" s="335">
        <v>1.1765000000000001</v>
      </c>
    </row>
    <row r="82" spans="1:9" x14ac:dyDescent="0.35">
      <c r="A82" s="334" t="str">
        <f>Inek2020A1a2a[[#This Row],[PEPP]]&amp;"#"&amp;Inek2020A1a2a[[#This Row],[Klasse]]</f>
        <v>PA02B#7</v>
      </c>
      <c r="B82" s="334">
        <f>Inek2020A1a2a[[#This Row],[Klasse2]]</f>
        <v>7</v>
      </c>
      <c r="C82" s="335">
        <f>Inek2020A1a2a[[#This Row],[BewJeTag2]]</f>
        <v>1.1632</v>
      </c>
      <c r="D82" s="334" t="s">
        <v>340</v>
      </c>
      <c r="E82" s="334" t="s">
        <v>350</v>
      </c>
      <c r="F82" s="334" t="s">
        <v>357</v>
      </c>
      <c r="G82" s="334" t="s">
        <v>3455</v>
      </c>
      <c r="H82" s="334">
        <v>7</v>
      </c>
      <c r="I82" s="335">
        <v>1.1632</v>
      </c>
    </row>
    <row r="83" spans="1:9" x14ac:dyDescent="0.35">
      <c r="A83" s="334" t="str">
        <f>Inek2020A1a2a[[#This Row],[PEPP]]&amp;"#"&amp;Inek2020A1a2a[[#This Row],[Klasse]]</f>
        <v>PA02B#8</v>
      </c>
      <c r="B83" s="334">
        <f>Inek2020A1a2a[[#This Row],[Klasse2]]</f>
        <v>8</v>
      </c>
      <c r="C83" s="335">
        <f>Inek2020A1a2a[[#This Row],[BewJeTag2]]</f>
        <v>1.1498999999999999</v>
      </c>
      <c r="D83" s="334" t="s">
        <v>340</v>
      </c>
      <c r="E83" s="334" t="s">
        <v>350</v>
      </c>
      <c r="F83" s="334" t="s">
        <v>357</v>
      </c>
      <c r="G83" s="334" t="s">
        <v>3455</v>
      </c>
      <c r="H83" s="334">
        <v>8</v>
      </c>
      <c r="I83" s="335">
        <v>1.1498999999999999</v>
      </c>
    </row>
    <row r="84" spans="1:9" x14ac:dyDescent="0.35">
      <c r="A84" s="334" t="str">
        <f>Inek2020A1a2a[[#This Row],[PEPP]]&amp;"#"&amp;Inek2020A1a2a[[#This Row],[Klasse]]</f>
        <v>PA02B#9</v>
      </c>
      <c r="B84" s="334">
        <f>Inek2020A1a2a[[#This Row],[Klasse2]]</f>
        <v>9</v>
      </c>
      <c r="C84" s="335">
        <f>Inek2020A1a2a[[#This Row],[BewJeTag2]]</f>
        <v>1.1367</v>
      </c>
      <c r="D84" s="334" t="s">
        <v>340</v>
      </c>
      <c r="E84" s="334" t="s">
        <v>350</v>
      </c>
      <c r="F84" s="334" t="s">
        <v>357</v>
      </c>
      <c r="G84" s="334" t="s">
        <v>3455</v>
      </c>
      <c r="H84" s="334">
        <v>9</v>
      </c>
      <c r="I84" s="335">
        <v>1.1367</v>
      </c>
    </row>
    <row r="85" spans="1:9" x14ac:dyDescent="0.35">
      <c r="A85" s="334" t="str">
        <f>Inek2020A1a2a[[#This Row],[PEPP]]&amp;"#"&amp;Inek2020A1a2a[[#This Row],[Klasse]]</f>
        <v>PA02B#10</v>
      </c>
      <c r="B85" s="334">
        <f>Inek2020A1a2a[[#This Row],[Klasse2]]</f>
        <v>10</v>
      </c>
      <c r="C85" s="335">
        <f>Inek2020A1a2a[[#This Row],[BewJeTag2]]</f>
        <v>1.1234</v>
      </c>
      <c r="D85" s="334" t="s">
        <v>340</v>
      </c>
      <c r="E85" s="334" t="s">
        <v>350</v>
      </c>
      <c r="F85" s="334" t="s">
        <v>357</v>
      </c>
      <c r="G85" s="334" t="s">
        <v>3455</v>
      </c>
      <c r="H85" s="334">
        <v>10</v>
      </c>
      <c r="I85" s="335">
        <v>1.1234</v>
      </c>
    </row>
    <row r="86" spans="1:9" x14ac:dyDescent="0.35">
      <c r="A86" s="334" t="str">
        <f>Inek2020A1a2a[[#This Row],[PEPP]]&amp;"#"&amp;Inek2020A1a2a[[#This Row],[Klasse]]</f>
        <v>PA02B#11</v>
      </c>
      <c r="B86" s="334">
        <f>Inek2020A1a2a[[#This Row],[Klasse2]]</f>
        <v>11</v>
      </c>
      <c r="C86" s="335">
        <f>Inek2020A1a2a[[#This Row],[BewJeTag2]]</f>
        <v>1.1102000000000001</v>
      </c>
      <c r="D86" s="334" t="s">
        <v>340</v>
      </c>
      <c r="E86" s="334" t="s">
        <v>350</v>
      </c>
      <c r="F86" s="334" t="s">
        <v>357</v>
      </c>
      <c r="G86" s="334" t="s">
        <v>3455</v>
      </c>
      <c r="H86" s="334">
        <v>11</v>
      </c>
      <c r="I86" s="335">
        <v>1.1102000000000001</v>
      </c>
    </row>
    <row r="87" spans="1:9" x14ac:dyDescent="0.35">
      <c r="A87" s="334" t="str">
        <f>Inek2020A1a2a[[#This Row],[PEPP]]&amp;"#"&amp;Inek2020A1a2a[[#This Row],[Klasse]]</f>
        <v>PA02B#12</v>
      </c>
      <c r="B87" s="334">
        <f>Inek2020A1a2a[[#This Row],[Klasse2]]</f>
        <v>12</v>
      </c>
      <c r="C87" s="335">
        <f>Inek2020A1a2a[[#This Row],[BewJeTag2]]</f>
        <v>1.0969</v>
      </c>
      <c r="D87" s="334" t="s">
        <v>340</v>
      </c>
      <c r="E87" s="334" t="s">
        <v>350</v>
      </c>
      <c r="F87" s="334" t="s">
        <v>357</v>
      </c>
      <c r="G87" s="334" t="s">
        <v>3455</v>
      </c>
      <c r="H87" s="334">
        <v>12</v>
      </c>
      <c r="I87" s="335">
        <v>1.0969</v>
      </c>
    </row>
    <row r="88" spans="1:9" x14ac:dyDescent="0.35">
      <c r="A88" s="334" t="str">
        <f>Inek2020A1a2a[[#This Row],[PEPP]]&amp;"#"&amp;Inek2020A1a2a[[#This Row],[Klasse]]</f>
        <v>PA02B#13</v>
      </c>
      <c r="B88" s="334">
        <f>Inek2020A1a2a[[#This Row],[Klasse2]]</f>
        <v>13</v>
      </c>
      <c r="C88" s="335">
        <f>Inek2020A1a2a[[#This Row],[BewJeTag2]]</f>
        <v>1.0837000000000001</v>
      </c>
      <c r="D88" s="334" t="s">
        <v>340</v>
      </c>
      <c r="E88" s="334" t="s">
        <v>350</v>
      </c>
      <c r="F88" s="334" t="s">
        <v>357</v>
      </c>
      <c r="G88" s="334" t="s">
        <v>3455</v>
      </c>
      <c r="H88" s="334">
        <v>13</v>
      </c>
      <c r="I88" s="335">
        <v>1.0837000000000001</v>
      </c>
    </row>
    <row r="89" spans="1:9" x14ac:dyDescent="0.35">
      <c r="A89" s="334" t="str">
        <f>Inek2020A1a2a[[#This Row],[PEPP]]&amp;"#"&amp;Inek2020A1a2a[[#This Row],[Klasse]]</f>
        <v>PA02B#14</v>
      </c>
      <c r="B89" s="334">
        <f>Inek2020A1a2a[[#This Row],[Klasse2]]</f>
        <v>14</v>
      </c>
      <c r="C89" s="335">
        <f>Inek2020A1a2a[[#This Row],[BewJeTag2]]</f>
        <v>1.0704</v>
      </c>
      <c r="D89" s="334" t="s">
        <v>340</v>
      </c>
      <c r="E89" s="334" t="s">
        <v>350</v>
      </c>
      <c r="F89" s="334" t="s">
        <v>357</v>
      </c>
      <c r="G89" s="334" t="s">
        <v>3455</v>
      </c>
      <c r="H89" s="334">
        <v>14</v>
      </c>
      <c r="I89" s="335">
        <v>1.0704</v>
      </c>
    </row>
    <row r="90" spans="1:9" x14ac:dyDescent="0.35">
      <c r="A90" s="334" t="str">
        <f>Inek2020A1a2a[[#This Row],[PEPP]]&amp;"#"&amp;Inek2020A1a2a[[#This Row],[Klasse]]</f>
        <v>PA02B#15</v>
      </c>
      <c r="B90" s="334">
        <f>Inek2020A1a2a[[#This Row],[Klasse2]]</f>
        <v>15</v>
      </c>
      <c r="C90" s="335">
        <f>Inek2020A1a2a[[#This Row],[BewJeTag2]]</f>
        <v>1.0571999999999999</v>
      </c>
      <c r="D90" s="334" t="s">
        <v>340</v>
      </c>
      <c r="E90" s="334" t="s">
        <v>350</v>
      </c>
      <c r="F90" s="334" t="s">
        <v>357</v>
      </c>
      <c r="G90" s="334" t="s">
        <v>3455</v>
      </c>
      <c r="H90" s="334">
        <v>15</v>
      </c>
      <c r="I90" s="335">
        <v>1.0571999999999999</v>
      </c>
    </row>
    <row r="91" spans="1:9" x14ac:dyDescent="0.35">
      <c r="A91" s="334" t="str">
        <f>Inek2020A1a2a[[#This Row],[PEPP]]&amp;"#"&amp;Inek2020A1a2a[[#This Row],[Klasse]]</f>
        <v>PA02B#16</v>
      </c>
      <c r="B91" s="334">
        <f>Inek2020A1a2a[[#This Row],[Klasse2]]</f>
        <v>16</v>
      </c>
      <c r="C91" s="335">
        <f>Inek2020A1a2a[[#This Row],[BewJeTag2]]</f>
        <v>1.0439000000000001</v>
      </c>
      <c r="D91" s="334" t="s">
        <v>340</v>
      </c>
      <c r="E91" s="334" t="s">
        <v>350</v>
      </c>
      <c r="F91" s="334" t="s">
        <v>357</v>
      </c>
      <c r="G91" s="334" t="s">
        <v>3455</v>
      </c>
      <c r="H91" s="334">
        <v>16</v>
      </c>
      <c r="I91" s="335">
        <v>1.0439000000000001</v>
      </c>
    </row>
    <row r="92" spans="1:9" x14ac:dyDescent="0.35">
      <c r="A92" s="334" t="str">
        <f>Inek2020A1a2a[[#This Row],[PEPP]]&amp;"#"&amp;Inek2020A1a2a[[#This Row],[Klasse]]</f>
        <v>PA02B#17</v>
      </c>
      <c r="B92" s="334">
        <f>Inek2020A1a2a[[#This Row],[Klasse2]]</f>
        <v>17</v>
      </c>
      <c r="C92" s="335">
        <f>Inek2020A1a2a[[#This Row],[BewJeTag2]]</f>
        <v>1.0306999999999999</v>
      </c>
      <c r="D92" s="334" t="s">
        <v>340</v>
      </c>
      <c r="E92" s="334" t="s">
        <v>350</v>
      </c>
      <c r="F92" s="334" t="s">
        <v>357</v>
      </c>
      <c r="G92" s="334" t="s">
        <v>3455</v>
      </c>
      <c r="H92" s="334">
        <v>17</v>
      </c>
      <c r="I92" s="335">
        <v>1.0306999999999999</v>
      </c>
    </row>
    <row r="93" spans="1:9" x14ac:dyDescent="0.35">
      <c r="A93" s="334" t="str">
        <f>Inek2020A1a2a[[#This Row],[PEPP]]&amp;"#"&amp;Inek2020A1a2a[[#This Row],[Klasse]]</f>
        <v>PA02B#18</v>
      </c>
      <c r="B93" s="334">
        <f>Inek2020A1a2a[[#This Row],[Klasse2]]</f>
        <v>18</v>
      </c>
      <c r="C93" s="335">
        <f>Inek2020A1a2a[[#This Row],[BewJeTag2]]</f>
        <v>1.0174000000000001</v>
      </c>
      <c r="D93" s="334" t="s">
        <v>340</v>
      </c>
      <c r="E93" s="334" t="s">
        <v>350</v>
      </c>
      <c r="F93" s="334" t="s">
        <v>357</v>
      </c>
      <c r="G93" s="334" t="s">
        <v>3455</v>
      </c>
      <c r="H93" s="334">
        <v>18</v>
      </c>
      <c r="I93" s="335">
        <v>1.0174000000000001</v>
      </c>
    </row>
    <row r="94" spans="1:9" ht="29" x14ac:dyDescent="0.35">
      <c r="A94" s="334" t="str">
        <f>Inek2020A1a2a[[#This Row],[PEPP]]&amp;"#"&amp;Inek2020A1a2a[[#This Row],[Klasse]]</f>
        <v>PA02C#1</v>
      </c>
      <c r="B94" s="334">
        <f>Inek2020A1a2a[[#This Row],[Klasse2]]</f>
        <v>1</v>
      </c>
      <c r="C94" s="335">
        <f>Inek2020A1a2a[[#This Row],[BewJeTag2]]</f>
        <v>1.4469000000000001</v>
      </c>
      <c r="D94" s="334" t="s">
        <v>340</v>
      </c>
      <c r="E94" s="334" t="s">
        <v>350</v>
      </c>
      <c r="F94" s="334" t="s">
        <v>359</v>
      </c>
      <c r="G94" s="337" t="s">
        <v>360</v>
      </c>
      <c r="H94" s="334">
        <v>1</v>
      </c>
      <c r="I94" s="335">
        <v>1.4469000000000001</v>
      </c>
    </row>
    <row r="95" spans="1:9" ht="29" x14ac:dyDescent="0.35">
      <c r="A95" s="334" t="str">
        <f>Inek2020A1a2a[[#This Row],[PEPP]]&amp;"#"&amp;Inek2020A1a2a[[#This Row],[Klasse]]</f>
        <v>PA02C#2</v>
      </c>
      <c r="B95" s="334">
        <f>Inek2020A1a2a[[#This Row],[Klasse2]]</f>
        <v>2</v>
      </c>
      <c r="C95" s="335">
        <f>Inek2020A1a2a[[#This Row],[BewJeTag2]]</f>
        <v>1.2710999999999999</v>
      </c>
      <c r="D95" s="334" t="s">
        <v>340</v>
      </c>
      <c r="E95" s="334" t="s">
        <v>350</v>
      </c>
      <c r="F95" s="334" t="s">
        <v>359</v>
      </c>
      <c r="G95" s="337" t="s">
        <v>360</v>
      </c>
      <c r="H95" s="334">
        <v>2</v>
      </c>
      <c r="I95" s="335">
        <v>1.2710999999999999</v>
      </c>
    </row>
    <row r="96" spans="1:9" ht="29" x14ac:dyDescent="0.35">
      <c r="A96" s="334" t="str">
        <f>Inek2020A1a2a[[#This Row],[PEPP]]&amp;"#"&amp;Inek2020A1a2a[[#This Row],[Klasse]]</f>
        <v>PA02C#3</v>
      </c>
      <c r="B96" s="334">
        <f>Inek2020A1a2a[[#This Row],[Klasse2]]</f>
        <v>3</v>
      </c>
      <c r="C96" s="335">
        <f>Inek2020A1a2a[[#This Row],[BewJeTag2]]</f>
        <v>1.2121999999999999</v>
      </c>
      <c r="D96" s="334" t="s">
        <v>340</v>
      </c>
      <c r="E96" s="334" t="s">
        <v>350</v>
      </c>
      <c r="F96" s="334" t="s">
        <v>359</v>
      </c>
      <c r="G96" s="337" t="s">
        <v>360</v>
      </c>
      <c r="H96" s="334">
        <v>3</v>
      </c>
      <c r="I96" s="335">
        <v>1.2121999999999999</v>
      </c>
    </row>
    <row r="97" spans="1:9" ht="29" x14ac:dyDescent="0.35">
      <c r="A97" s="334" t="str">
        <f>Inek2020A1a2a[[#This Row],[PEPP]]&amp;"#"&amp;Inek2020A1a2a[[#This Row],[Klasse]]</f>
        <v>PA02C#4</v>
      </c>
      <c r="B97" s="334">
        <f>Inek2020A1a2a[[#This Row],[Klasse2]]</f>
        <v>4</v>
      </c>
      <c r="C97" s="335">
        <f>Inek2020A1a2a[[#This Row],[BewJeTag2]]</f>
        <v>1.1809000000000001</v>
      </c>
      <c r="D97" s="334" t="s">
        <v>340</v>
      </c>
      <c r="E97" s="334" t="s">
        <v>350</v>
      </c>
      <c r="F97" s="334" t="s">
        <v>359</v>
      </c>
      <c r="G97" s="337" t="s">
        <v>360</v>
      </c>
      <c r="H97" s="334">
        <v>4</v>
      </c>
      <c r="I97" s="335">
        <v>1.1809000000000001</v>
      </c>
    </row>
    <row r="98" spans="1:9" ht="29" x14ac:dyDescent="0.35">
      <c r="A98" s="334" t="str">
        <f>Inek2020A1a2a[[#This Row],[PEPP]]&amp;"#"&amp;Inek2020A1a2a[[#This Row],[Klasse]]</f>
        <v>PA02C#5</v>
      </c>
      <c r="B98" s="334">
        <f>Inek2020A1a2a[[#This Row],[Klasse2]]</f>
        <v>5</v>
      </c>
      <c r="C98" s="335">
        <f>Inek2020A1a2a[[#This Row],[BewJeTag2]]</f>
        <v>1.1646000000000001</v>
      </c>
      <c r="D98" s="334" t="s">
        <v>340</v>
      </c>
      <c r="E98" s="334" t="s">
        <v>350</v>
      </c>
      <c r="F98" s="334" t="s">
        <v>359</v>
      </c>
      <c r="G98" s="337" t="s">
        <v>360</v>
      </c>
      <c r="H98" s="334">
        <v>5</v>
      </c>
      <c r="I98" s="335">
        <v>1.1646000000000001</v>
      </c>
    </row>
    <row r="99" spans="1:9" ht="29" x14ac:dyDescent="0.35">
      <c r="A99" s="334" t="str">
        <f>Inek2020A1a2a[[#This Row],[PEPP]]&amp;"#"&amp;Inek2020A1a2a[[#This Row],[Klasse]]</f>
        <v>PA02C#6</v>
      </c>
      <c r="B99" s="334">
        <f>Inek2020A1a2a[[#This Row],[Klasse2]]</f>
        <v>6</v>
      </c>
      <c r="C99" s="335">
        <f>Inek2020A1a2a[[#This Row],[BewJeTag2]]</f>
        <v>1.1484000000000001</v>
      </c>
      <c r="D99" s="334" t="s">
        <v>340</v>
      </c>
      <c r="E99" s="334" t="s">
        <v>350</v>
      </c>
      <c r="F99" s="334" t="s">
        <v>359</v>
      </c>
      <c r="G99" s="337" t="s">
        <v>360</v>
      </c>
      <c r="H99" s="334">
        <v>6</v>
      </c>
      <c r="I99" s="335">
        <v>1.1484000000000001</v>
      </c>
    </row>
    <row r="100" spans="1:9" ht="29" x14ac:dyDescent="0.35">
      <c r="A100" s="334" t="str">
        <f>Inek2020A1a2a[[#This Row],[PEPP]]&amp;"#"&amp;Inek2020A1a2a[[#This Row],[Klasse]]</f>
        <v>PA02C#7</v>
      </c>
      <c r="B100" s="334">
        <f>Inek2020A1a2a[[#This Row],[Klasse2]]</f>
        <v>7</v>
      </c>
      <c r="C100" s="335">
        <f>Inek2020A1a2a[[#This Row],[BewJeTag2]]</f>
        <v>1.1321000000000001</v>
      </c>
      <c r="D100" s="334" t="s">
        <v>340</v>
      </c>
      <c r="E100" s="334" t="s">
        <v>350</v>
      </c>
      <c r="F100" s="334" t="s">
        <v>359</v>
      </c>
      <c r="G100" s="337" t="s">
        <v>360</v>
      </c>
      <c r="H100" s="334">
        <v>7</v>
      </c>
      <c r="I100" s="335">
        <v>1.1321000000000001</v>
      </c>
    </row>
    <row r="101" spans="1:9" ht="29" x14ac:dyDescent="0.35">
      <c r="A101" s="334" t="str">
        <f>Inek2020A1a2a[[#This Row],[PEPP]]&amp;"#"&amp;Inek2020A1a2a[[#This Row],[Klasse]]</f>
        <v>PA02C#8</v>
      </c>
      <c r="B101" s="334">
        <f>Inek2020A1a2a[[#This Row],[Klasse2]]</f>
        <v>8</v>
      </c>
      <c r="C101" s="335">
        <f>Inek2020A1a2a[[#This Row],[BewJeTag2]]</f>
        <v>1.1157999999999999</v>
      </c>
      <c r="D101" s="334" t="s">
        <v>340</v>
      </c>
      <c r="E101" s="334" t="s">
        <v>350</v>
      </c>
      <c r="F101" s="334" t="s">
        <v>359</v>
      </c>
      <c r="G101" s="337" t="s">
        <v>360</v>
      </c>
      <c r="H101" s="334">
        <v>8</v>
      </c>
      <c r="I101" s="335">
        <v>1.1157999999999999</v>
      </c>
    </row>
    <row r="102" spans="1:9" ht="29" x14ac:dyDescent="0.35">
      <c r="A102" s="334" t="str">
        <f>Inek2020A1a2a[[#This Row],[PEPP]]&amp;"#"&amp;Inek2020A1a2a[[#This Row],[Klasse]]</f>
        <v>PA02C#9</v>
      </c>
      <c r="B102" s="334">
        <f>Inek2020A1a2a[[#This Row],[Klasse2]]</f>
        <v>9</v>
      </c>
      <c r="C102" s="335">
        <f>Inek2020A1a2a[[#This Row],[BewJeTag2]]</f>
        <v>1.0994999999999999</v>
      </c>
      <c r="D102" s="334" t="s">
        <v>340</v>
      </c>
      <c r="E102" s="334" t="s">
        <v>350</v>
      </c>
      <c r="F102" s="334" t="s">
        <v>359</v>
      </c>
      <c r="G102" s="337" t="s">
        <v>360</v>
      </c>
      <c r="H102" s="334">
        <v>9</v>
      </c>
      <c r="I102" s="335">
        <v>1.0994999999999999</v>
      </c>
    </row>
    <row r="103" spans="1:9" ht="29" x14ac:dyDescent="0.35">
      <c r="A103" s="334" t="str">
        <f>Inek2020A1a2a[[#This Row],[PEPP]]&amp;"#"&amp;Inek2020A1a2a[[#This Row],[Klasse]]</f>
        <v>PA02C#10</v>
      </c>
      <c r="B103" s="334">
        <f>Inek2020A1a2a[[#This Row],[Klasse2]]</f>
        <v>10</v>
      </c>
      <c r="C103" s="335">
        <f>Inek2020A1a2a[[#This Row],[BewJeTag2]]</f>
        <v>1.0831999999999999</v>
      </c>
      <c r="D103" s="334" t="s">
        <v>340</v>
      </c>
      <c r="E103" s="334" t="s">
        <v>350</v>
      </c>
      <c r="F103" s="334" t="s">
        <v>359</v>
      </c>
      <c r="G103" s="337" t="s">
        <v>360</v>
      </c>
      <c r="H103" s="334">
        <v>10</v>
      </c>
      <c r="I103" s="335">
        <v>1.0831999999999999</v>
      </c>
    </row>
    <row r="104" spans="1:9" ht="29" x14ac:dyDescent="0.35">
      <c r="A104" s="334" t="str">
        <f>Inek2020A1a2a[[#This Row],[PEPP]]&amp;"#"&amp;Inek2020A1a2a[[#This Row],[Klasse]]</f>
        <v>PA02C#11</v>
      </c>
      <c r="B104" s="334">
        <f>Inek2020A1a2a[[#This Row],[Klasse2]]</f>
        <v>11</v>
      </c>
      <c r="C104" s="335">
        <f>Inek2020A1a2a[[#This Row],[BewJeTag2]]</f>
        <v>1.0669</v>
      </c>
      <c r="D104" s="334" t="s">
        <v>340</v>
      </c>
      <c r="E104" s="334" t="s">
        <v>350</v>
      </c>
      <c r="F104" s="334" t="s">
        <v>359</v>
      </c>
      <c r="G104" s="337" t="s">
        <v>360</v>
      </c>
      <c r="H104" s="334">
        <v>11</v>
      </c>
      <c r="I104" s="335">
        <v>1.0669</v>
      </c>
    </row>
    <row r="105" spans="1:9" ht="29" x14ac:dyDescent="0.35">
      <c r="A105" s="334" t="str">
        <f>Inek2020A1a2a[[#This Row],[PEPP]]&amp;"#"&amp;Inek2020A1a2a[[#This Row],[Klasse]]</f>
        <v>PA02C#12</v>
      </c>
      <c r="B105" s="334">
        <f>Inek2020A1a2a[[#This Row],[Klasse2]]</f>
        <v>12</v>
      </c>
      <c r="C105" s="335">
        <f>Inek2020A1a2a[[#This Row],[BewJeTag2]]</f>
        <v>1.0506</v>
      </c>
      <c r="D105" s="334" t="s">
        <v>340</v>
      </c>
      <c r="E105" s="334" t="s">
        <v>350</v>
      </c>
      <c r="F105" s="334" t="s">
        <v>359</v>
      </c>
      <c r="G105" s="337" t="s">
        <v>360</v>
      </c>
      <c r="H105" s="334">
        <v>12</v>
      </c>
      <c r="I105" s="335">
        <v>1.0506</v>
      </c>
    </row>
    <row r="106" spans="1:9" ht="29" x14ac:dyDescent="0.35">
      <c r="A106" s="334" t="str">
        <f>Inek2020A1a2a[[#This Row],[PEPP]]&amp;"#"&amp;Inek2020A1a2a[[#This Row],[Klasse]]</f>
        <v>PA02C#13</v>
      </c>
      <c r="B106" s="334">
        <f>Inek2020A1a2a[[#This Row],[Klasse2]]</f>
        <v>13</v>
      </c>
      <c r="C106" s="335">
        <f>Inek2020A1a2a[[#This Row],[BewJeTag2]]</f>
        <v>1.0343</v>
      </c>
      <c r="D106" s="334" t="s">
        <v>340</v>
      </c>
      <c r="E106" s="334" t="s">
        <v>350</v>
      </c>
      <c r="F106" s="334" t="s">
        <v>359</v>
      </c>
      <c r="G106" s="337" t="s">
        <v>360</v>
      </c>
      <c r="H106" s="334">
        <v>13</v>
      </c>
      <c r="I106" s="335">
        <v>1.0343</v>
      </c>
    </row>
    <row r="107" spans="1:9" ht="29" x14ac:dyDescent="0.35">
      <c r="A107" s="334" t="str">
        <f>Inek2020A1a2a[[#This Row],[PEPP]]&amp;"#"&amp;Inek2020A1a2a[[#This Row],[Klasse]]</f>
        <v>PA02C#14</v>
      </c>
      <c r="B107" s="334">
        <f>Inek2020A1a2a[[#This Row],[Klasse2]]</f>
        <v>14</v>
      </c>
      <c r="C107" s="335">
        <f>Inek2020A1a2a[[#This Row],[BewJeTag2]]</f>
        <v>1.018</v>
      </c>
      <c r="D107" s="334" t="s">
        <v>340</v>
      </c>
      <c r="E107" s="334" t="s">
        <v>350</v>
      </c>
      <c r="F107" s="334" t="s">
        <v>359</v>
      </c>
      <c r="G107" s="337" t="s">
        <v>360</v>
      </c>
      <c r="H107" s="334">
        <v>14</v>
      </c>
      <c r="I107" s="335">
        <v>1.018</v>
      </c>
    </row>
    <row r="108" spans="1:9" ht="29" x14ac:dyDescent="0.35">
      <c r="A108" s="334" t="str">
        <f>Inek2020A1a2a[[#This Row],[PEPP]]&amp;"#"&amp;Inek2020A1a2a[[#This Row],[Klasse]]</f>
        <v>PA02C#15</v>
      </c>
      <c r="B108" s="334">
        <f>Inek2020A1a2a[[#This Row],[Klasse2]]</f>
        <v>15</v>
      </c>
      <c r="C108" s="335">
        <f>Inek2020A1a2a[[#This Row],[BewJeTag2]]</f>
        <v>1.0017</v>
      </c>
      <c r="D108" s="334" t="s">
        <v>340</v>
      </c>
      <c r="E108" s="334" t="s">
        <v>350</v>
      </c>
      <c r="F108" s="334" t="s">
        <v>359</v>
      </c>
      <c r="G108" s="337" t="s">
        <v>360</v>
      </c>
      <c r="H108" s="334">
        <v>15</v>
      </c>
      <c r="I108" s="335">
        <v>1.0017</v>
      </c>
    </row>
    <row r="109" spans="1:9" ht="29" x14ac:dyDescent="0.35">
      <c r="A109" s="334" t="str">
        <f>Inek2020A1a2a[[#This Row],[PEPP]]&amp;"#"&amp;Inek2020A1a2a[[#This Row],[Klasse]]</f>
        <v>PA02C#16</v>
      </c>
      <c r="B109" s="334">
        <f>Inek2020A1a2a[[#This Row],[Klasse2]]</f>
        <v>16</v>
      </c>
      <c r="C109" s="335">
        <f>Inek2020A1a2a[[#This Row],[BewJeTag2]]</f>
        <v>0.98540000000000005</v>
      </c>
      <c r="D109" s="334" t="s">
        <v>340</v>
      </c>
      <c r="E109" s="334" t="s">
        <v>350</v>
      </c>
      <c r="F109" s="334" t="s">
        <v>359</v>
      </c>
      <c r="G109" s="337" t="s">
        <v>360</v>
      </c>
      <c r="H109" s="334">
        <v>16</v>
      </c>
      <c r="I109" s="335">
        <v>0.98540000000000005</v>
      </c>
    </row>
    <row r="110" spans="1:9" ht="29" x14ac:dyDescent="0.35">
      <c r="A110" s="334" t="str">
        <f>Inek2020A1a2a[[#This Row],[PEPP]]&amp;"#"&amp;Inek2020A1a2a[[#This Row],[Klasse]]</f>
        <v>PA02C#17</v>
      </c>
      <c r="B110" s="334">
        <f>Inek2020A1a2a[[#This Row],[Klasse2]]</f>
        <v>17</v>
      </c>
      <c r="C110" s="335">
        <f>Inek2020A1a2a[[#This Row],[BewJeTag2]]</f>
        <v>0.96909999999999996</v>
      </c>
      <c r="D110" s="334" t="s">
        <v>340</v>
      </c>
      <c r="E110" s="334" t="s">
        <v>350</v>
      </c>
      <c r="F110" s="334" t="s">
        <v>359</v>
      </c>
      <c r="G110" s="337" t="s">
        <v>360</v>
      </c>
      <c r="H110" s="334">
        <v>17</v>
      </c>
      <c r="I110" s="335">
        <v>0.96909999999999996</v>
      </c>
    </row>
    <row r="111" spans="1:9" ht="29" x14ac:dyDescent="0.35">
      <c r="A111" s="334" t="str">
        <f>Inek2020A1a2a[[#This Row],[PEPP]]&amp;"#"&amp;Inek2020A1a2a[[#This Row],[Klasse]]</f>
        <v>PA02C#18</v>
      </c>
      <c r="B111" s="334">
        <f>Inek2020A1a2a[[#This Row],[Klasse2]]</f>
        <v>18</v>
      </c>
      <c r="C111" s="335">
        <f>Inek2020A1a2a[[#This Row],[BewJeTag2]]</f>
        <v>0.95279999999999998</v>
      </c>
      <c r="D111" s="334" t="s">
        <v>340</v>
      </c>
      <c r="E111" s="334" t="s">
        <v>350</v>
      </c>
      <c r="F111" s="334" t="s">
        <v>359</v>
      </c>
      <c r="G111" s="337" t="s">
        <v>360</v>
      </c>
      <c r="H111" s="334">
        <v>18</v>
      </c>
      <c r="I111" s="335">
        <v>0.95279999999999998</v>
      </c>
    </row>
    <row r="112" spans="1:9" x14ac:dyDescent="0.35">
      <c r="A112" s="334" t="str">
        <f>Inek2020A1a2a[[#This Row],[PEPP]]&amp;"#"&amp;Inek2020A1a2a[[#This Row],[Klasse]]</f>
        <v>PA02D#1</v>
      </c>
      <c r="B112" s="334">
        <f>Inek2020A1a2a[[#This Row],[Klasse2]]</f>
        <v>1</v>
      </c>
      <c r="C112" s="335">
        <f>Inek2020A1a2a[[#This Row],[BewJeTag2]]</f>
        <v>1.4119999999999999</v>
      </c>
      <c r="D112" s="334" t="s">
        <v>340</v>
      </c>
      <c r="E112" s="334" t="s">
        <v>350</v>
      </c>
      <c r="F112" s="334" t="s">
        <v>361</v>
      </c>
      <c r="G112" s="334" t="s">
        <v>362</v>
      </c>
      <c r="H112" s="334">
        <v>1</v>
      </c>
      <c r="I112" s="335">
        <v>1.4119999999999999</v>
      </c>
    </row>
    <row r="113" spans="1:9" x14ac:dyDescent="0.35">
      <c r="A113" s="334" t="str">
        <f>Inek2020A1a2a[[#This Row],[PEPP]]&amp;"#"&amp;Inek2020A1a2a[[#This Row],[Klasse]]</f>
        <v>PA02D#2</v>
      </c>
      <c r="B113" s="334">
        <f>Inek2020A1a2a[[#This Row],[Klasse2]]</f>
        <v>2</v>
      </c>
      <c r="C113" s="335">
        <f>Inek2020A1a2a[[#This Row],[BewJeTag2]]</f>
        <v>1.2543</v>
      </c>
      <c r="D113" s="334" t="s">
        <v>340</v>
      </c>
      <c r="E113" s="334" t="s">
        <v>350</v>
      </c>
      <c r="F113" s="334" t="s">
        <v>361</v>
      </c>
      <c r="G113" s="334" t="s">
        <v>362</v>
      </c>
      <c r="H113" s="334">
        <v>2</v>
      </c>
      <c r="I113" s="335">
        <v>1.2543</v>
      </c>
    </row>
    <row r="114" spans="1:9" x14ac:dyDescent="0.35">
      <c r="A114" s="334" t="str">
        <f>Inek2020A1a2a[[#This Row],[PEPP]]&amp;"#"&amp;Inek2020A1a2a[[#This Row],[Klasse]]</f>
        <v>PA02D#3</v>
      </c>
      <c r="B114" s="334">
        <f>Inek2020A1a2a[[#This Row],[Klasse2]]</f>
        <v>3</v>
      </c>
      <c r="C114" s="335">
        <f>Inek2020A1a2a[[#This Row],[BewJeTag2]]</f>
        <v>1.2088000000000001</v>
      </c>
      <c r="D114" s="334" t="s">
        <v>340</v>
      </c>
      <c r="E114" s="334" t="s">
        <v>350</v>
      </c>
      <c r="F114" s="334" t="s">
        <v>361</v>
      </c>
      <c r="G114" s="334" t="s">
        <v>362</v>
      </c>
      <c r="H114" s="334">
        <v>3</v>
      </c>
      <c r="I114" s="335">
        <v>1.2088000000000001</v>
      </c>
    </row>
    <row r="115" spans="1:9" x14ac:dyDescent="0.35">
      <c r="A115" s="334" t="str">
        <f>Inek2020A1a2a[[#This Row],[PEPP]]&amp;"#"&amp;Inek2020A1a2a[[#This Row],[Klasse]]</f>
        <v>PA02D#4</v>
      </c>
      <c r="B115" s="334">
        <f>Inek2020A1a2a[[#This Row],[Klasse2]]</f>
        <v>4</v>
      </c>
      <c r="C115" s="335">
        <f>Inek2020A1a2a[[#This Row],[BewJeTag2]]</f>
        <v>1.1428</v>
      </c>
      <c r="D115" s="334" t="s">
        <v>340</v>
      </c>
      <c r="E115" s="334" t="s">
        <v>350</v>
      </c>
      <c r="F115" s="334" t="s">
        <v>361</v>
      </c>
      <c r="G115" s="334" t="s">
        <v>362</v>
      </c>
      <c r="H115" s="334">
        <v>4</v>
      </c>
      <c r="I115" s="335">
        <v>1.1428</v>
      </c>
    </row>
    <row r="116" spans="1:9" x14ac:dyDescent="0.35">
      <c r="A116" s="334" t="str">
        <f>Inek2020A1a2a[[#This Row],[PEPP]]&amp;"#"&amp;Inek2020A1a2a[[#This Row],[Klasse]]</f>
        <v>PA02D#5</v>
      </c>
      <c r="B116" s="334">
        <f>Inek2020A1a2a[[#This Row],[Klasse2]]</f>
        <v>5</v>
      </c>
      <c r="C116" s="335">
        <f>Inek2020A1a2a[[#This Row],[BewJeTag2]]</f>
        <v>1.095</v>
      </c>
      <c r="D116" s="334" t="s">
        <v>340</v>
      </c>
      <c r="E116" s="334" t="s">
        <v>350</v>
      </c>
      <c r="F116" s="334" t="s">
        <v>361</v>
      </c>
      <c r="G116" s="334" t="s">
        <v>362</v>
      </c>
      <c r="H116" s="334">
        <v>5</v>
      </c>
      <c r="I116" s="335">
        <v>1.095</v>
      </c>
    </row>
    <row r="117" spans="1:9" x14ac:dyDescent="0.35">
      <c r="A117" s="334" t="str">
        <f>Inek2020A1a2a[[#This Row],[PEPP]]&amp;"#"&amp;Inek2020A1a2a[[#This Row],[Klasse]]</f>
        <v>PA02D#6</v>
      </c>
      <c r="B117" s="334">
        <f>Inek2020A1a2a[[#This Row],[Klasse2]]</f>
        <v>6</v>
      </c>
      <c r="C117" s="335">
        <f>Inek2020A1a2a[[#This Row],[BewJeTag2]]</f>
        <v>1.0563</v>
      </c>
      <c r="D117" s="334" t="s">
        <v>340</v>
      </c>
      <c r="E117" s="334" t="s">
        <v>350</v>
      </c>
      <c r="F117" s="334" t="s">
        <v>361</v>
      </c>
      <c r="G117" s="334" t="s">
        <v>362</v>
      </c>
      <c r="H117" s="334">
        <v>6</v>
      </c>
      <c r="I117" s="335">
        <v>1.0563</v>
      </c>
    </row>
    <row r="118" spans="1:9" x14ac:dyDescent="0.35">
      <c r="A118" s="334" t="str">
        <f>Inek2020A1a2a[[#This Row],[PEPP]]&amp;"#"&amp;Inek2020A1a2a[[#This Row],[Klasse]]</f>
        <v>PA02D#7</v>
      </c>
      <c r="B118" s="334">
        <f>Inek2020A1a2a[[#This Row],[Klasse2]]</f>
        <v>7</v>
      </c>
      <c r="C118" s="335">
        <f>Inek2020A1a2a[[#This Row],[BewJeTag2]]</f>
        <v>1.0468999999999999</v>
      </c>
      <c r="D118" s="334" t="s">
        <v>340</v>
      </c>
      <c r="E118" s="334" t="s">
        <v>350</v>
      </c>
      <c r="F118" s="334" t="s">
        <v>361</v>
      </c>
      <c r="G118" s="334" t="s">
        <v>362</v>
      </c>
      <c r="H118" s="334">
        <v>7</v>
      </c>
      <c r="I118" s="335">
        <v>1.0468999999999999</v>
      </c>
    </row>
    <row r="119" spans="1:9" x14ac:dyDescent="0.35">
      <c r="A119" s="334" t="str">
        <f>Inek2020A1a2a[[#This Row],[PEPP]]&amp;"#"&amp;Inek2020A1a2a[[#This Row],[Klasse]]</f>
        <v>PA02D#8</v>
      </c>
      <c r="B119" s="334">
        <f>Inek2020A1a2a[[#This Row],[Klasse2]]</f>
        <v>8</v>
      </c>
      <c r="C119" s="335">
        <f>Inek2020A1a2a[[#This Row],[BewJeTag2]]</f>
        <v>1.0376000000000001</v>
      </c>
      <c r="D119" s="334" t="s">
        <v>340</v>
      </c>
      <c r="E119" s="334" t="s">
        <v>350</v>
      </c>
      <c r="F119" s="334" t="s">
        <v>361</v>
      </c>
      <c r="G119" s="334" t="s">
        <v>362</v>
      </c>
      <c r="H119" s="334">
        <v>8</v>
      </c>
      <c r="I119" s="335">
        <v>1.0376000000000001</v>
      </c>
    </row>
    <row r="120" spans="1:9" x14ac:dyDescent="0.35">
      <c r="A120" s="334" t="str">
        <f>Inek2020A1a2a[[#This Row],[PEPP]]&amp;"#"&amp;Inek2020A1a2a[[#This Row],[Klasse]]</f>
        <v>PA02D#9</v>
      </c>
      <c r="B120" s="334">
        <f>Inek2020A1a2a[[#This Row],[Klasse2]]</f>
        <v>9</v>
      </c>
      <c r="C120" s="335">
        <f>Inek2020A1a2a[[#This Row],[BewJeTag2]]</f>
        <v>1.0282</v>
      </c>
      <c r="D120" s="334" t="s">
        <v>340</v>
      </c>
      <c r="E120" s="334" t="s">
        <v>350</v>
      </c>
      <c r="F120" s="334" t="s">
        <v>361</v>
      </c>
      <c r="G120" s="334" t="s">
        <v>362</v>
      </c>
      <c r="H120" s="334">
        <v>9</v>
      </c>
      <c r="I120" s="335">
        <v>1.0282</v>
      </c>
    </row>
    <row r="121" spans="1:9" x14ac:dyDescent="0.35">
      <c r="A121" s="334" t="str">
        <f>Inek2020A1a2a[[#This Row],[PEPP]]&amp;"#"&amp;Inek2020A1a2a[[#This Row],[Klasse]]</f>
        <v>PA02D#10</v>
      </c>
      <c r="B121" s="334">
        <f>Inek2020A1a2a[[#This Row],[Klasse2]]</f>
        <v>10</v>
      </c>
      <c r="C121" s="335">
        <f>Inek2020A1a2a[[#This Row],[BewJeTag2]]</f>
        <v>1.0188999999999999</v>
      </c>
      <c r="D121" s="334" t="s">
        <v>340</v>
      </c>
      <c r="E121" s="334" t="s">
        <v>350</v>
      </c>
      <c r="F121" s="334" t="s">
        <v>361</v>
      </c>
      <c r="G121" s="334" t="s">
        <v>362</v>
      </c>
      <c r="H121" s="334">
        <v>10</v>
      </c>
      <c r="I121" s="335">
        <v>1.0188999999999999</v>
      </c>
    </row>
    <row r="122" spans="1:9" x14ac:dyDescent="0.35">
      <c r="A122" s="334" t="str">
        <f>Inek2020A1a2a[[#This Row],[PEPP]]&amp;"#"&amp;Inek2020A1a2a[[#This Row],[Klasse]]</f>
        <v>PA02D#11</v>
      </c>
      <c r="B122" s="334">
        <f>Inek2020A1a2a[[#This Row],[Klasse2]]</f>
        <v>11</v>
      </c>
      <c r="C122" s="335">
        <f>Inek2020A1a2a[[#This Row],[BewJeTag2]]</f>
        <v>1.0095000000000001</v>
      </c>
      <c r="D122" s="334" t="s">
        <v>340</v>
      </c>
      <c r="E122" s="334" t="s">
        <v>350</v>
      </c>
      <c r="F122" s="334" t="s">
        <v>361</v>
      </c>
      <c r="G122" s="334" t="s">
        <v>362</v>
      </c>
      <c r="H122" s="334">
        <v>11</v>
      </c>
      <c r="I122" s="335">
        <v>1.0095000000000001</v>
      </c>
    </row>
    <row r="123" spans="1:9" x14ac:dyDescent="0.35">
      <c r="A123" s="334" t="str">
        <f>Inek2020A1a2a[[#This Row],[PEPP]]&amp;"#"&amp;Inek2020A1a2a[[#This Row],[Klasse]]</f>
        <v>PA02D#12</v>
      </c>
      <c r="B123" s="334">
        <f>Inek2020A1a2a[[#This Row],[Klasse2]]</f>
        <v>12</v>
      </c>
      <c r="C123" s="335">
        <f>Inek2020A1a2a[[#This Row],[BewJeTag2]]</f>
        <v>1.0002</v>
      </c>
      <c r="D123" s="334" t="s">
        <v>340</v>
      </c>
      <c r="E123" s="334" t="s">
        <v>350</v>
      </c>
      <c r="F123" s="334" t="s">
        <v>361</v>
      </c>
      <c r="G123" s="334" t="s">
        <v>362</v>
      </c>
      <c r="H123" s="334">
        <v>12</v>
      </c>
      <c r="I123" s="335">
        <v>1.0002</v>
      </c>
    </row>
    <row r="124" spans="1:9" x14ac:dyDescent="0.35">
      <c r="A124" s="334" t="str">
        <f>Inek2020A1a2a[[#This Row],[PEPP]]&amp;"#"&amp;Inek2020A1a2a[[#This Row],[Klasse]]</f>
        <v>PA02D#13</v>
      </c>
      <c r="B124" s="334">
        <f>Inek2020A1a2a[[#This Row],[Klasse2]]</f>
        <v>13</v>
      </c>
      <c r="C124" s="335">
        <f>Inek2020A1a2a[[#This Row],[BewJeTag2]]</f>
        <v>0.99080000000000001</v>
      </c>
      <c r="D124" s="334" t="s">
        <v>340</v>
      </c>
      <c r="E124" s="334" t="s">
        <v>350</v>
      </c>
      <c r="F124" s="334" t="s">
        <v>361</v>
      </c>
      <c r="G124" s="334" t="s">
        <v>362</v>
      </c>
      <c r="H124" s="334">
        <v>13</v>
      </c>
      <c r="I124" s="335">
        <v>0.99080000000000001</v>
      </c>
    </row>
    <row r="125" spans="1:9" x14ac:dyDescent="0.35">
      <c r="A125" s="334" t="str">
        <f>Inek2020A1a2a[[#This Row],[PEPP]]&amp;"#"&amp;Inek2020A1a2a[[#This Row],[Klasse]]</f>
        <v>PA02D#14</v>
      </c>
      <c r="B125" s="334">
        <f>Inek2020A1a2a[[#This Row],[Klasse2]]</f>
        <v>14</v>
      </c>
      <c r="C125" s="335">
        <f>Inek2020A1a2a[[#This Row],[BewJeTag2]]</f>
        <v>0.98150000000000004</v>
      </c>
      <c r="D125" s="334" t="s">
        <v>340</v>
      </c>
      <c r="E125" s="334" t="s">
        <v>350</v>
      </c>
      <c r="F125" s="334" t="s">
        <v>361</v>
      </c>
      <c r="G125" s="334" t="s">
        <v>362</v>
      </c>
      <c r="H125" s="334">
        <v>14</v>
      </c>
      <c r="I125" s="335">
        <v>0.98150000000000004</v>
      </c>
    </row>
    <row r="126" spans="1:9" x14ac:dyDescent="0.35">
      <c r="A126" s="334" t="str">
        <f>Inek2020A1a2a[[#This Row],[PEPP]]&amp;"#"&amp;Inek2020A1a2a[[#This Row],[Klasse]]</f>
        <v>PA02D#15</v>
      </c>
      <c r="B126" s="334">
        <f>Inek2020A1a2a[[#This Row],[Klasse2]]</f>
        <v>15</v>
      </c>
      <c r="C126" s="335">
        <f>Inek2020A1a2a[[#This Row],[BewJeTag2]]</f>
        <v>0.97209999999999996</v>
      </c>
      <c r="D126" s="334" t="s">
        <v>340</v>
      </c>
      <c r="E126" s="334" t="s">
        <v>350</v>
      </c>
      <c r="F126" s="334" t="s">
        <v>361</v>
      </c>
      <c r="G126" s="334" t="s">
        <v>362</v>
      </c>
      <c r="H126" s="334">
        <v>15</v>
      </c>
      <c r="I126" s="335">
        <v>0.97209999999999996</v>
      </c>
    </row>
    <row r="127" spans="1:9" x14ac:dyDescent="0.35">
      <c r="A127" s="334" t="str">
        <f>Inek2020A1a2a[[#This Row],[PEPP]]&amp;"#"&amp;Inek2020A1a2a[[#This Row],[Klasse]]</f>
        <v>PA02D#16</v>
      </c>
      <c r="B127" s="334">
        <f>Inek2020A1a2a[[#This Row],[Klasse2]]</f>
        <v>16</v>
      </c>
      <c r="C127" s="335">
        <f>Inek2020A1a2a[[#This Row],[BewJeTag2]]</f>
        <v>0.9627</v>
      </c>
      <c r="D127" s="334" t="s">
        <v>340</v>
      </c>
      <c r="E127" s="334" t="s">
        <v>350</v>
      </c>
      <c r="F127" s="334" t="s">
        <v>361</v>
      </c>
      <c r="G127" s="334" t="s">
        <v>362</v>
      </c>
      <c r="H127" s="334">
        <v>16</v>
      </c>
      <c r="I127" s="335">
        <v>0.9627</v>
      </c>
    </row>
    <row r="128" spans="1:9" x14ac:dyDescent="0.35">
      <c r="A128" s="334" t="str">
        <f>Inek2020A1a2a[[#This Row],[PEPP]]&amp;"#"&amp;Inek2020A1a2a[[#This Row],[Klasse]]</f>
        <v>PA02D#17</v>
      </c>
      <c r="B128" s="334">
        <f>Inek2020A1a2a[[#This Row],[Klasse2]]</f>
        <v>17</v>
      </c>
      <c r="C128" s="335">
        <f>Inek2020A1a2a[[#This Row],[BewJeTag2]]</f>
        <v>0.95340000000000003</v>
      </c>
      <c r="D128" s="334" t="s">
        <v>340</v>
      </c>
      <c r="E128" s="334" t="s">
        <v>350</v>
      </c>
      <c r="F128" s="334" t="s">
        <v>361</v>
      </c>
      <c r="G128" s="334" t="s">
        <v>362</v>
      </c>
      <c r="H128" s="334">
        <v>17</v>
      </c>
      <c r="I128" s="335">
        <v>0.95340000000000003</v>
      </c>
    </row>
    <row r="129" spans="1:9" x14ac:dyDescent="0.35">
      <c r="A129" s="334" t="str">
        <f>Inek2020A1a2a[[#This Row],[PEPP]]&amp;"#"&amp;Inek2020A1a2a[[#This Row],[Klasse]]</f>
        <v>PA02D#18</v>
      </c>
      <c r="B129" s="334">
        <f>Inek2020A1a2a[[#This Row],[Klasse2]]</f>
        <v>18</v>
      </c>
      <c r="C129" s="335">
        <f>Inek2020A1a2a[[#This Row],[BewJeTag2]]</f>
        <v>0.94399999999999995</v>
      </c>
      <c r="D129" s="334" t="s">
        <v>340</v>
      </c>
      <c r="E129" s="334" t="s">
        <v>350</v>
      </c>
      <c r="F129" s="334" t="s">
        <v>361</v>
      </c>
      <c r="G129" s="334" t="s">
        <v>362</v>
      </c>
      <c r="H129" s="334">
        <v>18</v>
      </c>
      <c r="I129" s="335">
        <v>0.94399999999999995</v>
      </c>
    </row>
    <row r="130" spans="1:9" x14ac:dyDescent="0.35">
      <c r="A130" s="334" t="str">
        <f>Inek2020A1a2a[[#This Row],[PEPP]]&amp;"#"&amp;Inek2020A1a2a[[#This Row],[Klasse]]</f>
        <v>PA03A#1</v>
      </c>
      <c r="B130" s="334">
        <f>Inek2020A1a2a[[#This Row],[Klasse2]]</f>
        <v>1</v>
      </c>
      <c r="C130" s="335">
        <f>Inek2020A1a2a[[#This Row],[BewJeTag2]]</f>
        <v>1.4450000000000001</v>
      </c>
      <c r="D130" s="334" t="s">
        <v>340</v>
      </c>
      <c r="E130" s="334" t="s">
        <v>350</v>
      </c>
      <c r="F130" s="334" t="s">
        <v>363</v>
      </c>
      <c r="G130" s="334" t="s">
        <v>364</v>
      </c>
      <c r="H130" s="334">
        <v>1</v>
      </c>
      <c r="I130" s="335">
        <v>1.4450000000000001</v>
      </c>
    </row>
    <row r="131" spans="1:9" x14ac:dyDescent="0.35">
      <c r="A131" s="334" t="str">
        <f>Inek2020A1a2a[[#This Row],[PEPP]]&amp;"#"&amp;Inek2020A1a2a[[#This Row],[Klasse]]</f>
        <v>PA03A#2</v>
      </c>
      <c r="B131" s="334">
        <f>Inek2020A1a2a[[#This Row],[Klasse2]]</f>
        <v>2</v>
      </c>
      <c r="C131" s="335">
        <f>Inek2020A1a2a[[#This Row],[BewJeTag2]]</f>
        <v>1.2869999999999999</v>
      </c>
      <c r="D131" s="334" t="s">
        <v>340</v>
      </c>
      <c r="E131" s="334" t="s">
        <v>350</v>
      </c>
      <c r="F131" s="334" t="s">
        <v>363</v>
      </c>
      <c r="G131" s="334" t="s">
        <v>364</v>
      </c>
      <c r="H131" s="334">
        <v>2</v>
      </c>
      <c r="I131" s="335">
        <v>1.2869999999999999</v>
      </c>
    </row>
    <row r="132" spans="1:9" x14ac:dyDescent="0.35">
      <c r="A132" s="334" t="str">
        <f>Inek2020A1a2a[[#This Row],[PEPP]]&amp;"#"&amp;Inek2020A1a2a[[#This Row],[Klasse]]</f>
        <v>PA03A#3</v>
      </c>
      <c r="B132" s="334">
        <f>Inek2020A1a2a[[#This Row],[Klasse2]]</f>
        <v>3</v>
      </c>
      <c r="C132" s="335">
        <f>Inek2020A1a2a[[#This Row],[BewJeTag2]]</f>
        <v>1.2649999999999999</v>
      </c>
      <c r="D132" s="334" t="s">
        <v>340</v>
      </c>
      <c r="E132" s="334" t="s">
        <v>350</v>
      </c>
      <c r="F132" s="334" t="s">
        <v>363</v>
      </c>
      <c r="G132" s="334" t="s">
        <v>364</v>
      </c>
      <c r="H132" s="334">
        <v>3</v>
      </c>
      <c r="I132" s="335">
        <v>1.2649999999999999</v>
      </c>
    </row>
    <row r="133" spans="1:9" x14ac:dyDescent="0.35">
      <c r="A133" s="334" t="str">
        <f>Inek2020A1a2a[[#This Row],[PEPP]]&amp;"#"&amp;Inek2020A1a2a[[#This Row],[Klasse]]</f>
        <v>PA03A#4</v>
      </c>
      <c r="B133" s="334">
        <f>Inek2020A1a2a[[#This Row],[Klasse2]]</f>
        <v>4</v>
      </c>
      <c r="C133" s="335">
        <f>Inek2020A1a2a[[#This Row],[BewJeTag2]]</f>
        <v>1.2430000000000001</v>
      </c>
      <c r="D133" s="334" t="s">
        <v>340</v>
      </c>
      <c r="E133" s="334" t="s">
        <v>350</v>
      </c>
      <c r="F133" s="334" t="s">
        <v>363</v>
      </c>
      <c r="G133" s="334" t="s">
        <v>364</v>
      </c>
      <c r="H133" s="334">
        <v>4</v>
      </c>
      <c r="I133" s="335">
        <v>1.2430000000000001</v>
      </c>
    </row>
    <row r="134" spans="1:9" x14ac:dyDescent="0.35">
      <c r="A134" s="334" t="str">
        <f>Inek2020A1a2a[[#This Row],[PEPP]]&amp;"#"&amp;Inek2020A1a2a[[#This Row],[Klasse]]</f>
        <v>PA03A#5</v>
      </c>
      <c r="B134" s="334">
        <f>Inek2020A1a2a[[#This Row],[Klasse2]]</f>
        <v>5</v>
      </c>
      <c r="C134" s="335">
        <f>Inek2020A1a2a[[#This Row],[BewJeTag2]]</f>
        <v>1.2210000000000001</v>
      </c>
      <c r="D134" s="334" t="s">
        <v>340</v>
      </c>
      <c r="E134" s="334" t="s">
        <v>350</v>
      </c>
      <c r="F134" s="334" t="s">
        <v>363</v>
      </c>
      <c r="G134" s="334" t="s">
        <v>364</v>
      </c>
      <c r="H134" s="334">
        <v>5</v>
      </c>
      <c r="I134" s="335">
        <v>1.2210000000000001</v>
      </c>
    </row>
    <row r="135" spans="1:9" x14ac:dyDescent="0.35">
      <c r="A135" s="334" t="str">
        <f>Inek2020A1a2a[[#This Row],[PEPP]]&amp;"#"&amp;Inek2020A1a2a[[#This Row],[Klasse]]</f>
        <v>PA03A#6</v>
      </c>
      <c r="B135" s="334">
        <f>Inek2020A1a2a[[#This Row],[Klasse2]]</f>
        <v>6</v>
      </c>
      <c r="C135" s="335">
        <f>Inek2020A1a2a[[#This Row],[BewJeTag2]]</f>
        <v>1.1990000000000001</v>
      </c>
      <c r="D135" s="334" t="s">
        <v>340</v>
      </c>
      <c r="E135" s="334" t="s">
        <v>350</v>
      </c>
      <c r="F135" s="334" t="s">
        <v>363</v>
      </c>
      <c r="G135" s="334" t="s">
        <v>364</v>
      </c>
      <c r="H135" s="334">
        <v>6</v>
      </c>
      <c r="I135" s="335">
        <v>1.1990000000000001</v>
      </c>
    </row>
    <row r="136" spans="1:9" x14ac:dyDescent="0.35">
      <c r="A136" s="334" t="str">
        <f>Inek2020A1a2a[[#This Row],[PEPP]]&amp;"#"&amp;Inek2020A1a2a[[#This Row],[Klasse]]</f>
        <v>PA03A#7</v>
      </c>
      <c r="B136" s="334">
        <f>Inek2020A1a2a[[#This Row],[Klasse2]]</f>
        <v>7</v>
      </c>
      <c r="C136" s="335">
        <f>Inek2020A1a2a[[#This Row],[BewJeTag2]]</f>
        <v>1.1771</v>
      </c>
      <c r="D136" s="334" t="s">
        <v>340</v>
      </c>
      <c r="E136" s="334" t="s">
        <v>350</v>
      </c>
      <c r="F136" s="334" t="s">
        <v>363</v>
      </c>
      <c r="G136" s="334" t="s">
        <v>364</v>
      </c>
      <c r="H136" s="334">
        <v>7</v>
      </c>
      <c r="I136" s="335">
        <v>1.1771</v>
      </c>
    </row>
    <row r="137" spans="1:9" x14ac:dyDescent="0.35">
      <c r="A137" s="334" t="str">
        <f>Inek2020A1a2a[[#This Row],[PEPP]]&amp;"#"&amp;Inek2020A1a2a[[#This Row],[Klasse]]</f>
        <v>PA03A#8</v>
      </c>
      <c r="B137" s="334">
        <f>Inek2020A1a2a[[#This Row],[Klasse2]]</f>
        <v>8</v>
      </c>
      <c r="C137" s="335">
        <f>Inek2020A1a2a[[#This Row],[BewJeTag2]]</f>
        <v>1.1551</v>
      </c>
      <c r="D137" s="334" t="s">
        <v>340</v>
      </c>
      <c r="E137" s="334" t="s">
        <v>350</v>
      </c>
      <c r="F137" s="334" t="s">
        <v>363</v>
      </c>
      <c r="G137" s="334" t="s">
        <v>364</v>
      </c>
      <c r="H137" s="334">
        <v>8</v>
      </c>
      <c r="I137" s="335">
        <v>1.1551</v>
      </c>
    </row>
    <row r="138" spans="1:9" x14ac:dyDescent="0.35">
      <c r="A138" s="334" t="str">
        <f>Inek2020A1a2a[[#This Row],[PEPP]]&amp;"#"&amp;Inek2020A1a2a[[#This Row],[Klasse]]</f>
        <v>PA03A#9</v>
      </c>
      <c r="B138" s="334">
        <f>Inek2020A1a2a[[#This Row],[Klasse2]]</f>
        <v>9</v>
      </c>
      <c r="C138" s="335">
        <f>Inek2020A1a2a[[#This Row],[BewJeTag2]]</f>
        <v>1.1331</v>
      </c>
      <c r="D138" s="334" t="s">
        <v>340</v>
      </c>
      <c r="E138" s="334" t="s">
        <v>350</v>
      </c>
      <c r="F138" s="334" t="s">
        <v>363</v>
      </c>
      <c r="G138" s="334" t="s">
        <v>364</v>
      </c>
      <c r="H138" s="334">
        <v>9</v>
      </c>
      <c r="I138" s="335">
        <v>1.1331</v>
      </c>
    </row>
    <row r="139" spans="1:9" x14ac:dyDescent="0.35">
      <c r="A139" s="334" t="str">
        <f>Inek2020A1a2a[[#This Row],[PEPP]]&amp;"#"&amp;Inek2020A1a2a[[#This Row],[Klasse]]</f>
        <v>PA03A#10</v>
      </c>
      <c r="B139" s="334">
        <f>Inek2020A1a2a[[#This Row],[Klasse2]]</f>
        <v>10</v>
      </c>
      <c r="C139" s="335">
        <f>Inek2020A1a2a[[#This Row],[BewJeTag2]]</f>
        <v>1.1112</v>
      </c>
      <c r="D139" s="334" t="s">
        <v>340</v>
      </c>
      <c r="E139" s="334" t="s">
        <v>350</v>
      </c>
      <c r="F139" s="334" t="s">
        <v>363</v>
      </c>
      <c r="G139" s="334" t="s">
        <v>364</v>
      </c>
      <c r="H139" s="334">
        <v>10</v>
      </c>
      <c r="I139" s="335">
        <v>1.1112</v>
      </c>
    </row>
    <row r="140" spans="1:9" x14ac:dyDescent="0.35">
      <c r="A140" s="334" t="str">
        <f>Inek2020A1a2a[[#This Row],[PEPP]]&amp;"#"&amp;Inek2020A1a2a[[#This Row],[Klasse]]</f>
        <v>PA03A#11</v>
      </c>
      <c r="B140" s="334">
        <f>Inek2020A1a2a[[#This Row],[Klasse2]]</f>
        <v>11</v>
      </c>
      <c r="C140" s="335">
        <f>Inek2020A1a2a[[#This Row],[BewJeTag2]]</f>
        <v>1.0891999999999999</v>
      </c>
      <c r="D140" s="334" t="s">
        <v>340</v>
      </c>
      <c r="E140" s="334" t="s">
        <v>350</v>
      </c>
      <c r="F140" s="334" t="s">
        <v>363</v>
      </c>
      <c r="G140" s="334" t="s">
        <v>364</v>
      </c>
      <c r="H140" s="334">
        <v>11</v>
      </c>
      <c r="I140" s="335">
        <v>1.0891999999999999</v>
      </c>
    </row>
    <row r="141" spans="1:9" x14ac:dyDescent="0.35">
      <c r="A141" s="334" t="str">
        <f>Inek2020A1a2a[[#This Row],[PEPP]]&amp;"#"&amp;Inek2020A1a2a[[#This Row],[Klasse]]</f>
        <v>PA03A#12</v>
      </c>
      <c r="B141" s="334">
        <f>Inek2020A1a2a[[#This Row],[Klasse2]]</f>
        <v>12</v>
      </c>
      <c r="C141" s="335">
        <f>Inek2020A1a2a[[#This Row],[BewJeTag2]]</f>
        <v>1.0671999999999999</v>
      </c>
      <c r="D141" s="334" t="s">
        <v>340</v>
      </c>
      <c r="E141" s="334" t="s">
        <v>350</v>
      </c>
      <c r="F141" s="334" t="s">
        <v>363</v>
      </c>
      <c r="G141" s="334" t="s">
        <v>364</v>
      </c>
      <c r="H141" s="334">
        <v>12</v>
      </c>
      <c r="I141" s="335">
        <v>1.0671999999999999</v>
      </c>
    </row>
    <row r="142" spans="1:9" x14ac:dyDescent="0.35">
      <c r="A142" s="334" t="str">
        <f>Inek2020A1a2a[[#This Row],[PEPP]]&amp;"#"&amp;Inek2020A1a2a[[#This Row],[Klasse]]</f>
        <v>PA03B#1</v>
      </c>
      <c r="B142" s="334">
        <f>Inek2020A1a2a[[#This Row],[Klasse2]]</f>
        <v>1</v>
      </c>
      <c r="C142" s="335">
        <f>Inek2020A1a2a[[#This Row],[BewJeTag2]]</f>
        <v>1.2856000000000001</v>
      </c>
      <c r="D142" s="334" t="s">
        <v>340</v>
      </c>
      <c r="E142" s="334" t="s">
        <v>350</v>
      </c>
      <c r="F142" s="334" t="s">
        <v>365</v>
      </c>
      <c r="G142" s="334" t="s">
        <v>366</v>
      </c>
      <c r="H142" s="334">
        <v>1</v>
      </c>
      <c r="I142" s="335">
        <v>1.2856000000000001</v>
      </c>
    </row>
    <row r="143" spans="1:9" x14ac:dyDescent="0.35">
      <c r="A143" s="334" t="str">
        <f>Inek2020A1a2a[[#This Row],[PEPP]]&amp;"#"&amp;Inek2020A1a2a[[#This Row],[Klasse]]</f>
        <v>PA03B#2</v>
      </c>
      <c r="B143" s="334">
        <f>Inek2020A1a2a[[#This Row],[Klasse2]]</f>
        <v>2</v>
      </c>
      <c r="C143" s="335">
        <f>Inek2020A1a2a[[#This Row],[BewJeTag2]]</f>
        <v>1.1994</v>
      </c>
      <c r="D143" s="334" t="s">
        <v>340</v>
      </c>
      <c r="E143" s="334" t="s">
        <v>350</v>
      </c>
      <c r="F143" s="334" t="s">
        <v>365</v>
      </c>
      <c r="G143" s="334" t="s">
        <v>366</v>
      </c>
      <c r="H143" s="334">
        <v>2</v>
      </c>
      <c r="I143" s="335">
        <v>1.1994</v>
      </c>
    </row>
    <row r="144" spans="1:9" x14ac:dyDescent="0.35">
      <c r="A144" s="334" t="str">
        <f>Inek2020A1a2a[[#This Row],[PEPP]]&amp;"#"&amp;Inek2020A1a2a[[#This Row],[Klasse]]</f>
        <v>PA03B#3</v>
      </c>
      <c r="B144" s="334">
        <f>Inek2020A1a2a[[#This Row],[Klasse2]]</f>
        <v>3</v>
      </c>
      <c r="C144" s="335">
        <f>Inek2020A1a2a[[#This Row],[BewJeTag2]]</f>
        <v>1.141</v>
      </c>
      <c r="D144" s="334" t="s">
        <v>340</v>
      </c>
      <c r="E144" s="334" t="s">
        <v>350</v>
      </c>
      <c r="F144" s="334" t="s">
        <v>365</v>
      </c>
      <c r="G144" s="334" t="s">
        <v>366</v>
      </c>
      <c r="H144" s="334">
        <v>3</v>
      </c>
      <c r="I144" s="335">
        <v>1.141</v>
      </c>
    </row>
    <row r="145" spans="1:9" x14ac:dyDescent="0.35">
      <c r="A145" s="334" t="str">
        <f>Inek2020A1a2a[[#This Row],[PEPP]]&amp;"#"&amp;Inek2020A1a2a[[#This Row],[Klasse]]</f>
        <v>PA03B#4</v>
      </c>
      <c r="B145" s="334">
        <f>Inek2020A1a2a[[#This Row],[Klasse2]]</f>
        <v>4</v>
      </c>
      <c r="C145" s="335">
        <f>Inek2020A1a2a[[#This Row],[BewJeTag2]]</f>
        <v>1.1152</v>
      </c>
      <c r="D145" s="334" t="s">
        <v>340</v>
      </c>
      <c r="E145" s="334" t="s">
        <v>350</v>
      </c>
      <c r="F145" s="334" t="s">
        <v>365</v>
      </c>
      <c r="G145" s="334" t="s">
        <v>366</v>
      </c>
      <c r="H145" s="334">
        <v>4</v>
      </c>
      <c r="I145" s="335">
        <v>1.1152</v>
      </c>
    </row>
    <row r="146" spans="1:9" x14ac:dyDescent="0.35">
      <c r="A146" s="334" t="str">
        <f>Inek2020A1a2a[[#This Row],[PEPP]]&amp;"#"&amp;Inek2020A1a2a[[#This Row],[Klasse]]</f>
        <v>PA03B#5</v>
      </c>
      <c r="B146" s="334">
        <f>Inek2020A1a2a[[#This Row],[Klasse2]]</f>
        <v>5</v>
      </c>
      <c r="C146" s="335">
        <f>Inek2020A1a2a[[#This Row],[BewJeTag2]]</f>
        <v>1.0943000000000001</v>
      </c>
      <c r="D146" s="334" t="s">
        <v>340</v>
      </c>
      <c r="E146" s="334" t="s">
        <v>350</v>
      </c>
      <c r="F146" s="334" t="s">
        <v>365</v>
      </c>
      <c r="G146" s="334" t="s">
        <v>366</v>
      </c>
      <c r="H146" s="334">
        <v>5</v>
      </c>
      <c r="I146" s="335">
        <v>1.0943000000000001</v>
      </c>
    </row>
    <row r="147" spans="1:9" x14ac:dyDescent="0.35">
      <c r="A147" s="334" t="str">
        <f>Inek2020A1a2a[[#This Row],[PEPP]]&amp;"#"&amp;Inek2020A1a2a[[#This Row],[Klasse]]</f>
        <v>PA03B#6</v>
      </c>
      <c r="B147" s="334">
        <f>Inek2020A1a2a[[#This Row],[Klasse2]]</f>
        <v>6</v>
      </c>
      <c r="C147" s="335">
        <f>Inek2020A1a2a[[#This Row],[BewJeTag2]]</f>
        <v>1.0840000000000001</v>
      </c>
      <c r="D147" s="334" t="s">
        <v>340</v>
      </c>
      <c r="E147" s="334" t="s">
        <v>350</v>
      </c>
      <c r="F147" s="334" t="s">
        <v>365</v>
      </c>
      <c r="G147" s="334" t="s">
        <v>366</v>
      </c>
      <c r="H147" s="334">
        <v>6</v>
      </c>
      <c r="I147" s="335">
        <v>1.0840000000000001</v>
      </c>
    </row>
    <row r="148" spans="1:9" x14ac:dyDescent="0.35">
      <c r="A148" s="334" t="str">
        <f>Inek2020A1a2a[[#This Row],[PEPP]]&amp;"#"&amp;Inek2020A1a2a[[#This Row],[Klasse]]</f>
        <v>PA03B#7</v>
      </c>
      <c r="B148" s="334">
        <f>Inek2020A1a2a[[#This Row],[Klasse2]]</f>
        <v>7</v>
      </c>
      <c r="C148" s="335">
        <f>Inek2020A1a2a[[#This Row],[BewJeTag2]]</f>
        <v>1.0743</v>
      </c>
      <c r="D148" s="334" t="s">
        <v>340</v>
      </c>
      <c r="E148" s="334" t="s">
        <v>350</v>
      </c>
      <c r="F148" s="334" t="s">
        <v>365</v>
      </c>
      <c r="G148" s="334" t="s">
        <v>366</v>
      </c>
      <c r="H148" s="334">
        <v>7</v>
      </c>
      <c r="I148" s="335">
        <v>1.0743</v>
      </c>
    </row>
    <row r="149" spans="1:9" x14ac:dyDescent="0.35">
      <c r="A149" s="334" t="str">
        <f>Inek2020A1a2a[[#This Row],[PEPP]]&amp;"#"&amp;Inek2020A1a2a[[#This Row],[Klasse]]</f>
        <v>PA03B#8</v>
      </c>
      <c r="B149" s="334">
        <f>Inek2020A1a2a[[#This Row],[Klasse2]]</f>
        <v>8</v>
      </c>
      <c r="C149" s="335">
        <f>Inek2020A1a2a[[#This Row],[BewJeTag2]]</f>
        <v>1.0646</v>
      </c>
      <c r="D149" s="334" t="s">
        <v>340</v>
      </c>
      <c r="E149" s="334" t="s">
        <v>350</v>
      </c>
      <c r="F149" s="334" t="s">
        <v>365</v>
      </c>
      <c r="G149" s="334" t="s">
        <v>366</v>
      </c>
      <c r="H149" s="334">
        <v>8</v>
      </c>
      <c r="I149" s="335">
        <v>1.0646</v>
      </c>
    </row>
    <row r="150" spans="1:9" x14ac:dyDescent="0.35">
      <c r="A150" s="334" t="str">
        <f>Inek2020A1a2a[[#This Row],[PEPP]]&amp;"#"&amp;Inek2020A1a2a[[#This Row],[Klasse]]</f>
        <v>PA03B#9</v>
      </c>
      <c r="B150" s="334">
        <f>Inek2020A1a2a[[#This Row],[Klasse2]]</f>
        <v>9</v>
      </c>
      <c r="C150" s="335">
        <f>Inek2020A1a2a[[#This Row],[BewJeTag2]]</f>
        <v>1.0548</v>
      </c>
      <c r="D150" s="334" t="s">
        <v>340</v>
      </c>
      <c r="E150" s="334" t="s">
        <v>350</v>
      </c>
      <c r="F150" s="334" t="s">
        <v>365</v>
      </c>
      <c r="G150" s="334" t="s">
        <v>366</v>
      </c>
      <c r="H150" s="334">
        <v>9</v>
      </c>
      <c r="I150" s="335">
        <v>1.0548</v>
      </c>
    </row>
    <row r="151" spans="1:9" x14ac:dyDescent="0.35">
      <c r="A151" s="334" t="str">
        <f>Inek2020A1a2a[[#This Row],[PEPP]]&amp;"#"&amp;Inek2020A1a2a[[#This Row],[Klasse]]</f>
        <v>PA03B#10</v>
      </c>
      <c r="B151" s="334">
        <f>Inek2020A1a2a[[#This Row],[Klasse2]]</f>
        <v>10</v>
      </c>
      <c r="C151" s="335">
        <f>Inek2020A1a2a[[#This Row],[BewJeTag2]]</f>
        <v>1.0450999999999999</v>
      </c>
      <c r="D151" s="334" t="s">
        <v>340</v>
      </c>
      <c r="E151" s="334" t="s">
        <v>350</v>
      </c>
      <c r="F151" s="334" t="s">
        <v>365</v>
      </c>
      <c r="G151" s="334" t="s">
        <v>366</v>
      </c>
      <c r="H151" s="334">
        <v>10</v>
      </c>
      <c r="I151" s="335">
        <v>1.0450999999999999</v>
      </c>
    </row>
    <row r="152" spans="1:9" x14ac:dyDescent="0.35">
      <c r="A152" s="334" t="str">
        <f>Inek2020A1a2a[[#This Row],[PEPP]]&amp;"#"&amp;Inek2020A1a2a[[#This Row],[Klasse]]</f>
        <v>PA03B#11</v>
      </c>
      <c r="B152" s="334">
        <f>Inek2020A1a2a[[#This Row],[Klasse2]]</f>
        <v>11</v>
      </c>
      <c r="C152" s="335">
        <f>Inek2020A1a2a[[#This Row],[BewJeTag2]]</f>
        <v>1.0354000000000001</v>
      </c>
      <c r="D152" s="334" t="s">
        <v>340</v>
      </c>
      <c r="E152" s="334" t="s">
        <v>350</v>
      </c>
      <c r="F152" s="334" t="s">
        <v>365</v>
      </c>
      <c r="G152" s="334" t="s">
        <v>366</v>
      </c>
      <c r="H152" s="334">
        <v>11</v>
      </c>
      <c r="I152" s="335">
        <v>1.0354000000000001</v>
      </c>
    </row>
    <row r="153" spans="1:9" x14ac:dyDescent="0.35">
      <c r="A153" s="334" t="str">
        <f>Inek2020A1a2a[[#This Row],[PEPP]]&amp;"#"&amp;Inek2020A1a2a[[#This Row],[Klasse]]</f>
        <v>PA03B#12</v>
      </c>
      <c r="B153" s="334">
        <f>Inek2020A1a2a[[#This Row],[Klasse2]]</f>
        <v>12</v>
      </c>
      <c r="C153" s="335">
        <f>Inek2020A1a2a[[#This Row],[BewJeTag2]]</f>
        <v>1.0256000000000001</v>
      </c>
      <c r="D153" s="334" t="s">
        <v>340</v>
      </c>
      <c r="E153" s="334" t="s">
        <v>350</v>
      </c>
      <c r="F153" s="334" t="s">
        <v>365</v>
      </c>
      <c r="G153" s="334" t="s">
        <v>366</v>
      </c>
      <c r="H153" s="334">
        <v>12</v>
      </c>
      <c r="I153" s="335">
        <v>1.0256000000000001</v>
      </c>
    </row>
    <row r="154" spans="1:9" x14ac:dyDescent="0.35">
      <c r="A154" s="334" t="str">
        <f>Inek2020A1a2a[[#This Row],[PEPP]]&amp;"#"&amp;Inek2020A1a2a[[#This Row],[Klasse]]</f>
        <v>PA03B#13</v>
      </c>
      <c r="B154" s="334">
        <f>Inek2020A1a2a[[#This Row],[Klasse2]]</f>
        <v>13</v>
      </c>
      <c r="C154" s="335">
        <f>Inek2020A1a2a[[#This Row],[BewJeTag2]]</f>
        <v>1.0159</v>
      </c>
      <c r="D154" s="334" t="s">
        <v>340</v>
      </c>
      <c r="E154" s="334" t="s">
        <v>350</v>
      </c>
      <c r="F154" s="334" t="s">
        <v>365</v>
      </c>
      <c r="G154" s="334" t="s">
        <v>366</v>
      </c>
      <c r="H154" s="334">
        <v>13</v>
      </c>
      <c r="I154" s="335">
        <v>1.0159</v>
      </c>
    </row>
    <row r="155" spans="1:9" x14ac:dyDescent="0.35">
      <c r="A155" s="334" t="str">
        <f>Inek2020A1a2a[[#This Row],[PEPP]]&amp;"#"&amp;Inek2020A1a2a[[#This Row],[Klasse]]</f>
        <v>PA03B#14</v>
      </c>
      <c r="B155" s="334">
        <f>Inek2020A1a2a[[#This Row],[Klasse2]]</f>
        <v>14</v>
      </c>
      <c r="C155" s="335">
        <f>Inek2020A1a2a[[#This Row],[BewJeTag2]]</f>
        <v>1.0061</v>
      </c>
      <c r="D155" s="334" t="s">
        <v>340</v>
      </c>
      <c r="E155" s="334" t="s">
        <v>350</v>
      </c>
      <c r="F155" s="334" t="s">
        <v>365</v>
      </c>
      <c r="G155" s="334" t="s">
        <v>366</v>
      </c>
      <c r="H155" s="334">
        <v>14</v>
      </c>
      <c r="I155" s="335">
        <v>1.0061</v>
      </c>
    </row>
    <row r="156" spans="1:9" x14ac:dyDescent="0.35">
      <c r="A156" s="334" t="str">
        <f>Inek2020A1a2a[[#This Row],[PEPP]]&amp;"#"&amp;Inek2020A1a2a[[#This Row],[Klasse]]</f>
        <v>PA03B#15</v>
      </c>
      <c r="B156" s="334">
        <f>Inek2020A1a2a[[#This Row],[Klasse2]]</f>
        <v>15</v>
      </c>
      <c r="C156" s="335">
        <f>Inek2020A1a2a[[#This Row],[BewJeTag2]]</f>
        <v>0.99639999999999995</v>
      </c>
      <c r="D156" s="334" t="s">
        <v>340</v>
      </c>
      <c r="E156" s="334" t="s">
        <v>350</v>
      </c>
      <c r="F156" s="334" t="s">
        <v>365</v>
      </c>
      <c r="G156" s="334" t="s">
        <v>366</v>
      </c>
      <c r="H156" s="334">
        <v>15</v>
      </c>
      <c r="I156" s="335">
        <v>0.99639999999999995</v>
      </c>
    </row>
    <row r="157" spans="1:9" x14ac:dyDescent="0.35">
      <c r="A157" s="334" t="str">
        <f>Inek2020A1a2a[[#This Row],[PEPP]]&amp;"#"&amp;Inek2020A1a2a[[#This Row],[Klasse]]</f>
        <v>PA03B#16</v>
      </c>
      <c r="B157" s="334">
        <f>Inek2020A1a2a[[#This Row],[Klasse2]]</f>
        <v>16</v>
      </c>
      <c r="C157" s="335">
        <f>Inek2020A1a2a[[#This Row],[BewJeTag2]]</f>
        <v>0.98670000000000002</v>
      </c>
      <c r="D157" s="334" t="s">
        <v>340</v>
      </c>
      <c r="E157" s="334" t="s">
        <v>350</v>
      </c>
      <c r="F157" s="334" t="s">
        <v>365</v>
      </c>
      <c r="G157" s="334" t="s">
        <v>366</v>
      </c>
      <c r="H157" s="334">
        <v>16</v>
      </c>
      <c r="I157" s="335">
        <v>0.98670000000000002</v>
      </c>
    </row>
    <row r="158" spans="1:9" x14ac:dyDescent="0.35">
      <c r="A158" s="334" t="str">
        <f>Inek2020A1a2a[[#This Row],[PEPP]]&amp;"#"&amp;Inek2020A1a2a[[#This Row],[Klasse]]</f>
        <v>PA03B#17</v>
      </c>
      <c r="B158" s="334">
        <f>Inek2020A1a2a[[#This Row],[Klasse2]]</f>
        <v>17</v>
      </c>
      <c r="C158" s="335">
        <f>Inek2020A1a2a[[#This Row],[BewJeTag2]]</f>
        <v>0.97689999999999999</v>
      </c>
      <c r="D158" s="334" t="s">
        <v>340</v>
      </c>
      <c r="E158" s="334" t="s">
        <v>350</v>
      </c>
      <c r="F158" s="334" t="s">
        <v>365</v>
      </c>
      <c r="G158" s="334" t="s">
        <v>366</v>
      </c>
      <c r="H158" s="334">
        <v>17</v>
      </c>
      <c r="I158" s="335">
        <v>0.97689999999999999</v>
      </c>
    </row>
    <row r="159" spans="1:9" x14ac:dyDescent="0.35">
      <c r="A159" s="334" t="str">
        <f>Inek2020A1a2a[[#This Row],[PEPP]]&amp;"#"&amp;Inek2020A1a2a[[#This Row],[Klasse]]</f>
        <v>PA03B#18</v>
      </c>
      <c r="B159" s="334">
        <f>Inek2020A1a2a[[#This Row],[Klasse2]]</f>
        <v>18</v>
      </c>
      <c r="C159" s="335">
        <f>Inek2020A1a2a[[#This Row],[BewJeTag2]]</f>
        <v>0.96719999999999995</v>
      </c>
      <c r="D159" s="334" t="s">
        <v>340</v>
      </c>
      <c r="E159" s="334" t="s">
        <v>350</v>
      </c>
      <c r="F159" s="334" t="s">
        <v>365</v>
      </c>
      <c r="G159" s="334" t="s">
        <v>366</v>
      </c>
      <c r="H159" s="334">
        <v>18</v>
      </c>
      <c r="I159" s="335">
        <v>0.96719999999999995</v>
      </c>
    </row>
    <row r="160" spans="1:9" x14ac:dyDescent="0.35">
      <c r="A160" s="334" t="str">
        <f>Inek2020A1a2a[[#This Row],[PEPP]]&amp;"#"&amp;Inek2020A1a2a[[#This Row],[Klasse]]</f>
        <v>PA04A#1</v>
      </c>
      <c r="B160" s="334">
        <f>Inek2020A1a2a[[#This Row],[Klasse2]]</f>
        <v>1</v>
      </c>
      <c r="C160" s="335">
        <f>Inek2020A1a2a[[#This Row],[BewJeTag2]]</f>
        <v>1.4905999999999999</v>
      </c>
      <c r="D160" s="334" t="s">
        <v>340</v>
      </c>
      <c r="E160" s="334" t="s">
        <v>350</v>
      </c>
      <c r="F160" s="334" t="s">
        <v>367</v>
      </c>
      <c r="G160" s="334" t="s">
        <v>3456</v>
      </c>
      <c r="H160" s="334">
        <v>1</v>
      </c>
      <c r="I160" s="335">
        <v>1.4905999999999999</v>
      </c>
    </row>
    <row r="161" spans="1:9" x14ac:dyDescent="0.35">
      <c r="A161" s="334" t="str">
        <f>Inek2020A1a2a[[#This Row],[PEPP]]&amp;"#"&amp;Inek2020A1a2a[[#This Row],[Klasse]]</f>
        <v>PA04A#2</v>
      </c>
      <c r="B161" s="334">
        <f>Inek2020A1a2a[[#This Row],[Klasse2]]</f>
        <v>2</v>
      </c>
      <c r="C161" s="335">
        <f>Inek2020A1a2a[[#This Row],[BewJeTag2]]</f>
        <v>1.3173999999999999</v>
      </c>
      <c r="D161" s="334" t="s">
        <v>340</v>
      </c>
      <c r="E161" s="334" t="s">
        <v>350</v>
      </c>
      <c r="F161" s="334" t="s">
        <v>367</v>
      </c>
      <c r="G161" s="334" t="s">
        <v>3456</v>
      </c>
      <c r="H161" s="334">
        <v>2</v>
      </c>
      <c r="I161" s="335">
        <v>1.3173999999999999</v>
      </c>
    </row>
    <row r="162" spans="1:9" x14ac:dyDescent="0.35">
      <c r="A162" s="334" t="str">
        <f>Inek2020A1a2a[[#This Row],[PEPP]]&amp;"#"&amp;Inek2020A1a2a[[#This Row],[Klasse]]</f>
        <v>PA04A#3</v>
      </c>
      <c r="B162" s="334">
        <f>Inek2020A1a2a[[#This Row],[Klasse2]]</f>
        <v>3</v>
      </c>
      <c r="C162" s="335">
        <f>Inek2020A1a2a[[#This Row],[BewJeTag2]]</f>
        <v>1.3008</v>
      </c>
      <c r="D162" s="334" t="s">
        <v>340</v>
      </c>
      <c r="E162" s="334" t="s">
        <v>350</v>
      </c>
      <c r="F162" s="334" t="s">
        <v>367</v>
      </c>
      <c r="G162" s="334" t="s">
        <v>3456</v>
      </c>
      <c r="H162" s="334">
        <v>3</v>
      </c>
      <c r="I162" s="335">
        <v>1.3008</v>
      </c>
    </row>
    <row r="163" spans="1:9" x14ac:dyDescent="0.35">
      <c r="A163" s="334" t="str">
        <f>Inek2020A1a2a[[#This Row],[PEPP]]&amp;"#"&amp;Inek2020A1a2a[[#This Row],[Klasse]]</f>
        <v>PA04A#4</v>
      </c>
      <c r="B163" s="334">
        <f>Inek2020A1a2a[[#This Row],[Klasse2]]</f>
        <v>4</v>
      </c>
      <c r="C163" s="335">
        <f>Inek2020A1a2a[[#This Row],[BewJeTag2]]</f>
        <v>1.2835000000000001</v>
      </c>
      <c r="D163" s="334" t="s">
        <v>340</v>
      </c>
      <c r="E163" s="334" t="s">
        <v>350</v>
      </c>
      <c r="F163" s="334" t="s">
        <v>367</v>
      </c>
      <c r="G163" s="334" t="s">
        <v>3456</v>
      </c>
      <c r="H163" s="334">
        <v>4</v>
      </c>
      <c r="I163" s="335">
        <v>1.2835000000000001</v>
      </c>
    </row>
    <row r="164" spans="1:9" x14ac:dyDescent="0.35">
      <c r="A164" s="334" t="str">
        <f>Inek2020A1a2a[[#This Row],[PEPP]]&amp;"#"&amp;Inek2020A1a2a[[#This Row],[Klasse]]</f>
        <v>PA04A#5</v>
      </c>
      <c r="B164" s="334">
        <f>Inek2020A1a2a[[#This Row],[Klasse2]]</f>
        <v>5</v>
      </c>
      <c r="C164" s="335">
        <f>Inek2020A1a2a[[#This Row],[BewJeTag2]]</f>
        <v>1.2662</v>
      </c>
      <c r="D164" s="334" t="s">
        <v>340</v>
      </c>
      <c r="E164" s="334" t="s">
        <v>350</v>
      </c>
      <c r="F164" s="334" t="s">
        <v>367</v>
      </c>
      <c r="G164" s="334" t="s">
        <v>3456</v>
      </c>
      <c r="H164" s="334">
        <v>5</v>
      </c>
      <c r="I164" s="335">
        <v>1.2662</v>
      </c>
    </row>
    <row r="165" spans="1:9" x14ac:dyDescent="0.35">
      <c r="A165" s="334" t="str">
        <f>Inek2020A1a2a[[#This Row],[PEPP]]&amp;"#"&amp;Inek2020A1a2a[[#This Row],[Klasse]]</f>
        <v>PA04A#6</v>
      </c>
      <c r="B165" s="334">
        <f>Inek2020A1a2a[[#This Row],[Klasse2]]</f>
        <v>6</v>
      </c>
      <c r="C165" s="335">
        <f>Inek2020A1a2a[[#This Row],[BewJeTag2]]</f>
        <v>1.2487999999999999</v>
      </c>
      <c r="D165" s="334" t="s">
        <v>340</v>
      </c>
      <c r="E165" s="334" t="s">
        <v>350</v>
      </c>
      <c r="F165" s="334" t="s">
        <v>367</v>
      </c>
      <c r="G165" s="334" t="s">
        <v>3456</v>
      </c>
      <c r="H165" s="334">
        <v>6</v>
      </c>
      <c r="I165" s="335">
        <v>1.2487999999999999</v>
      </c>
    </row>
    <row r="166" spans="1:9" x14ac:dyDescent="0.35">
      <c r="A166" s="334" t="str">
        <f>Inek2020A1a2a[[#This Row],[PEPP]]&amp;"#"&amp;Inek2020A1a2a[[#This Row],[Klasse]]</f>
        <v>PA04A#7</v>
      </c>
      <c r="B166" s="334">
        <f>Inek2020A1a2a[[#This Row],[Klasse2]]</f>
        <v>7</v>
      </c>
      <c r="C166" s="335">
        <f>Inek2020A1a2a[[#This Row],[BewJeTag2]]</f>
        <v>1.2315</v>
      </c>
      <c r="D166" s="334" t="s">
        <v>340</v>
      </c>
      <c r="E166" s="334" t="s">
        <v>350</v>
      </c>
      <c r="F166" s="334" t="s">
        <v>367</v>
      </c>
      <c r="G166" s="334" t="s">
        <v>3456</v>
      </c>
      <c r="H166" s="334">
        <v>7</v>
      </c>
      <c r="I166" s="335">
        <v>1.2315</v>
      </c>
    </row>
    <row r="167" spans="1:9" x14ac:dyDescent="0.35">
      <c r="A167" s="334" t="str">
        <f>Inek2020A1a2a[[#This Row],[PEPP]]&amp;"#"&amp;Inek2020A1a2a[[#This Row],[Klasse]]</f>
        <v>PA04A#8</v>
      </c>
      <c r="B167" s="334">
        <f>Inek2020A1a2a[[#This Row],[Klasse2]]</f>
        <v>8</v>
      </c>
      <c r="C167" s="335">
        <f>Inek2020A1a2a[[#This Row],[BewJeTag2]]</f>
        <v>1.2141999999999999</v>
      </c>
      <c r="D167" s="334" t="s">
        <v>340</v>
      </c>
      <c r="E167" s="334" t="s">
        <v>350</v>
      </c>
      <c r="F167" s="334" t="s">
        <v>367</v>
      </c>
      <c r="G167" s="334" t="s">
        <v>3456</v>
      </c>
      <c r="H167" s="334">
        <v>8</v>
      </c>
      <c r="I167" s="335">
        <v>1.2141999999999999</v>
      </c>
    </row>
    <row r="168" spans="1:9" x14ac:dyDescent="0.35">
      <c r="A168" s="334" t="str">
        <f>Inek2020A1a2a[[#This Row],[PEPP]]&amp;"#"&amp;Inek2020A1a2a[[#This Row],[Klasse]]</f>
        <v>PA04A#9</v>
      </c>
      <c r="B168" s="334">
        <f>Inek2020A1a2a[[#This Row],[Klasse2]]</f>
        <v>9</v>
      </c>
      <c r="C168" s="335">
        <f>Inek2020A1a2a[[#This Row],[BewJeTag2]]</f>
        <v>1.1969000000000001</v>
      </c>
      <c r="D168" s="334" t="s">
        <v>340</v>
      </c>
      <c r="E168" s="334" t="s">
        <v>350</v>
      </c>
      <c r="F168" s="334" t="s">
        <v>367</v>
      </c>
      <c r="G168" s="334" t="s">
        <v>3456</v>
      </c>
      <c r="H168" s="334">
        <v>9</v>
      </c>
      <c r="I168" s="335">
        <v>1.1969000000000001</v>
      </c>
    </row>
    <row r="169" spans="1:9" x14ac:dyDescent="0.35">
      <c r="A169" s="334" t="str">
        <f>Inek2020A1a2a[[#This Row],[PEPP]]&amp;"#"&amp;Inek2020A1a2a[[#This Row],[Klasse]]</f>
        <v>PA04A#10</v>
      </c>
      <c r="B169" s="334">
        <f>Inek2020A1a2a[[#This Row],[Klasse2]]</f>
        <v>10</v>
      </c>
      <c r="C169" s="335">
        <f>Inek2020A1a2a[[#This Row],[BewJeTag2]]</f>
        <v>1.1796</v>
      </c>
      <c r="D169" s="334" t="s">
        <v>340</v>
      </c>
      <c r="E169" s="334" t="s">
        <v>350</v>
      </c>
      <c r="F169" s="334" t="s">
        <v>367</v>
      </c>
      <c r="G169" s="334" t="s">
        <v>3456</v>
      </c>
      <c r="H169" s="334">
        <v>10</v>
      </c>
      <c r="I169" s="335">
        <v>1.1796</v>
      </c>
    </row>
    <row r="170" spans="1:9" x14ac:dyDescent="0.35">
      <c r="A170" s="334" t="str">
        <f>Inek2020A1a2a[[#This Row],[PEPP]]&amp;"#"&amp;Inek2020A1a2a[[#This Row],[Klasse]]</f>
        <v>PA04A#11</v>
      </c>
      <c r="B170" s="334">
        <f>Inek2020A1a2a[[#This Row],[Klasse2]]</f>
        <v>11</v>
      </c>
      <c r="C170" s="335">
        <f>Inek2020A1a2a[[#This Row],[BewJeTag2]]</f>
        <v>1.1623000000000001</v>
      </c>
      <c r="D170" s="334" t="s">
        <v>340</v>
      </c>
      <c r="E170" s="334" t="s">
        <v>350</v>
      </c>
      <c r="F170" s="334" t="s">
        <v>367</v>
      </c>
      <c r="G170" s="334" t="s">
        <v>3456</v>
      </c>
      <c r="H170" s="334">
        <v>11</v>
      </c>
      <c r="I170" s="335">
        <v>1.1623000000000001</v>
      </c>
    </row>
    <row r="171" spans="1:9" x14ac:dyDescent="0.35">
      <c r="A171" s="334" t="str">
        <f>Inek2020A1a2a[[#This Row],[PEPP]]&amp;"#"&amp;Inek2020A1a2a[[#This Row],[Klasse]]</f>
        <v>PA04A#12</v>
      </c>
      <c r="B171" s="334">
        <f>Inek2020A1a2a[[#This Row],[Klasse2]]</f>
        <v>12</v>
      </c>
      <c r="C171" s="335">
        <f>Inek2020A1a2a[[#This Row],[BewJeTag2]]</f>
        <v>1.1449</v>
      </c>
      <c r="D171" s="334" t="s">
        <v>340</v>
      </c>
      <c r="E171" s="334" t="s">
        <v>350</v>
      </c>
      <c r="F171" s="334" t="s">
        <v>367</v>
      </c>
      <c r="G171" s="334" t="s">
        <v>3456</v>
      </c>
      <c r="H171" s="334">
        <v>12</v>
      </c>
      <c r="I171" s="335">
        <v>1.1449</v>
      </c>
    </row>
    <row r="172" spans="1:9" x14ac:dyDescent="0.35">
      <c r="A172" s="334" t="str">
        <f>Inek2020A1a2a[[#This Row],[PEPP]]&amp;"#"&amp;Inek2020A1a2a[[#This Row],[Klasse]]</f>
        <v>PA04A#13</v>
      </c>
      <c r="B172" s="334">
        <f>Inek2020A1a2a[[#This Row],[Klasse2]]</f>
        <v>13</v>
      </c>
      <c r="C172" s="335">
        <f>Inek2020A1a2a[[#This Row],[BewJeTag2]]</f>
        <v>1.1275999999999999</v>
      </c>
      <c r="D172" s="334" t="s">
        <v>340</v>
      </c>
      <c r="E172" s="334" t="s">
        <v>350</v>
      </c>
      <c r="F172" s="334" t="s">
        <v>367</v>
      </c>
      <c r="G172" s="334" t="s">
        <v>3456</v>
      </c>
      <c r="H172" s="334">
        <v>13</v>
      </c>
      <c r="I172" s="335">
        <v>1.1275999999999999</v>
      </c>
    </row>
    <row r="173" spans="1:9" x14ac:dyDescent="0.35">
      <c r="A173" s="334" t="str">
        <f>Inek2020A1a2a[[#This Row],[PEPP]]&amp;"#"&amp;Inek2020A1a2a[[#This Row],[Klasse]]</f>
        <v>PA04A#14</v>
      </c>
      <c r="B173" s="334">
        <f>Inek2020A1a2a[[#This Row],[Klasse2]]</f>
        <v>14</v>
      </c>
      <c r="C173" s="335">
        <f>Inek2020A1a2a[[#This Row],[BewJeTag2]]</f>
        <v>1.1103000000000001</v>
      </c>
      <c r="D173" s="334" t="s">
        <v>340</v>
      </c>
      <c r="E173" s="334" t="s">
        <v>350</v>
      </c>
      <c r="F173" s="334" t="s">
        <v>367</v>
      </c>
      <c r="G173" s="334" t="s">
        <v>3456</v>
      </c>
      <c r="H173" s="334">
        <v>14</v>
      </c>
      <c r="I173" s="335">
        <v>1.1103000000000001</v>
      </c>
    </row>
    <row r="174" spans="1:9" x14ac:dyDescent="0.35">
      <c r="A174" s="334" t="str">
        <f>Inek2020A1a2a[[#This Row],[PEPP]]&amp;"#"&amp;Inek2020A1a2a[[#This Row],[Klasse]]</f>
        <v>PA04A#15</v>
      </c>
      <c r="B174" s="334">
        <f>Inek2020A1a2a[[#This Row],[Klasse2]]</f>
        <v>15</v>
      </c>
      <c r="C174" s="335">
        <f>Inek2020A1a2a[[#This Row],[BewJeTag2]]</f>
        <v>1.093</v>
      </c>
      <c r="D174" s="334" t="s">
        <v>340</v>
      </c>
      <c r="E174" s="334" t="s">
        <v>350</v>
      </c>
      <c r="F174" s="334" t="s">
        <v>367</v>
      </c>
      <c r="G174" s="334" t="s">
        <v>3456</v>
      </c>
      <c r="H174" s="334">
        <v>15</v>
      </c>
      <c r="I174" s="335">
        <v>1.093</v>
      </c>
    </row>
    <row r="175" spans="1:9" x14ac:dyDescent="0.35">
      <c r="A175" s="334" t="str">
        <f>Inek2020A1a2a[[#This Row],[PEPP]]&amp;"#"&amp;Inek2020A1a2a[[#This Row],[Klasse]]</f>
        <v>PA04A#16</v>
      </c>
      <c r="B175" s="334">
        <f>Inek2020A1a2a[[#This Row],[Klasse2]]</f>
        <v>16</v>
      </c>
      <c r="C175" s="335">
        <f>Inek2020A1a2a[[#This Row],[BewJeTag2]]</f>
        <v>1.0757000000000001</v>
      </c>
      <c r="D175" s="334" t="s">
        <v>340</v>
      </c>
      <c r="E175" s="334" t="s">
        <v>350</v>
      </c>
      <c r="F175" s="334" t="s">
        <v>367</v>
      </c>
      <c r="G175" s="334" t="s">
        <v>3456</v>
      </c>
      <c r="H175" s="334">
        <v>16</v>
      </c>
      <c r="I175" s="335">
        <v>1.0757000000000001</v>
      </c>
    </row>
    <row r="176" spans="1:9" x14ac:dyDescent="0.35">
      <c r="A176" s="334" t="str">
        <f>Inek2020A1a2a[[#This Row],[PEPP]]&amp;"#"&amp;Inek2020A1a2a[[#This Row],[Klasse]]</f>
        <v>PA04A#17</v>
      </c>
      <c r="B176" s="334">
        <f>Inek2020A1a2a[[#This Row],[Klasse2]]</f>
        <v>17</v>
      </c>
      <c r="C176" s="335">
        <f>Inek2020A1a2a[[#This Row],[BewJeTag2]]</f>
        <v>1.0584</v>
      </c>
      <c r="D176" s="334" t="s">
        <v>340</v>
      </c>
      <c r="E176" s="334" t="s">
        <v>350</v>
      </c>
      <c r="F176" s="334" t="s">
        <v>367</v>
      </c>
      <c r="G176" s="334" t="s">
        <v>3456</v>
      </c>
      <c r="H176" s="334">
        <v>17</v>
      </c>
      <c r="I176" s="335">
        <v>1.0584</v>
      </c>
    </row>
    <row r="177" spans="1:9" x14ac:dyDescent="0.35">
      <c r="A177" s="334" t="str">
        <f>Inek2020A1a2a[[#This Row],[PEPP]]&amp;"#"&amp;Inek2020A1a2a[[#This Row],[Klasse]]</f>
        <v>PA04A#18</v>
      </c>
      <c r="B177" s="334">
        <f>Inek2020A1a2a[[#This Row],[Klasse2]]</f>
        <v>18</v>
      </c>
      <c r="C177" s="335">
        <f>Inek2020A1a2a[[#This Row],[BewJeTag2]]</f>
        <v>1.0409999999999999</v>
      </c>
      <c r="D177" s="334" t="s">
        <v>340</v>
      </c>
      <c r="E177" s="334" t="s">
        <v>350</v>
      </c>
      <c r="F177" s="334" t="s">
        <v>367</v>
      </c>
      <c r="G177" s="334" t="s">
        <v>3456</v>
      </c>
      <c r="H177" s="334">
        <v>18</v>
      </c>
      <c r="I177" s="335">
        <v>1.0409999999999999</v>
      </c>
    </row>
    <row r="178" spans="1:9" x14ac:dyDescent="0.35">
      <c r="A178" s="334" t="str">
        <f>Inek2020A1a2a[[#This Row],[PEPP]]&amp;"#"&amp;Inek2020A1a2a[[#This Row],[Klasse]]</f>
        <v>PA04B#1</v>
      </c>
      <c r="B178" s="334">
        <f>Inek2020A1a2a[[#This Row],[Klasse2]]</f>
        <v>1</v>
      </c>
      <c r="C178" s="335">
        <f>Inek2020A1a2a[[#This Row],[BewJeTag2]]</f>
        <v>1.3272999999999999</v>
      </c>
      <c r="D178" s="334" t="s">
        <v>340</v>
      </c>
      <c r="E178" s="334" t="s">
        <v>350</v>
      </c>
      <c r="F178" s="334" t="s">
        <v>369</v>
      </c>
      <c r="G178" s="334" t="s">
        <v>370</v>
      </c>
      <c r="H178" s="334">
        <v>1</v>
      </c>
      <c r="I178" s="335">
        <v>1.3272999999999999</v>
      </c>
    </row>
    <row r="179" spans="1:9" x14ac:dyDescent="0.35">
      <c r="A179" s="334" t="str">
        <f>Inek2020A1a2a[[#This Row],[PEPP]]&amp;"#"&amp;Inek2020A1a2a[[#This Row],[Klasse]]</f>
        <v>PA04B#2</v>
      </c>
      <c r="B179" s="334">
        <f>Inek2020A1a2a[[#This Row],[Klasse2]]</f>
        <v>2</v>
      </c>
      <c r="C179" s="335">
        <f>Inek2020A1a2a[[#This Row],[BewJeTag2]]</f>
        <v>1.2036</v>
      </c>
      <c r="D179" s="334" t="s">
        <v>340</v>
      </c>
      <c r="E179" s="334" t="s">
        <v>350</v>
      </c>
      <c r="F179" s="334" t="s">
        <v>369</v>
      </c>
      <c r="G179" s="334" t="s">
        <v>370</v>
      </c>
      <c r="H179" s="334">
        <v>2</v>
      </c>
      <c r="I179" s="335">
        <v>1.2036</v>
      </c>
    </row>
    <row r="180" spans="1:9" x14ac:dyDescent="0.35">
      <c r="A180" s="334" t="str">
        <f>Inek2020A1a2a[[#This Row],[PEPP]]&amp;"#"&amp;Inek2020A1a2a[[#This Row],[Klasse]]</f>
        <v>PA04B#3</v>
      </c>
      <c r="B180" s="334">
        <f>Inek2020A1a2a[[#This Row],[Klasse2]]</f>
        <v>3</v>
      </c>
      <c r="C180" s="335">
        <f>Inek2020A1a2a[[#This Row],[BewJeTag2]]</f>
        <v>1.1874</v>
      </c>
      <c r="D180" s="334" t="s">
        <v>340</v>
      </c>
      <c r="E180" s="334" t="s">
        <v>350</v>
      </c>
      <c r="F180" s="334" t="s">
        <v>369</v>
      </c>
      <c r="G180" s="334" t="s">
        <v>370</v>
      </c>
      <c r="H180" s="334">
        <v>3</v>
      </c>
      <c r="I180" s="335">
        <v>1.1874</v>
      </c>
    </row>
    <row r="181" spans="1:9" x14ac:dyDescent="0.35">
      <c r="A181" s="334" t="str">
        <f>Inek2020A1a2a[[#This Row],[PEPP]]&amp;"#"&amp;Inek2020A1a2a[[#This Row],[Klasse]]</f>
        <v>PA04B#4</v>
      </c>
      <c r="B181" s="334">
        <f>Inek2020A1a2a[[#This Row],[Klasse2]]</f>
        <v>4</v>
      </c>
      <c r="C181" s="335">
        <f>Inek2020A1a2a[[#This Row],[BewJeTag2]]</f>
        <v>1.1746000000000001</v>
      </c>
      <c r="D181" s="334" t="s">
        <v>340</v>
      </c>
      <c r="E181" s="334" t="s">
        <v>350</v>
      </c>
      <c r="F181" s="334" t="s">
        <v>369</v>
      </c>
      <c r="G181" s="334" t="s">
        <v>370</v>
      </c>
      <c r="H181" s="334">
        <v>4</v>
      </c>
      <c r="I181" s="335">
        <v>1.1746000000000001</v>
      </c>
    </row>
    <row r="182" spans="1:9" x14ac:dyDescent="0.35">
      <c r="A182" s="334" t="str">
        <f>Inek2020A1a2a[[#This Row],[PEPP]]&amp;"#"&amp;Inek2020A1a2a[[#This Row],[Klasse]]</f>
        <v>PA04B#5</v>
      </c>
      <c r="B182" s="334">
        <f>Inek2020A1a2a[[#This Row],[Klasse2]]</f>
        <v>5</v>
      </c>
      <c r="C182" s="335">
        <f>Inek2020A1a2a[[#This Row],[BewJeTag2]]</f>
        <v>1.1617999999999999</v>
      </c>
      <c r="D182" s="334" t="s">
        <v>340</v>
      </c>
      <c r="E182" s="334" t="s">
        <v>350</v>
      </c>
      <c r="F182" s="334" t="s">
        <v>369</v>
      </c>
      <c r="G182" s="334" t="s">
        <v>370</v>
      </c>
      <c r="H182" s="334">
        <v>5</v>
      </c>
      <c r="I182" s="335">
        <v>1.1617999999999999</v>
      </c>
    </row>
    <row r="183" spans="1:9" x14ac:dyDescent="0.35">
      <c r="A183" s="334" t="str">
        <f>Inek2020A1a2a[[#This Row],[PEPP]]&amp;"#"&amp;Inek2020A1a2a[[#This Row],[Klasse]]</f>
        <v>PA04B#6</v>
      </c>
      <c r="B183" s="334">
        <f>Inek2020A1a2a[[#This Row],[Klasse2]]</f>
        <v>6</v>
      </c>
      <c r="C183" s="335">
        <f>Inek2020A1a2a[[#This Row],[BewJeTag2]]</f>
        <v>1.149</v>
      </c>
      <c r="D183" s="334" t="s">
        <v>340</v>
      </c>
      <c r="E183" s="334" t="s">
        <v>350</v>
      </c>
      <c r="F183" s="334" t="s">
        <v>369</v>
      </c>
      <c r="G183" s="334" t="s">
        <v>370</v>
      </c>
      <c r="H183" s="334">
        <v>6</v>
      </c>
      <c r="I183" s="335">
        <v>1.149</v>
      </c>
    </row>
    <row r="184" spans="1:9" x14ac:dyDescent="0.35">
      <c r="A184" s="334" t="str">
        <f>Inek2020A1a2a[[#This Row],[PEPP]]&amp;"#"&amp;Inek2020A1a2a[[#This Row],[Klasse]]</f>
        <v>PA04B#7</v>
      </c>
      <c r="B184" s="334">
        <f>Inek2020A1a2a[[#This Row],[Klasse2]]</f>
        <v>7</v>
      </c>
      <c r="C184" s="335">
        <f>Inek2020A1a2a[[#This Row],[BewJeTag2]]</f>
        <v>1.1362000000000001</v>
      </c>
      <c r="D184" s="334" t="s">
        <v>340</v>
      </c>
      <c r="E184" s="334" t="s">
        <v>350</v>
      </c>
      <c r="F184" s="334" t="s">
        <v>369</v>
      </c>
      <c r="G184" s="334" t="s">
        <v>370</v>
      </c>
      <c r="H184" s="334">
        <v>7</v>
      </c>
      <c r="I184" s="335">
        <v>1.1362000000000001</v>
      </c>
    </row>
    <row r="185" spans="1:9" x14ac:dyDescent="0.35">
      <c r="A185" s="334" t="str">
        <f>Inek2020A1a2a[[#This Row],[PEPP]]&amp;"#"&amp;Inek2020A1a2a[[#This Row],[Klasse]]</f>
        <v>PA04B#8</v>
      </c>
      <c r="B185" s="334">
        <f>Inek2020A1a2a[[#This Row],[Klasse2]]</f>
        <v>8</v>
      </c>
      <c r="C185" s="335">
        <f>Inek2020A1a2a[[#This Row],[BewJeTag2]]</f>
        <v>1.1234</v>
      </c>
      <c r="D185" s="334" t="s">
        <v>340</v>
      </c>
      <c r="E185" s="334" t="s">
        <v>350</v>
      </c>
      <c r="F185" s="334" t="s">
        <v>369</v>
      </c>
      <c r="G185" s="334" t="s">
        <v>370</v>
      </c>
      <c r="H185" s="334">
        <v>8</v>
      </c>
      <c r="I185" s="335">
        <v>1.1234</v>
      </c>
    </row>
    <row r="186" spans="1:9" x14ac:dyDescent="0.35">
      <c r="A186" s="334" t="str">
        <f>Inek2020A1a2a[[#This Row],[PEPP]]&amp;"#"&amp;Inek2020A1a2a[[#This Row],[Klasse]]</f>
        <v>PA04B#9</v>
      </c>
      <c r="B186" s="334">
        <f>Inek2020A1a2a[[#This Row],[Klasse2]]</f>
        <v>9</v>
      </c>
      <c r="C186" s="335">
        <f>Inek2020A1a2a[[#This Row],[BewJeTag2]]</f>
        <v>1.1106</v>
      </c>
      <c r="D186" s="334" t="s">
        <v>340</v>
      </c>
      <c r="E186" s="334" t="s">
        <v>350</v>
      </c>
      <c r="F186" s="334" t="s">
        <v>369</v>
      </c>
      <c r="G186" s="334" t="s">
        <v>370</v>
      </c>
      <c r="H186" s="334">
        <v>9</v>
      </c>
      <c r="I186" s="335">
        <v>1.1106</v>
      </c>
    </row>
    <row r="187" spans="1:9" x14ac:dyDescent="0.35">
      <c r="A187" s="334" t="str">
        <f>Inek2020A1a2a[[#This Row],[PEPP]]&amp;"#"&amp;Inek2020A1a2a[[#This Row],[Klasse]]</f>
        <v>PA04B#10</v>
      </c>
      <c r="B187" s="334">
        <f>Inek2020A1a2a[[#This Row],[Klasse2]]</f>
        <v>10</v>
      </c>
      <c r="C187" s="335">
        <f>Inek2020A1a2a[[#This Row],[BewJeTag2]]</f>
        <v>1.0979000000000001</v>
      </c>
      <c r="D187" s="334" t="s">
        <v>340</v>
      </c>
      <c r="E187" s="334" t="s">
        <v>350</v>
      </c>
      <c r="F187" s="334" t="s">
        <v>369</v>
      </c>
      <c r="G187" s="334" t="s">
        <v>370</v>
      </c>
      <c r="H187" s="334">
        <v>10</v>
      </c>
      <c r="I187" s="335">
        <v>1.0979000000000001</v>
      </c>
    </row>
    <row r="188" spans="1:9" x14ac:dyDescent="0.35">
      <c r="A188" s="334" t="str">
        <f>Inek2020A1a2a[[#This Row],[PEPP]]&amp;"#"&amp;Inek2020A1a2a[[#This Row],[Klasse]]</f>
        <v>PA04B#11</v>
      </c>
      <c r="B188" s="334">
        <f>Inek2020A1a2a[[#This Row],[Klasse2]]</f>
        <v>11</v>
      </c>
      <c r="C188" s="335">
        <f>Inek2020A1a2a[[#This Row],[BewJeTag2]]</f>
        <v>1.0851</v>
      </c>
      <c r="D188" s="334" t="s">
        <v>340</v>
      </c>
      <c r="E188" s="334" t="s">
        <v>350</v>
      </c>
      <c r="F188" s="334" t="s">
        <v>369</v>
      </c>
      <c r="G188" s="334" t="s">
        <v>370</v>
      </c>
      <c r="H188" s="334">
        <v>11</v>
      </c>
      <c r="I188" s="335">
        <v>1.0851</v>
      </c>
    </row>
    <row r="189" spans="1:9" x14ac:dyDescent="0.35">
      <c r="A189" s="334" t="str">
        <f>Inek2020A1a2a[[#This Row],[PEPP]]&amp;"#"&amp;Inek2020A1a2a[[#This Row],[Klasse]]</f>
        <v>PA04B#12</v>
      </c>
      <c r="B189" s="334">
        <f>Inek2020A1a2a[[#This Row],[Klasse2]]</f>
        <v>12</v>
      </c>
      <c r="C189" s="335">
        <f>Inek2020A1a2a[[#This Row],[BewJeTag2]]</f>
        <v>1.0723</v>
      </c>
      <c r="D189" s="334" t="s">
        <v>340</v>
      </c>
      <c r="E189" s="334" t="s">
        <v>350</v>
      </c>
      <c r="F189" s="334" t="s">
        <v>369</v>
      </c>
      <c r="G189" s="334" t="s">
        <v>370</v>
      </c>
      <c r="H189" s="334">
        <v>12</v>
      </c>
      <c r="I189" s="335">
        <v>1.0723</v>
      </c>
    </row>
    <row r="190" spans="1:9" x14ac:dyDescent="0.35">
      <c r="A190" s="334" t="str">
        <f>Inek2020A1a2a[[#This Row],[PEPP]]&amp;"#"&amp;Inek2020A1a2a[[#This Row],[Klasse]]</f>
        <v>PA04B#13</v>
      </c>
      <c r="B190" s="334">
        <f>Inek2020A1a2a[[#This Row],[Klasse2]]</f>
        <v>13</v>
      </c>
      <c r="C190" s="335">
        <f>Inek2020A1a2a[[#This Row],[BewJeTag2]]</f>
        <v>1.0595000000000001</v>
      </c>
      <c r="D190" s="334" t="s">
        <v>340</v>
      </c>
      <c r="E190" s="334" t="s">
        <v>350</v>
      </c>
      <c r="F190" s="334" t="s">
        <v>369</v>
      </c>
      <c r="G190" s="334" t="s">
        <v>370</v>
      </c>
      <c r="H190" s="334">
        <v>13</v>
      </c>
      <c r="I190" s="335">
        <v>1.0595000000000001</v>
      </c>
    </row>
    <row r="191" spans="1:9" x14ac:dyDescent="0.35">
      <c r="A191" s="334" t="str">
        <f>Inek2020A1a2a[[#This Row],[PEPP]]&amp;"#"&amp;Inek2020A1a2a[[#This Row],[Klasse]]</f>
        <v>PA04B#14</v>
      </c>
      <c r="B191" s="334">
        <f>Inek2020A1a2a[[#This Row],[Klasse2]]</f>
        <v>14</v>
      </c>
      <c r="C191" s="335">
        <f>Inek2020A1a2a[[#This Row],[BewJeTag2]]</f>
        <v>1.0467</v>
      </c>
      <c r="D191" s="334" t="s">
        <v>340</v>
      </c>
      <c r="E191" s="334" t="s">
        <v>350</v>
      </c>
      <c r="F191" s="334" t="s">
        <v>369</v>
      </c>
      <c r="G191" s="334" t="s">
        <v>370</v>
      </c>
      <c r="H191" s="334">
        <v>14</v>
      </c>
      <c r="I191" s="335">
        <v>1.0467</v>
      </c>
    </row>
    <row r="192" spans="1:9" x14ac:dyDescent="0.35">
      <c r="A192" s="334" t="str">
        <f>Inek2020A1a2a[[#This Row],[PEPP]]&amp;"#"&amp;Inek2020A1a2a[[#This Row],[Klasse]]</f>
        <v>PA04B#15</v>
      </c>
      <c r="B192" s="334">
        <f>Inek2020A1a2a[[#This Row],[Klasse2]]</f>
        <v>15</v>
      </c>
      <c r="C192" s="335">
        <f>Inek2020A1a2a[[#This Row],[BewJeTag2]]</f>
        <v>1.0339</v>
      </c>
      <c r="D192" s="334" t="s">
        <v>340</v>
      </c>
      <c r="E192" s="334" t="s">
        <v>350</v>
      </c>
      <c r="F192" s="334" t="s">
        <v>369</v>
      </c>
      <c r="G192" s="334" t="s">
        <v>370</v>
      </c>
      <c r="H192" s="334">
        <v>15</v>
      </c>
      <c r="I192" s="335">
        <v>1.0339</v>
      </c>
    </row>
    <row r="193" spans="1:9" x14ac:dyDescent="0.35">
      <c r="A193" s="334" t="str">
        <f>Inek2020A1a2a[[#This Row],[PEPP]]&amp;"#"&amp;Inek2020A1a2a[[#This Row],[Klasse]]</f>
        <v>PA04B#16</v>
      </c>
      <c r="B193" s="334">
        <f>Inek2020A1a2a[[#This Row],[Klasse2]]</f>
        <v>16</v>
      </c>
      <c r="C193" s="335">
        <f>Inek2020A1a2a[[#This Row],[BewJeTag2]]</f>
        <v>1.0210999999999999</v>
      </c>
      <c r="D193" s="334" t="s">
        <v>340</v>
      </c>
      <c r="E193" s="334" t="s">
        <v>350</v>
      </c>
      <c r="F193" s="334" t="s">
        <v>369</v>
      </c>
      <c r="G193" s="334" t="s">
        <v>370</v>
      </c>
      <c r="H193" s="334">
        <v>16</v>
      </c>
      <c r="I193" s="335">
        <v>1.0210999999999999</v>
      </c>
    </row>
    <row r="194" spans="1:9" x14ac:dyDescent="0.35">
      <c r="A194" s="334" t="str">
        <f>Inek2020A1a2a[[#This Row],[PEPP]]&amp;"#"&amp;Inek2020A1a2a[[#This Row],[Klasse]]</f>
        <v>PA04B#17</v>
      </c>
      <c r="B194" s="334">
        <f>Inek2020A1a2a[[#This Row],[Klasse2]]</f>
        <v>17</v>
      </c>
      <c r="C194" s="335">
        <f>Inek2020A1a2a[[#This Row],[BewJeTag2]]</f>
        <v>1.0084</v>
      </c>
      <c r="D194" s="334" t="s">
        <v>340</v>
      </c>
      <c r="E194" s="334" t="s">
        <v>350</v>
      </c>
      <c r="F194" s="334" t="s">
        <v>369</v>
      </c>
      <c r="G194" s="334" t="s">
        <v>370</v>
      </c>
      <c r="H194" s="334">
        <v>17</v>
      </c>
      <c r="I194" s="335">
        <v>1.0084</v>
      </c>
    </row>
    <row r="195" spans="1:9" x14ac:dyDescent="0.35">
      <c r="A195" s="334" t="str">
        <f>Inek2020A1a2a[[#This Row],[PEPP]]&amp;"#"&amp;Inek2020A1a2a[[#This Row],[Klasse]]</f>
        <v>PA04B#18</v>
      </c>
      <c r="B195" s="334">
        <f>Inek2020A1a2a[[#This Row],[Klasse2]]</f>
        <v>18</v>
      </c>
      <c r="C195" s="335">
        <f>Inek2020A1a2a[[#This Row],[BewJeTag2]]</f>
        <v>0.99560000000000004</v>
      </c>
      <c r="D195" s="334" t="s">
        <v>340</v>
      </c>
      <c r="E195" s="334" t="s">
        <v>350</v>
      </c>
      <c r="F195" s="334" t="s">
        <v>369</v>
      </c>
      <c r="G195" s="334" t="s">
        <v>370</v>
      </c>
      <c r="H195" s="334">
        <v>18</v>
      </c>
      <c r="I195" s="335">
        <v>0.99560000000000004</v>
      </c>
    </row>
    <row r="196" spans="1:9" x14ac:dyDescent="0.35">
      <c r="A196" s="334" t="str">
        <f>Inek2020A1a2a[[#This Row],[PEPP]]&amp;"#"&amp;Inek2020A1a2a[[#This Row],[Klasse]]</f>
        <v>PA04B#19</v>
      </c>
      <c r="B196" s="334">
        <f>Inek2020A1a2a[[#This Row],[Klasse2]]</f>
        <v>19</v>
      </c>
      <c r="C196" s="335">
        <f>Inek2020A1a2a[[#This Row],[BewJeTag2]]</f>
        <v>0.98280000000000001</v>
      </c>
      <c r="D196" s="334" t="s">
        <v>340</v>
      </c>
      <c r="E196" s="334" t="s">
        <v>350</v>
      </c>
      <c r="F196" s="334" t="s">
        <v>369</v>
      </c>
      <c r="G196" s="334" t="s">
        <v>370</v>
      </c>
      <c r="H196" s="334">
        <v>19</v>
      </c>
      <c r="I196" s="335">
        <v>0.98280000000000001</v>
      </c>
    </row>
    <row r="197" spans="1:9" x14ac:dyDescent="0.35">
      <c r="A197" s="334" t="str">
        <f>Inek2020A1a2a[[#This Row],[PEPP]]&amp;"#"&amp;Inek2020A1a2a[[#This Row],[Klasse]]</f>
        <v>PA04B#20</v>
      </c>
      <c r="B197" s="334">
        <f>Inek2020A1a2a[[#This Row],[Klasse2]]</f>
        <v>20</v>
      </c>
      <c r="C197" s="335">
        <f>Inek2020A1a2a[[#This Row],[BewJeTag2]]</f>
        <v>0.97</v>
      </c>
      <c r="D197" s="334" t="s">
        <v>340</v>
      </c>
      <c r="E197" s="334" t="s">
        <v>350</v>
      </c>
      <c r="F197" s="334" t="s">
        <v>369</v>
      </c>
      <c r="G197" s="334" t="s">
        <v>370</v>
      </c>
      <c r="H197" s="334">
        <v>20</v>
      </c>
      <c r="I197" s="335">
        <v>0.97</v>
      </c>
    </row>
    <row r="198" spans="1:9" x14ac:dyDescent="0.35">
      <c r="A198" s="334" t="str">
        <f>Inek2020A1a2a[[#This Row],[PEPP]]&amp;"#"&amp;Inek2020A1a2a[[#This Row],[Klasse]]</f>
        <v>PA04B#21</v>
      </c>
      <c r="B198" s="334">
        <f>Inek2020A1a2a[[#This Row],[Klasse2]]</f>
        <v>21</v>
      </c>
      <c r="C198" s="335">
        <f>Inek2020A1a2a[[#This Row],[BewJeTag2]]</f>
        <v>0.95720000000000005</v>
      </c>
      <c r="D198" s="334" t="s">
        <v>340</v>
      </c>
      <c r="E198" s="334" t="s">
        <v>350</v>
      </c>
      <c r="F198" s="334" t="s">
        <v>369</v>
      </c>
      <c r="G198" s="334" t="s">
        <v>370</v>
      </c>
      <c r="H198" s="334">
        <v>21</v>
      </c>
      <c r="I198" s="335">
        <v>0.95720000000000005</v>
      </c>
    </row>
    <row r="199" spans="1:9" x14ac:dyDescent="0.35">
      <c r="A199" s="334" t="str">
        <f>Inek2020A1a2a[[#This Row],[PEPP]]&amp;"#"&amp;Inek2020A1a2a[[#This Row],[Klasse]]</f>
        <v>PA04C#1</v>
      </c>
      <c r="B199" s="334">
        <f>Inek2020A1a2a[[#This Row],[Klasse2]]</f>
        <v>1</v>
      </c>
      <c r="C199" s="335">
        <f>Inek2020A1a2a[[#This Row],[BewJeTag2]]</f>
        <v>1.2881</v>
      </c>
      <c r="D199" s="334" t="s">
        <v>340</v>
      </c>
      <c r="E199" s="334" t="s">
        <v>350</v>
      </c>
      <c r="F199" s="334" t="s">
        <v>371</v>
      </c>
      <c r="G199" s="334" t="s">
        <v>372</v>
      </c>
      <c r="H199" s="334">
        <v>1</v>
      </c>
      <c r="I199" s="335">
        <v>1.2881</v>
      </c>
    </row>
    <row r="200" spans="1:9" x14ac:dyDescent="0.35">
      <c r="A200" s="334" t="str">
        <f>Inek2020A1a2a[[#This Row],[PEPP]]&amp;"#"&amp;Inek2020A1a2a[[#This Row],[Klasse]]</f>
        <v>PA04C#2</v>
      </c>
      <c r="B200" s="334">
        <f>Inek2020A1a2a[[#This Row],[Klasse2]]</f>
        <v>2</v>
      </c>
      <c r="C200" s="335">
        <f>Inek2020A1a2a[[#This Row],[BewJeTag2]]</f>
        <v>1.1559999999999999</v>
      </c>
      <c r="D200" s="334" t="s">
        <v>340</v>
      </c>
      <c r="E200" s="334" t="s">
        <v>350</v>
      </c>
      <c r="F200" s="334" t="s">
        <v>371</v>
      </c>
      <c r="G200" s="334" t="s">
        <v>372</v>
      </c>
      <c r="H200" s="334">
        <v>2</v>
      </c>
      <c r="I200" s="335">
        <v>1.1559999999999999</v>
      </c>
    </row>
    <row r="201" spans="1:9" x14ac:dyDescent="0.35">
      <c r="A201" s="334" t="str">
        <f>Inek2020A1a2a[[#This Row],[PEPP]]&amp;"#"&amp;Inek2020A1a2a[[#This Row],[Klasse]]</f>
        <v>PA04C#3</v>
      </c>
      <c r="B201" s="334">
        <f>Inek2020A1a2a[[#This Row],[Klasse2]]</f>
        <v>3</v>
      </c>
      <c r="C201" s="335">
        <f>Inek2020A1a2a[[#This Row],[BewJeTag2]]</f>
        <v>1.1103000000000001</v>
      </c>
      <c r="D201" s="334" t="s">
        <v>340</v>
      </c>
      <c r="E201" s="334" t="s">
        <v>350</v>
      </c>
      <c r="F201" s="334" t="s">
        <v>371</v>
      </c>
      <c r="G201" s="334" t="s">
        <v>372</v>
      </c>
      <c r="H201" s="334">
        <v>3</v>
      </c>
      <c r="I201" s="335">
        <v>1.1103000000000001</v>
      </c>
    </row>
    <row r="202" spans="1:9" x14ac:dyDescent="0.35">
      <c r="A202" s="334" t="str">
        <f>Inek2020A1a2a[[#This Row],[PEPP]]&amp;"#"&amp;Inek2020A1a2a[[#This Row],[Klasse]]</f>
        <v>PA04C#4</v>
      </c>
      <c r="B202" s="334">
        <f>Inek2020A1a2a[[#This Row],[Klasse2]]</f>
        <v>4</v>
      </c>
      <c r="C202" s="335">
        <f>Inek2020A1a2a[[#This Row],[BewJeTag2]]</f>
        <v>1.0943000000000001</v>
      </c>
      <c r="D202" s="334" t="s">
        <v>340</v>
      </c>
      <c r="E202" s="334" t="s">
        <v>350</v>
      </c>
      <c r="F202" s="334" t="s">
        <v>371</v>
      </c>
      <c r="G202" s="334" t="s">
        <v>372</v>
      </c>
      <c r="H202" s="334">
        <v>4</v>
      </c>
      <c r="I202" s="335">
        <v>1.0943000000000001</v>
      </c>
    </row>
    <row r="203" spans="1:9" x14ac:dyDescent="0.35">
      <c r="A203" s="334" t="str">
        <f>Inek2020A1a2a[[#This Row],[PEPP]]&amp;"#"&amp;Inek2020A1a2a[[#This Row],[Klasse]]</f>
        <v>PA04C#5</v>
      </c>
      <c r="B203" s="334">
        <f>Inek2020A1a2a[[#This Row],[Klasse2]]</f>
        <v>5</v>
      </c>
      <c r="C203" s="335">
        <f>Inek2020A1a2a[[#This Row],[BewJeTag2]]</f>
        <v>1.0812999999999999</v>
      </c>
      <c r="D203" s="334" t="s">
        <v>340</v>
      </c>
      <c r="E203" s="334" t="s">
        <v>350</v>
      </c>
      <c r="F203" s="334" t="s">
        <v>371</v>
      </c>
      <c r="G203" s="334" t="s">
        <v>372</v>
      </c>
      <c r="H203" s="334">
        <v>5</v>
      </c>
      <c r="I203" s="335">
        <v>1.0812999999999999</v>
      </c>
    </row>
    <row r="204" spans="1:9" x14ac:dyDescent="0.35">
      <c r="A204" s="334" t="str">
        <f>Inek2020A1a2a[[#This Row],[PEPP]]&amp;"#"&amp;Inek2020A1a2a[[#This Row],[Klasse]]</f>
        <v>PA04C#6</v>
      </c>
      <c r="B204" s="334">
        <f>Inek2020A1a2a[[#This Row],[Klasse2]]</f>
        <v>6</v>
      </c>
      <c r="C204" s="335">
        <f>Inek2020A1a2a[[#This Row],[BewJeTag2]]</f>
        <v>1.0682</v>
      </c>
      <c r="D204" s="334" t="s">
        <v>340</v>
      </c>
      <c r="E204" s="334" t="s">
        <v>350</v>
      </c>
      <c r="F204" s="334" t="s">
        <v>371</v>
      </c>
      <c r="G204" s="334" t="s">
        <v>372</v>
      </c>
      <c r="H204" s="334">
        <v>6</v>
      </c>
      <c r="I204" s="335">
        <v>1.0682</v>
      </c>
    </row>
    <row r="205" spans="1:9" x14ac:dyDescent="0.35">
      <c r="A205" s="334" t="str">
        <f>Inek2020A1a2a[[#This Row],[PEPP]]&amp;"#"&amp;Inek2020A1a2a[[#This Row],[Klasse]]</f>
        <v>PA04C#7</v>
      </c>
      <c r="B205" s="334">
        <f>Inek2020A1a2a[[#This Row],[Klasse2]]</f>
        <v>7</v>
      </c>
      <c r="C205" s="335">
        <f>Inek2020A1a2a[[#This Row],[BewJeTag2]]</f>
        <v>1.0551999999999999</v>
      </c>
      <c r="D205" s="334" t="s">
        <v>340</v>
      </c>
      <c r="E205" s="334" t="s">
        <v>350</v>
      </c>
      <c r="F205" s="334" t="s">
        <v>371</v>
      </c>
      <c r="G205" s="334" t="s">
        <v>372</v>
      </c>
      <c r="H205" s="334">
        <v>7</v>
      </c>
      <c r="I205" s="335">
        <v>1.0551999999999999</v>
      </c>
    </row>
    <row r="206" spans="1:9" x14ac:dyDescent="0.35">
      <c r="A206" s="334" t="str">
        <f>Inek2020A1a2a[[#This Row],[PEPP]]&amp;"#"&amp;Inek2020A1a2a[[#This Row],[Klasse]]</f>
        <v>PA04C#8</v>
      </c>
      <c r="B206" s="334">
        <f>Inek2020A1a2a[[#This Row],[Klasse2]]</f>
        <v>8</v>
      </c>
      <c r="C206" s="335">
        <f>Inek2020A1a2a[[#This Row],[BewJeTag2]]</f>
        <v>1.0421</v>
      </c>
      <c r="D206" s="334" t="s">
        <v>340</v>
      </c>
      <c r="E206" s="334" t="s">
        <v>350</v>
      </c>
      <c r="F206" s="334" t="s">
        <v>371</v>
      </c>
      <c r="G206" s="334" t="s">
        <v>372</v>
      </c>
      <c r="H206" s="334">
        <v>8</v>
      </c>
      <c r="I206" s="335">
        <v>1.0421</v>
      </c>
    </row>
    <row r="207" spans="1:9" x14ac:dyDescent="0.35">
      <c r="A207" s="334" t="str">
        <f>Inek2020A1a2a[[#This Row],[PEPP]]&amp;"#"&amp;Inek2020A1a2a[[#This Row],[Klasse]]</f>
        <v>PA04C#9</v>
      </c>
      <c r="B207" s="334">
        <f>Inek2020A1a2a[[#This Row],[Klasse2]]</f>
        <v>9</v>
      </c>
      <c r="C207" s="335">
        <f>Inek2020A1a2a[[#This Row],[BewJeTag2]]</f>
        <v>1.0290999999999999</v>
      </c>
      <c r="D207" s="334" t="s">
        <v>340</v>
      </c>
      <c r="E207" s="334" t="s">
        <v>350</v>
      </c>
      <c r="F207" s="334" t="s">
        <v>371</v>
      </c>
      <c r="G207" s="334" t="s">
        <v>372</v>
      </c>
      <c r="H207" s="334">
        <v>9</v>
      </c>
      <c r="I207" s="335">
        <v>1.0290999999999999</v>
      </c>
    </row>
    <row r="208" spans="1:9" x14ac:dyDescent="0.35">
      <c r="A208" s="334" t="str">
        <f>Inek2020A1a2a[[#This Row],[PEPP]]&amp;"#"&amp;Inek2020A1a2a[[#This Row],[Klasse]]</f>
        <v>PA04C#10</v>
      </c>
      <c r="B208" s="334">
        <f>Inek2020A1a2a[[#This Row],[Klasse2]]</f>
        <v>10</v>
      </c>
      <c r="C208" s="335">
        <f>Inek2020A1a2a[[#This Row],[BewJeTag2]]</f>
        <v>1.0161</v>
      </c>
      <c r="D208" s="334" t="s">
        <v>340</v>
      </c>
      <c r="E208" s="334" t="s">
        <v>350</v>
      </c>
      <c r="F208" s="334" t="s">
        <v>371</v>
      </c>
      <c r="G208" s="334" t="s">
        <v>372</v>
      </c>
      <c r="H208" s="334">
        <v>10</v>
      </c>
      <c r="I208" s="335">
        <v>1.0161</v>
      </c>
    </row>
    <row r="209" spans="1:9" x14ac:dyDescent="0.35">
      <c r="A209" s="334" t="str">
        <f>Inek2020A1a2a[[#This Row],[PEPP]]&amp;"#"&amp;Inek2020A1a2a[[#This Row],[Klasse]]</f>
        <v>PA04C#11</v>
      </c>
      <c r="B209" s="334">
        <f>Inek2020A1a2a[[#This Row],[Klasse2]]</f>
        <v>11</v>
      </c>
      <c r="C209" s="335">
        <f>Inek2020A1a2a[[#This Row],[BewJeTag2]]</f>
        <v>1.0029999999999999</v>
      </c>
      <c r="D209" s="334" t="s">
        <v>340</v>
      </c>
      <c r="E209" s="334" t="s">
        <v>350</v>
      </c>
      <c r="F209" s="334" t="s">
        <v>371</v>
      </c>
      <c r="G209" s="334" t="s">
        <v>372</v>
      </c>
      <c r="H209" s="334">
        <v>11</v>
      </c>
      <c r="I209" s="335">
        <v>1.0029999999999999</v>
      </c>
    </row>
    <row r="210" spans="1:9" x14ac:dyDescent="0.35">
      <c r="A210" s="334" t="str">
        <f>Inek2020A1a2a[[#This Row],[PEPP]]&amp;"#"&amp;Inek2020A1a2a[[#This Row],[Klasse]]</f>
        <v>PA04C#12</v>
      </c>
      <c r="B210" s="334">
        <f>Inek2020A1a2a[[#This Row],[Klasse2]]</f>
        <v>12</v>
      </c>
      <c r="C210" s="335">
        <f>Inek2020A1a2a[[#This Row],[BewJeTag2]]</f>
        <v>0.99</v>
      </c>
      <c r="D210" s="334" t="s">
        <v>340</v>
      </c>
      <c r="E210" s="334" t="s">
        <v>350</v>
      </c>
      <c r="F210" s="334" t="s">
        <v>371</v>
      </c>
      <c r="G210" s="334" t="s">
        <v>372</v>
      </c>
      <c r="H210" s="334">
        <v>12</v>
      </c>
      <c r="I210" s="335">
        <v>0.99</v>
      </c>
    </row>
    <row r="211" spans="1:9" x14ac:dyDescent="0.35">
      <c r="A211" s="334" t="str">
        <f>Inek2020A1a2a[[#This Row],[PEPP]]&amp;"#"&amp;Inek2020A1a2a[[#This Row],[Klasse]]</f>
        <v>PA04C#13</v>
      </c>
      <c r="B211" s="334">
        <f>Inek2020A1a2a[[#This Row],[Klasse2]]</f>
        <v>13</v>
      </c>
      <c r="C211" s="335">
        <f>Inek2020A1a2a[[#This Row],[BewJeTag2]]</f>
        <v>0.97689999999999999</v>
      </c>
      <c r="D211" s="334" t="s">
        <v>340</v>
      </c>
      <c r="E211" s="334" t="s">
        <v>350</v>
      </c>
      <c r="F211" s="334" t="s">
        <v>371</v>
      </c>
      <c r="G211" s="334" t="s">
        <v>372</v>
      </c>
      <c r="H211" s="334">
        <v>13</v>
      </c>
      <c r="I211" s="335">
        <v>0.97689999999999999</v>
      </c>
    </row>
    <row r="212" spans="1:9" x14ac:dyDescent="0.35">
      <c r="A212" s="334" t="str">
        <f>Inek2020A1a2a[[#This Row],[PEPP]]&amp;"#"&amp;Inek2020A1a2a[[#This Row],[Klasse]]</f>
        <v>PA04C#14</v>
      </c>
      <c r="B212" s="334">
        <f>Inek2020A1a2a[[#This Row],[Klasse2]]</f>
        <v>14</v>
      </c>
      <c r="C212" s="335">
        <f>Inek2020A1a2a[[#This Row],[BewJeTag2]]</f>
        <v>0.96389999999999998</v>
      </c>
      <c r="D212" s="334" t="s">
        <v>340</v>
      </c>
      <c r="E212" s="334" t="s">
        <v>350</v>
      </c>
      <c r="F212" s="334" t="s">
        <v>371</v>
      </c>
      <c r="G212" s="334" t="s">
        <v>372</v>
      </c>
      <c r="H212" s="334">
        <v>14</v>
      </c>
      <c r="I212" s="335">
        <v>0.96389999999999998</v>
      </c>
    </row>
    <row r="213" spans="1:9" x14ac:dyDescent="0.35">
      <c r="A213" s="334" t="str">
        <f>Inek2020A1a2a[[#This Row],[PEPP]]&amp;"#"&amp;Inek2020A1a2a[[#This Row],[Klasse]]</f>
        <v>PA04C#15</v>
      </c>
      <c r="B213" s="334">
        <f>Inek2020A1a2a[[#This Row],[Klasse2]]</f>
        <v>15</v>
      </c>
      <c r="C213" s="335">
        <f>Inek2020A1a2a[[#This Row],[BewJeTag2]]</f>
        <v>0.95079999999999998</v>
      </c>
      <c r="D213" s="334" t="s">
        <v>340</v>
      </c>
      <c r="E213" s="334" t="s">
        <v>350</v>
      </c>
      <c r="F213" s="334" t="s">
        <v>371</v>
      </c>
      <c r="G213" s="334" t="s">
        <v>372</v>
      </c>
      <c r="H213" s="334">
        <v>15</v>
      </c>
      <c r="I213" s="335">
        <v>0.95079999999999998</v>
      </c>
    </row>
    <row r="214" spans="1:9" x14ac:dyDescent="0.35">
      <c r="A214" s="334" t="str">
        <f>Inek2020A1a2a[[#This Row],[PEPP]]&amp;"#"&amp;Inek2020A1a2a[[#This Row],[Klasse]]</f>
        <v>PA04C#16</v>
      </c>
      <c r="B214" s="334">
        <f>Inek2020A1a2a[[#This Row],[Klasse2]]</f>
        <v>16</v>
      </c>
      <c r="C214" s="335">
        <f>Inek2020A1a2a[[#This Row],[BewJeTag2]]</f>
        <v>0.93779999999999997</v>
      </c>
      <c r="D214" s="334" t="s">
        <v>340</v>
      </c>
      <c r="E214" s="334" t="s">
        <v>350</v>
      </c>
      <c r="F214" s="334" t="s">
        <v>371</v>
      </c>
      <c r="G214" s="334" t="s">
        <v>372</v>
      </c>
      <c r="H214" s="334">
        <v>16</v>
      </c>
      <c r="I214" s="335">
        <v>0.93779999999999997</v>
      </c>
    </row>
    <row r="215" spans="1:9" x14ac:dyDescent="0.35">
      <c r="A215" s="334" t="str">
        <f>Inek2020A1a2a[[#This Row],[PEPP]]&amp;"#"&amp;Inek2020A1a2a[[#This Row],[Klasse]]</f>
        <v>PA04C#17</v>
      </c>
      <c r="B215" s="334">
        <f>Inek2020A1a2a[[#This Row],[Klasse2]]</f>
        <v>17</v>
      </c>
      <c r="C215" s="335">
        <f>Inek2020A1a2a[[#This Row],[BewJeTag2]]</f>
        <v>0.92479999999999996</v>
      </c>
      <c r="D215" s="334" t="s">
        <v>340</v>
      </c>
      <c r="E215" s="334" t="s">
        <v>350</v>
      </c>
      <c r="F215" s="334" t="s">
        <v>371</v>
      </c>
      <c r="G215" s="334" t="s">
        <v>372</v>
      </c>
      <c r="H215" s="334">
        <v>17</v>
      </c>
      <c r="I215" s="335">
        <v>0.92479999999999996</v>
      </c>
    </row>
    <row r="216" spans="1:9" x14ac:dyDescent="0.35">
      <c r="A216" s="334" t="str">
        <f>Inek2020A1a2a[[#This Row],[PEPP]]&amp;"#"&amp;Inek2020A1a2a[[#This Row],[Klasse]]</f>
        <v>PA04C#18</v>
      </c>
      <c r="B216" s="334">
        <f>Inek2020A1a2a[[#This Row],[Klasse2]]</f>
        <v>18</v>
      </c>
      <c r="C216" s="335">
        <f>Inek2020A1a2a[[#This Row],[BewJeTag2]]</f>
        <v>0.91169999999999995</v>
      </c>
      <c r="D216" s="334" t="s">
        <v>340</v>
      </c>
      <c r="E216" s="334" t="s">
        <v>350</v>
      </c>
      <c r="F216" s="334" t="s">
        <v>371</v>
      </c>
      <c r="G216" s="334" t="s">
        <v>372</v>
      </c>
      <c r="H216" s="334">
        <v>18</v>
      </c>
      <c r="I216" s="335">
        <v>0.91169999999999995</v>
      </c>
    </row>
    <row r="217" spans="1:9" x14ac:dyDescent="0.35">
      <c r="A217" s="334" t="str">
        <f>Inek2020A1a2a[[#This Row],[PEPP]]&amp;"#"&amp;Inek2020A1a2a[[#This Row],[Klasse]]</f>
        <v>PA04C#19</v>
      </c>
      <c r="B217" s="334">
        <f>Inek2020A1a2a[[#This Row],[Klasse2]]</f>
        <v>19</v>
      </c>
      <c r="C217" s="335">
        <f>Inek2020A1a2a[[#This Row],[BewJeTag2]]</f>
        <v>0.89870000000000005</v>
      </c>
      <c r="D217" s="334" t="s">
        <v>340</v>
      </c>
      <c r="E217" s="334" t="s">
        <v>350</v>
      </c>
      <c r="F217" s="334" t="s">
        <v>371</v>
      </c>
      <c r="G217" s="334" t="s">
        <v>372</v>
      </c>
      <c r="H217" s="334">
        <v>19</v>
      </c>
      <c r="I217" s="335">
        <v>0.89870000000000005</v>
      </c>
    </row>
    <row r="218" spans="1:9" x14ac:dyDescent="0.35">
      <c r="A218" s="334" t="str">
        <f>Inek2020A1a2a[[#This Row],[PEPP]]&amp;"#"&amp;Inek2020A1a2a[[#This Row],[Klasse]]</f>
        <v>PA04C#20</v>
      </c>
      <c r="B218" s="334">
        <f>Inek2020A1a2a[[#This Row],[Klasse2]]</f>
        <v>20</v>
      </c>
      <c r="C218" s="335">
        <f>Inek2020A1a2a[[#This Row],[BewJeTag2]]</f>
        <v>0.88560000000000005</v>
      </c>
      <c r="D218" s="334" t="s">
        <v>340</v>
      </c>
      <c r="E218" s="334" t="s">
        <v>350</v>
      </c>
      <c r="F218" s="334" t="s">
        <v>371</v>
      </c>
      <c r="G218" s="334" t="s">
        <v>372</v>
      </c>
      <c r="H218" s="334">
        <v>20</v>
      </c>
      <c r="I218" s="335">
        <v>0.88560000000000005</v>
      </c>
    </row>
    <row r="219" spans="1:9" x14ac:dyDescent="0.35">
      <c r="A219" s="334" t="str">
        <f>Inek2020A1a2a[[#This Row],[PEPP]]&amp;"#"&amp;Inek2020A1a2a[[#This Row],[Klasse]]</f>
        <v>PA14A#1</v>
      </c>
      <c r="B219" s="334">
        <f>Inek2020A1a2a[[#This Row],[Klasse2]]</f>
        <v>1</v>
      </c>
      <c r="C219" s="335">
        <f>Inek2020A1a2a[[#This Row],[BewJeTag2]]</f>
        <v>1.3503000000000001</v>
      </c>
      <c r="D219" s="334" t="s">
        <v>340</v>
      </c>
      <c r="E219" s="334" t="s">
        <v>350</v>
      </c>
      <c r="F219" s="334" t="s">
        <v>373</v>
      </c>
      <c r="G219" s="334" t="s">
        <v>3457</v>
      </c>
      <c r="H219" s="334">
        <v>1</v>
      </c>
      <c r="I219" s="335">
        <v>1.3503000000000001</v>
      </c>
    </row>
    <row r="220" spans="1:9" x14ac:dyDescent="0.35">
      <c r="A220" s="334" t="str">
        <f>Inek2020A1a2a[[#This Row],[PEPP]]&amp;"#"&amp;Inek2020A1a2a[[#This Row],[Klasse]]</f>
        <v>PA14A#2</v>
      </c>
      <c r="B220" s="334">
        <f>Inek2020A1a2a[[#This Row],[Klasse2]]</f>
        <v>2</v>
      </c>
      <c r="C220" s="335">
        <f>Inek2020A1a2a[[#This Row],[BewJeTag2]]</f>
        <v>1.2588999999999999</v>
      </c>
      <c r="D220" s="334" t="s">
        <v>340</v>
      </c>
      <c r="E220" s="334" t="s">
        <v>350</v>
      </c>
      <c r="F220" s="334" t="s">
        <v>373</v>
      </c>
      <c r="G220" s="334" t="s">
        <v>3457</v>
      </c>
      <c r="H220" s="334">
        <v>2</v>
      </c>
      <c r="I220" s="335">
        <v>1.2588999999999999</v>
      </c>
    </row>
    <row r="221" spans="1:9" x14ac:dyDescent="0.35">
      <c r="A221" s="334" t="str">
        <f>Inek2020A1a2a[[#This Row],[PEPP]]&amp;"#"&amp;Inek2020A1a2a[[#This Row],[Klasse]]</f>
        <v>PA14A#3</v>
      </c>
      <c r="B221" s="334">
        <f>Inek2020A1a2a[[#This Row],[Klasse2]]</f>
        <v>3</v>
      </c>
      <c r="C221" s="335">
        <f>Inek2020A1a2a[[#This Row],[BewJeTag2]]</f>
        <v>1.2350000000000001</v>
      </c>
      <c r="D221" s="334" t="s">
        <v>340</v>
      </c>
      <c r="E221" s="334" t="s">
        <v>350</v>
      </c>
      <c r="F221" s="334" t="s">
        <v>373</v>
      </c>
      <c r="G221" s="334" t="s">
        <v>3457</v>
      </c>
      <c r="H221" s="334">
        <v>3</v>
      </c>
      <c r="I221" s="335">
        <v>1.2350000000000001</v>
      </c>
    </row>
    <row r="222" spans="1:9" x14ac:dyDescent="0.35">
      <c r="A222" s="334" t="str">
        <f>Inek2020A1a2a[[#This Row],[PEPP]]&amp;"#"&amp;Inek2020A1a2a[[#This Row],[Klasse]]</f>
        <v>PA14A#4</v>
      </c>
      <c r="B222" s="334">
        <f>Inek2020A1a2a[[#This Row],[Klasse2]]</f>
        <v>4</v>
      </c>
      <c r="C222" s="335">
        <f>Inek2020A1a2a[[#This Row],[BewJeTag2]]</f>
        <v>1.2111000000000001</v>
      </c>
      <c r="D222" s="334" t="s">
        <v>340</v>
      </c>
      <c r="E222" s="334" t="s">
        <v>350</v>
      </c>
      <c r="F222" s="334" t="s">
        <v>373</v>
      </c>
      <c r="G222" s="334" t="s">
        <v>3457</v>
      </c>
      <c r="H222" s="334">
        <v>4</v>
      </c>
      <c r="I222" s="335">
        <v>1.2111000000000001</v>
      </c>
    </row>
    <row r="223" spans="1:9" x14ac:dyDescent="0.35">
      <c r="A223" s="334" t="str">
        <f>Inek2020A1a2a[[#This Row],[PEPP]]&amp;"#"&amp;Inek2020A1a2a[[#This Row],[Klasse]]</f>
        <v>PA14A#5</v>
      </c>
      <c r="B223" s="334">
        <f>Inek2020A1a2a[[#This Row],[Klasse2]]</f>
        <v>5</v>
      </c>
      <c r="C223" s="335">
        <f>Inek2020A1a2a[[#This Row],[BewJeTag2]]</f>
        <v>1.1871</v>
      </c>
      <c r="D223" s="334" t="s">
        <v>340</v>
      </c>
      <c r="E223" s="334" t="s">
        <v>350</v>
      </c>
      <c r="F223" s="334" t="s">
        <v>373</v>
      </c>
      <c r="G223" s="334" t="s">
        <v>3457</v>
      </c>
      <c r="H223" s="334">
        <v>5</v>
      </c>
      <c r="I223" s="335">
        <v>1.1871</v>
      </c>
    </row>
    <row r="224" spans="1:9" x14ac:dyDescent="0.35">
      <c r="A224" s="334" t="str">
        <f>Inek2020A1a2a[[#This Row],[PEPP]]&amp;"#"&amp;Inek2020A1a2a[[#This Row],[Klasse]]</f>
        <v>PA14A#6</v>
      </c>
      <c r="B224" s="334">
        <f>Inek2020A1a2a[[#This Row],[Klasse2]]</f>
        <v>6</v>
      </c>
      <c r="C224" s="335">
        <f>Inek2020A1a2a[[#This Row],[BewJeTag2]]</f>
        <v>1.1632</v>
      </c>
      <c r="D224" s="334" t="s">
        <v>340</v>
      </c>
      <c r="E224" s="334" t="s">
        <v>350</v>
      </c>
      <c r="F224" s="334" t="s">
        <v>373</v>
      </c>
      <c r="G224" s="334" t="s">
        <v>3457</v>
      </c>
      <c r="H224" s="334">
        <v>6</v>
      </c>
      <c r="I224" s="335">
        <v>1.1632</v>
      </c>
    </row>
    <row r="225" spans="1:9" x14ac:dyDescent="0.35">
      <c r="A225" s="334" t="str">
        <f>Inek2020A1a2a[[#This Row],[PEPP]]&amp;"#"&amp;Inek2020A1a2a[[#This Row],[Klasse]]</f>
        <v>PA14A#7</v>
      </c>
      <c r="B225" s="334">
        <f>Inek2020A1a2a[[#This Row],[Klasse2]]</f>
        <v>7</v>
      </c>
      <c r="C225" s="335">
        <f>Inek2020A1a2a[[#This Row],[BewJeTag2]]</f>
        <v>1.1392</v>
      </c>
      <c r="D225" s="334" t="s">
        <v>340</v>
      </c>
      <c r="E225" s="334" t="s">
        <v>350</v>
      </c>
      <c r="F225" s="334" t="s">
        <v>373</v>
      </c>
      <c r="G225" s="334" t="s">
        <v>3457</v>
      </c>
      <c r="H225" s="334">
        <v>7</v>
      </c>
      <c r="I225" s="335">
        <v>1.1392</v>
      </c>
    </row>
    <row r="226" spans="1:9" x14ac:dyDescent="0.35">
      <c r="A226" s="334" t="str">
        <f>Inek2020A1a2a[[#This Row],[PEPP]]&amp;"#"&amp;Inek2020A1a2a[[#This Row],[Klasse]]</f>
        <v>PA14A#8</v>
      </c>
      <c r="B226" s="334">
        <f>Inek2020A1a2a[[#This Row],[Klasse2]]</f>
        <v>8</v>
      </c>
      <c r="C226" s="335">
        <f>Inek2020A1a2a[[#This Row],[BewJeTag2]]</f>
        <v>1.1152</v>
      </c>
      <c r="D226" s="334" t="s">
        <v>340</v>
      </c>
      <c r="E226" s="334" t="s">
        <v>350</v>
      </c>
      <c r="F226" s="334" t="s">
        <v>373</v>
      </c>
      <c r="G226" s="334" t="s">
        <v>3457</v>
      </c>
      <c r="H226" s="334">
        <v>8</v>
      </c>
      <c r="I226" s="335">
        <v>1.1152</v>
      </c>
    </row>
    <row r="227" spans="1:9" x14ac:dyDescent="0.35">
      <c r="A227" s="334" t="str">
        <f>Inek2020A1a2a[[#This Row],[PEPP]]&amp;"#"&amp;Inek2020A1a2a[[#This Row],[Klasse]]</f>
        <v>PA14A#9</v>
      </c>
      <c r="B227" s="334">
        <f>Inek2020A1a2a[[#This Row],[Klasse2]]</f>
        <v>9</v>
      </c>
      <c r="C227" s="335">
        <f>Inek2020A1a2a[[#This Row],[BewJeTag2]]</f>
        <v>1.0912999999999999</v>
      </c>
      <c r="D227" s="334" t="s">
        <v>340</v>
      </c>
      <c r="E227" s="334" t="s">
        <v>350</v>
      </c>
      <c r="F227" s="334" t="s">
        <v>373</v>
      </c>
      <c r="G227" s="334" t="s">
        <v>3457</v>
      </c>
      <c r="H227" s="334">
        <v>9</v>
      </c>
      <c r="I227" s="335">
        <v>1.0912999999999999</v>
      </c>
    </row>
    <row r="228" spans="1:9" x14ac:dyDescent="0.35">
      <c r="A228" s="334" t="str">
        <f>Inek2020A1a2a[[#This Row],[PEPP]]&amp;"#"&amp;Inek2020A1a2a[[#This Row],[Klasse]]</f>
        <v>PA14A#10</v>
      </c>
      <c r="B228" s="334">
        <f>Inek2020A1a2a[[#This Row],[Klasse2]]</f>
        <v>10</v>
      </c>
      <c r="C228" s="335">
        <f>Inek2020A1a2a[[#This Row],[BewJeTag2]]</f>
        <v>1.0672999999999999</v>
      </c>
      <c r="D228" s="334" t="s">
        <v>340</v>
      </c>
      <c r="E228" s="334" t="s">
        <v>350</v>
      </c>
      <c r="F228" s="334" t="s">
        <v>373</v>
      </c>
      <c r="G228" s="334" t="s">
        <v>3457</v>
      </c>
      <c r="H228" s="334">
        <v>10</v>
      </c>
      <c r="I228" s="335">
        <v>1.0672999999999999</v>
      </c>
    </row>
    <row r="229" spans="1:9" x14ac:dyDescent="0.35">
      <c r="A229" s="334" t="str">
        <f>Inek2020A1a2a[[#This Row],[PEPP]]&amp;"#"&amp;Inek2020A1a2a[[#This Row],[Klasse]]</f>
        <v>PA14B#1</v>
      </c>
      <c r="B229" s="334">
        <f>Inek2020A1a2a[[#This Row],[Klasse2]]</f>
        <v>1</v>
      </c>
      <c r="C229" s="335">
        <f>Inek2020A1a2a[[#This Row],[BewJeTag2]]</f>
        <v>1.2831999999999999</v>
      </c>
      <c r="D229" s="334" t="s">
        <v>340</v>
      </c>
      <c r="E229" s="334" t="s">
        <v>350</v>
      </c>
      <c r="F229" s="334" t="s">
        <v>375</v>
      </c>
      <c r="G229" s="334" t="s">
        <v>3458</v>
      </c>
      <c r="H229" s="334">
        <v>1</v>
      </c>
      <c r="I229" s="335">
        <v>1.2831999999999999</v>
      </c>
    </row>
    <row r="230" spans="1:9" x14ac:dyDescent="0.35">
      <c r="A230" s="334" t="str">
        <f>Inek2020A1a2a[[#This Row],[PEPP]]&amp;"#"&amp;Inek2020A1a2a[[#This Row],[Klasse]]</f>
        <v>PA14B#2</v>
      </c>
      <c r="B230" s="334">
        <f>Inek2020A1a2a[[#This Row],[Klasse2]]</f>
        <v>2</v>
      </c>
      <c r="C230" s="335">
        <f>Inek2020A1a2a[[#This Row],[BewJeTag2]]</f>
        <v>1.2110000000000001</v>
      </c>
      <c r="D230" s="334" t="s">
        <v>340</v>
      </c>
      <c r="E230" s="334" t="s">
        <v>350</v>
      </c>
      <c r="F230" s="334" t="s">
        <v>375</v>
      </c>
      <c r="G230" s="334" t="s">
        <v>3458</v>
      </c>
      <c r="H230" s="334">
        <v>2</v>
      </c>
      <c r="I230" s="335">
        <v>1.2110000000000001</v>
      </c>
    </row>
    <row r="231" spans="1:9" x14ac:dyDescent="0.35">
      <c r="A231" s="334" t="str">
        <f>Inek2020A1a2a[[#This Row],[PEPP]]&amp;"#"&amp;Inek2020A1a2a[[#This Row],[Klasse]]</f>
        <v>PA14B#3</v>
      </c>
      <c r="B231" s="334">
        <f>Inek2020A1a2a[[#This Row],[Klasse2]]</f>
        <v>3</v>
      </c>
      <c r="C231" s="335">
        <f>Inek2020A1a2a[[#This Row],[BewJeTag2]]</f>
        <v>1.1822999999999999</v>
      </c>
      <c r="D231" s="334" t="s">
        <v>340</v>
      </c>
      <c r="E231" s="334" t="s">
        <v>350</v>
      </c>
      <c r="F231" s="334" t="s">
        <v>375</v>
      </c>
      <c r="G231" s="334" t="s">
        <v>3458</v>
      </c>
      <c r="H231" s="334">
        <v>3</v>
      </c>
      <c r="I231" s="335">
        <v>1.1822999999999999</v>
      </c>
    </row>
    <row r="232" spans="1:9" x14ac:dyDescent="0.35">
      <c r="A232" s="334" t="str">
        <f>Inek2020A1a2a[[#This Row],[PEPP]]&amp;"#"&amp;Inek2020A1a2a[[#This Row],[Klasse]]</f>
        <v>PA14B#4</v>
      </c>
      <c r="B232" s="334">
        <f>Inek2020A1a2a[[#This Row],[Klasse2]]</f>
        <v>4</v>
      </c>
      <c r="C232" s="335">
        <f>Inek2020A1a2a[[#This Row],[BewJeTag2]]</f>
        <v>1.1547000000000001</v>
      </c>
      <c r="D232" s="334" t="s">
        <v>340</v>
      </c>
      <c r="E232" s="334" t="s">
        <v>350</v>
      </c>
      <c r="F232" s="334" t="s">
        <v>375</v>
      </c>
      <c r="G232" s="334" t="s">
        <v>3458</v>
      </c>
      <c r="H232" s="334">
        <v>4</v>
      </c>
      <c r="I232" s="335">
        <v>1.1547000000000001</v>
      </c>
    </row>
    <row r="233" spans="1:9" x14ac:dyDescent="0.35">
      <c r="A233" s="334" t="str">
        <f>Inek2020A1a2a[[#This Row],[PEPP]]&amp;"#"&amp;Inek2020A1a2a[[#This Row],[Klasse]]</f>
        <v>PA14B#5</v>
      </c>
      <c r="B233" s="334">
        <f>Inek2020A1a2a[[#This Row],[Klasse2]]</f>
        <v>5</v>
      </c>
      <c r="C233" s="335">
        <f>Inek2020A1a2a[[#This Row],[BewJeTag2]]</f>
        <v>1.127</v>
      </c>
      <c r="D233" s="334" t="s">
        <v>340</v>
      </c>
      <c r="E233" s="334" t="s">
        <v>350</v>
      </c>
      <c r="F233" s="334" t="s">
        <v>375</v>
      </c>
      <c r="G233" s="334" t="s">
        <v>3458</v>
      </c>
      <c r="H233" s="334">
        <v>5</v>
      </c>
      <c r="I233" s="335">
        <v>1.127</v>
      </c>
    </row>
    <row r="234" spans="1:9" x14ac:dyDescent="0.35">
      <c r="A234" s="334" t="str">
        <f>Inek2020A1a2a[[#This Row],[PEPP]]&amp;"#"&amp;Inek2020A1a2a[[#This Row],[Klasse]]</f>
        <v>PA14B#6</v>
      </c>
      <c r="B234" s="334">
        <f>Inek2020A1a2a[[#This Row],[Klasse2]]</f>
        <v>6</v>
      </c>
      <c r="C234" s="335">
        <f>Inek2020A1a2a[[#This Row],[BewJeTag2]]</f>
        <v>1.0993999999999999</v>
      </c>
      <c r="D234" s="334" t="s">
        <v>340</v>
      </c>
      <c r="E234" s="334" t="s">
        <v>350</v>
      </c>
      <c r="F234" s="334" t="s">
        <v>375</v>
      </c>
      <c r="G234" s="334" t="s">
        <v>3458</v>
      </c>
      <c r="H234" s="334">
        <v>6</v>
      </c>
      <c r="I234" s="335">
        <v>1.0993999999999999</v>
      </c>
    </row>
    <row r="235" spans="1:9" x14ac:dyDescent="0.35">
      <c r="A235" s="334" t="str">
        <f>Inek2020A1a2a[[#This Row],[PEPP]]&amp;"#"&amp;Inek2020A1a2a[[#This Row],[Klasse]]</f>
        <v>PA14B#7</v>
      </c>
      <c r="B235" s="334">
        <f>Inek2020A1a2a[[#This Row],[Klasse2]]</f>
        <v>7</v>
      </c>
      <c r="C235" s="335">
        <f>Inek2020A1a2a[[#This Row],[BewJeTag2]]</f>
        <v>1.0718000000000001</v>
      </c>
      <c r="D235" s="334" t="s">
        <v>340</v>
      </c>
      <c r="E235" s="334" t="s">
        <v>350</v>
      </c>
      <c r="F235" s="334" t="s">
        <v>375</v>
      </c>
      <c r="G235" s="334" t="s">
        <v>3458</v>
      </c>
      <c r="H235" s="334">
        <v>7</v>
      </c>
      <c r="I235" s="335">
        <v>1.0718000000000001</v>
      </c>
    </row>
    <row r="236" spans="1:9" x14ac:dyDescent="0.35">
      <c r="A236" s="334" t="str">
        <f>Inek2020A1a2a[[#This Row],[PEPP]]&amp;"#"&amp;Inek2020A1a2a[[#This Row],[Klasse]]</f>
        <v>PA14B#8</v>
      </c>
      <c r="B236" s="334">
        <f>Inek2020A1a2a[[#This Row],[Klasse2]]</f>
        <v>8</v>
      </c>
      <c r="C236" s="335">
        <f>Inek2020A1a2a[[#This Row],[BewJeTag2]]</f>
        <v>1.0442</v>
      </c>
      <c r="D236" s="334" t="s">
        <v>340</v>
      </c>
      <c r="E236" s="334" t="s">
        <v>350</v>
      </c>
      <c r="F236" s="334" t="s">
        <v>375</v>
      </c>
      <c r="G236" s="334" t="s">
        <v>3458</v>
      </c>
      <c r="H236" s="334">
        <v>8</v>
      </c>
      <c r="I236" s="335">
        <v>1.0442</v>
      </c>
    </row>
    <row r="237" spans="1:9" x14ac:dyDescent="0.35">
      <c r="A237" s="334" t="str">
        <f>Inek2020A1a2a[[#This Row],[PEPP]]&amp;"#"&amp;Inek2020A1a2a[[#This Row],[Klasse]]</f>
        <v>PA14B#9</v>
      </c>
      <c r="B237" s="334">
        <f>Inek2020A1a2a[[#This Row],[Klasse2]]</f>
        <v>9</v>
      </c>
      <c r="C237" s="335">
        <f>Inek2020A1a2a[[#This Row],[BewJeTag2]]</f>
        <v>1.0165999999999999</v>
      </c>
      <c r="D237" s="334" t="s">
        <v>340</v>
      </c>
      <c r="E237" s="334" t="s">
        <v>350</v>
      </c>
      <c r="F237" s="334" t="s">
        <v>375</v>
      </c>
      <c r="G237" s="334" t="s">
        <v>3458</v>
      </c>
      <c r="H237" s="334">
        <v>9</v>
      </c>
      <c r="I237" s="335">
        <v>1.0165999999999999</v>
      </c>
    </row>
    <row r="238" spans="1:9" x14ac:dyDescent="0.35">
      <c r="A238" s="334" t="str">
        <f>Inek2020A1a2a[[#This Row],[PEPP]]&amp;"#"&amp;Inek2020A1a2a[[#This Row],[Klasse]]</f>
        <v>PA14B#10</v>
      </c>
      <c r="B238" s="334">
        <f>Inek2020A1a2a[[#This Row],[Klasse2]]</f>
        <v>10</v>
      </c>
      <c r="C238" s="335">
        <f>Inek2020A1a2a[[#This Row],[BewJeTag2]]</f>
        <v>0.9889</v>
      </c>
      <c r="D238" s="334" t="s">
        <v>340</v>
      </c>
      <c r="E238" s="334" t="s">
        <v>350</v>
      </c>
      <c r="F238" s="334" t="s">
        <v>375</v>
      </c>
      <c r="G238" s="334" t="s">
        <v>3458</v>
      </c>
      <c r="H238" s="334">
        <v>10</v>
      </c>
      <c r="I238" s="335">
        <v>0.9889</v>
      </c>
    </row>
    <row r="239" spans="1:9" x14ac:dyDescent="0.35">
      <c r="A239" s="334" t="str">
        <f>Inek2020A1a2a[[#This Row],[PEPP]]&amp;"#"&amp;Inek2020A1a2a[[#This Row],[Klasse]]</f>
        <v>PA14B#11</v>
      </c>
      <c r="B239" s="334">
        <f>Inek2020A1a2a[[#This Row],[Klasse2]]</f>
        <v>11</v>
      </c>
      <c r="C239" s="335">
        <f>Inek2020A1a2a[[#This Row],[BewJeTag2]]</f>
        <v>0.96130000000000004</v>
      </c>
      <c r="D239" s="334" t="s">
        <v>340</v>
      </c>
      <c r="E239" s="334" t="s">
        <v>350</v>
      </c>
      <c r="F239" s="334" t="s">
        <v>375</v>
      </c>
      <c r="G239" s="334" t="s">
        <v>3458</v>
      </c>
      <c r="H239" s="334">
        <v>11</v>
      </c>
      <c r="I239" s="335">
        <v>0.96130000000000004</v>
      </c>
    </row>
    <row r="240" spans="1:9" x14ac:dyDescent="0.35">
      <c r="A240" s="334" t="str">
        <f>Inek2020A1a2a[[#This Row],[PEPP]]&amp;"#"&amp;Inek2020A1a2a[[#This Row],[Klasse]]</f>
        <v>PA14B#12</v>
      </c>
      <c r="B240" s="334">
        <f>Inek2020A1a2a[[#This Row],[Klasse2]]</f>
        <v>12</v>
      </c>
      <c r="C240" s="335">
        <f>Inek2020A1a2a[[#This Row],[BewJeTag2]]</f>
        <v>0.93369999999999997</v>
      </c>
      <c r="D240" s="334" t="s">
        <v>340</v>
      </c>
      <c r="E240" s="334" t="s">
        <v>350</v>
      </c>
      <c r="F240" s="334" t="s">
        <v>375</v>
      </c>
      <c r="G240" s="334" t="s">
        <v>3458</v>
      </c>
      <c r="H240" s="334">
        <v>12</v>
      </c>
      <c r="I240" s="335">
        <v>0.93369999999999997</v>
      </c>
    </row>
    <row r="241" spans="1:9" x14ac:dyDescent="0.35">
      <c r="A241" s="334" t="str">
        <f>Inek2020A1a2a[[#This Row],[PEPP]]&amp;"#"&amp;Inek2020A1a2a[[#This Row],[Klasse]]</f>
        <v>PA15A#1</v>
      </c>
      <c r="B241" s="334">
        <f>Inek2020A1a2a[[#This Row],[Klasse2]]</f>
        <v>1</v>
      </c>
      <c r="C241" s="335">
        <f>Inek2020A1a2a[[#This Row],[BewJeTag2]]</f>
        <v>1.6003000000000001</v>
      </c>
      <c r="D241" s="334" t="s">
        <v>340</v>
      </c>
      <c r="E241" s="334" t="s">
        <v>350</v>
      </c>
      <c r="F241" s="334" t="s">
        <v>377</v>
      </c>
      <c r="G241" s="334" t="s">
        <v>3706</v>
      </c>
      <c r="H241" s="334">
        <v>1</v>
      </c>
      <c r="I241" s="335">
        <v>1.6003000000000001</v>
      </c>
    </row>
    <row r="242" spans="1:9" x14ac:dyDescent="0.35">
      <c r="A242" s="334" t="str">
        <f>Inek2020A1a2a[[#This Row],[PEPP]]&amp;"#"&amp;Inek2020A1a2a[[#This Row],[Klasse]]</f>
        <v>PA15A#2</v>
      </c>
      <c r="B242" s="334">
        <f>Inek2020A1a2a[[#This Row],[Klasse2]]</f>
        <v>2</v>
      </c>
      <c r="C242" s="335">
        <f>Inek2020A1a2a[[#This Row],[BewJeTag2]]</f>
        <v>1.5649</v>
      </c>
      <c r="D242" s="334" t="s">
        <v>340</v>
      </c>
      <c r="E242" s="334" t="s">
        <v>350</v>
      </c>
      <c r="F242" s="334" t="s">
        <v>377</v>
      </c>
      <c r="G242" s="334" t="s">
        <v>3706</v>
      </c>
      <c r="H242" s="334">
        <v>2</v>
      </c>
      <c r="I242" s="335">
        <v>1.5649</v>
      </c>
    </row>
    <row r="243" spans="1:9" x14ac:dyDescent="0.35">
      <c r="A243" s="334" t="str">
        <f>Inek2020A1a2a[[#This Row],[PEPP]]&amp;"#"&amp;Inek2020A1a2a[[#This Row],[Klasse]]</f>
        <v>PA15A#3</v>
      </c>
      <c r="B243" s="334">
        <f>Inek2020A1a2a[[#This Row],[Klasse2]]</f>
        <v>3</v>
      </c>
      <c r="C243" s="335">
        <f>Inek2020A1a2a[[#This Row],[BewJeTag2]]</f>
        <v>1.5412999999999999</v>
      </c>
      <c r="D243" s="334" t="s">
        <v>340</v>
      </c>
      <c r="E243" s="334" t="s">
        <v>350</v>
      </c>
      <c r="F243" s="334" t="s">
        <v>377</v>
      </c>
      <c r="G243" s="334" t="s">
        <v>3706</v>
      </c>
      <c r="H243" s="334">
        <v>3</v>
      </c>
      <c r="I243" s="335">
        <v>1.5412999999999999</v>
      </c>
    </row>
    <row r="244" spans="1:9" x14ac:dyDescent="0.35">
      <c r="A244" s="334" t="str">
        <f>Inek2020A1a2a[[#This Row],[PEPP]]&amp;"#"&amp;Inek2020A1a2a[[#This Row],[Klasse]]</f>
        <v>PA15A#4</v>
      </c>
      <c r="B244" s="334">
        <f>Inek2020A1a2a[[#This Row],[Klasse2]]</f>
        <v>4</v>
      </c>
      <c r="C244" s="335">
        <f>Inek2020A1a2a[[#This Row],[BewJeTag2]]</f>
        <v>1.5176000000000001</v>
      </c>
      <c r="D244" s="334" t="s">
        <v>340</v>
      </c>
      <c r="E244" s="334" t="s">
        <v>350</v>
      </c>
      <c r="F244" s="334" t="s">
        <v>377</v>
      </c>
      <c r="G244" s="334" t="s">
        <v>3706</v>
      </c>
      <c r="H244" s="334">
        <v>4</v>
      </c>
      <c r="I244" s="335">
        <v>1.5176000000000001</v>
      </c>
    </row>
    <row r="245" spans="1:9" x14ac:dyDescent="0.35">
      <c r="A245" s="334" t="str">
        <f>Inek2020A1a2a[[#This Row],[PEPP]]&amp;"#"&amp;Inek2020A1a2a[[#This Row],[Klasse]]</f>
        <v>PA15A#5</v>
      </c>
      <c r="B245" s="334">
        <f>Inek2020A1a2a[[#This Row],[Klasse2]]</f>
        <v>5</v>
      </c>
      <c r="C245" s="335">
        <f>Inek2020A1a2a[[#This Row],[BewJeTag2]]</f>
        <v>1.4939</v>
      </c>
      <c r="D245" s="334" t="s">
        <v>340</v>
      </c>
      <c r="E245" s="334" t="s">
        <v>350</v>
      </c>
      <c r="F245" s="334" t="s">
        <v>377</v>
      </c>
      <c r="G245" s="334" t="s">
        <v>3706</v>
      </c>
      <c r="H245" s="334">
        <v>5</v>
      </c>
      <c r="I245" s="335">
        <v>1.4939</v>
      </c>
    </row>
    <row r="246" spans="1:9" x14ac:dyDescent="0.35">
      <c r="A246" s="334" t="str">
        <f>Inek2020A1a2a[[#This Row],[PEPP]]&amp;"#"&amp;Inek2020A1a2a[[#This Row],[Klasse]]</f>
        <v>PA15A#6</v>
      </c>
      <c r="B246" s="334">
        <f>Inek2020A1a2a[[#This Row],[Klasse2]]</f>
        <v>6</v>
      </c>
      <c r="C246" s="335">
        <f>Inek2020A1a2a[[#This Row],[BewJeTag2]]</f>
        <v>1.4702999999999999</v>
      </c>
      <c r="D246" s="334" t="s">
        <v>340</v>
      </c>
      <c r="E246" s="334" t="s">
        <v>350</v>
      </c>
      <c r="F246" s="334" t="s">
        <v>377</v>
      </c>
      <c r="G246" s="334" t="s">
        <v>3706</v>
      </c>
      <c r="H246" s="334">
        <v>6</v>
      </c>
      <c r="I246" s="335">
        <v>1.4702999999999999</v>
      </c>
    </row>
    <row r="247" spans="1:9" x14ac:dyDescent="0.35">
      <c r="A247" s="334" t="str">
        <f>Inek2020A1a2a[[#This Row],[PEPP]]&amp;"#"&amp;Inek2020A1a2a[[#This Row],[Klasse]]</f>
        <v>PA15A#7</v>
      </c>
      <c r="B247" s="334">
        <f>Inek2020A1a2a[[#This Row],[Klasse2]]</f>
        <v>7</v>
      </c>
      <c r="C247" s="335">
        <f>Inek2020A1a2a[[#This Row],[BewJeTag2]]</f>
        <v>1.4466000000000001</v>
      </c>
      <c r="D247" s="334" t="s">
        <v>340</v>
      </c>
      <c r="E247" s="334" t="s">
        <v>350</v>
      </c>
      <c r="F247" s="334" t="s">
        <v>377</v>
      </c>
      <c r="G247" s="334" t="s">
        <v>3706</v>
      </c>
      <c r="H247" s="334">
        <v>7</v>
      </c>
      <c r="I247" s="335">
        <v>1.4466000000000001</v>
      </c>
    </row>
    <row r="248" spans="1:9" x14ac:dyDescent="0.35">
      <c r="A248" s="334" t="str">
        <f>Inek2020A1a2a[[#This Row],[PEPP]]&amp;"#"&amp;Inek2020A1a2a[[#This Row],[Klasse]]</f>
        <v>PA15A#8</v>
      </c>
      <c r="B248" s="334">
        <f>Inek2020A1a2a[[#This Row],[Klasse2]]</f>
        <v>8</v>
      </c>
      <c r="C248" s="335">
        <f>Inek2020A1a2a[[#This Row],[BewJeTag2]]</f>
        <v>1.423</v>
      </c>
      <c r="D248" s="334" t="s">
        <v>340</v>
      </c>
      <c r="E248" s="334" t="s">
        <v>350</v>
      </c>
      <c r="F248" s="334" t="s">
        <v>377</v>
      </c>
      <c r="G248" s="334" t="s">
        <v>3706</v>
      </c>
      <c r="H248" s="334">
        <v>8</v>
      </c>
      <c r="I248" s="335">
        <v>1.423</v>
      </c>
    </row>
    <row r="249" spans="1:9" x14ac:dyDescent="0.35">
      <c r="A249" s="334" t="str">
        <f>Inek2020A1a2a[[#This Row],[PEPP]]&amp;"#"&amp;Inek2020A1a2a[[#This Row],[Klasse]]</f>
        <v>PA15A#9</v>
      </c>
      <c r="B249" s="334">
        <f>Inek2020A1a2a[[#This Row],[Klasse2]]</f>
        <v>9</v>
      </c>
      <c r="C249" s="335">
        <f>Inek2020A1a2a[[#This Row],[BewJeTag2]]</f>
        <v>1.3993</v>
      </c>
      <c r="D249" s="334" t="s">
        <v>340</v>
      </c>
      <c r="E249" s="334" t="s">
        <v>350</v>
      </c>
      <c r="F249" s="334" t="s">
        <v>377</v>
      </c>
      <c r="G249" s="334" t="s">
        <v>3706</v>
      </c>
      <c r="H249" s="334">
        <v>9</v>
      </c>
      <c r="I249" s="335">
        <v>1.3993</v>
      </c>
    </row>
    <row r="250" spans="1:9" x14ac:dyDescent="0.35">
      <c r="A250" s="334" t="str">
        <f>Inek2020A1a2a[[#This Row],[PEPP]]&amp;"#"&amp;Inek2020A1a2a[[#This Row],[Klasse]]</f>
        <v>PA15A#10</v>
      </c>
      <c r="B250" s="334">
        <f>Inek2020A1a2a[[#This Row],[Klasse2]]</f>
        <v>10</v>
      </c>
      <c r="C250" s="335">
        <f>Inek2020A1a2a[[#This Row],[BewJeTag2]]</f>
        <v>1.3756999999999999</v>
      </c>
      <c r="D250" s="334" t="s">
        <v>340</v>
      </c>
      <c r="E250" s="334" t="s">
        <v>350</v>
      </c>
      <c r="F250" s="334" t="s">
        <v>377</v>
      </c>
      <c r="G250" s="334" t="s">
        <v>3706</v>
      </c>
      <c r="H250" s="334">
        <v>10</v>
      </c>
      <c r="I250" s="335">
        <v>1.3756999999999999</v>
      </c>
    </row>
    <row r="251" spans="1:9" x14ac:dyDescent="0.35">
      <c r="A251" s="334" t="str">
        <f>Inek2020A1a2a[[#This Row],[PEPP]]&amp;"#"&amp;Inek2020A1a2a[[#This Row],[Klasse]]</f>
        <v>PA15A#11</v>
      </c>
      <c r="B251" s="334">
        <f>Inek2020A1a2a[[#This Row],[Klasse2]]</f>
        <v>11</v>
      </c>
      <c r="C251" s="335">
        <f>Inek2020A1a2a[[#This Row],[BewJeTag2]]</f>
        <v>1.3520000000000001</v>
      </c>
      <c r="D251" s="334" t="s">
        <v>340</v>
      </c>
      <c r="E251" s="334" t="s">
        <v>350</v>
      </c>
      <c r="F251" s="334" t="s">
        <v>377</v>
      </c>
      <c r="G251" s="334" t="s">
        <v>3706</v>
      </c>
      <c r="H251" s="334">
        <v>11</v>
      </c>
      <c r="I251" s="335">
        <v>1.3520000000000001</v>
      </c>
    </row>
    <row r="252" spans="1:9" x14ac:dyDescent="0.35">
      <c r="A252" s="334" t="str">
        <f>Inek2020A1a2a[[#This Row],[PEPP]]&amp;"#"&amp;Inek2020A1a2a[[#This Row],[Klasse]]</f>
        <v>PA15A#12</v>
      </c>
      <c r="B252" s="334">
        <f>Inek2020A1a2a[[#This Row],[Klasse2]]</f>
        <v>12</v>
      </c>
      <c r="C252" s="335">
        <f>Inek2020A1a2a[[#This Row],[BewJeTag2]]</f>
        <v>1.3284</v>
      </c>
      <c r="D252" s="334" t="s">
        <v>340</v>
      </c>
      <c r="E252" s="334" t="s">
        <v>350</v>
      </c>
      <c r="F252" s="334" t="s">
        <v>377</v>
      </c>
      <c r="G252" s="334" t="s">
        <v>3706</v>
      </c>
      <c r="H252" s="334">
        <v>12</v>
      </c>
      <c r="I252" s="335">
        <v>1.3284</v>
      </c>
    </row>
    <row r="253" spans="1:9" x14ac:dyDescent="0.35">
      <c r="A253" s="334" t="str">
        <f>Inek2020A1a2a[[#This Row],[PEPP]]&amp;"#"&amp;Inek2020A1a2a[[#This Row],[Klasse]]</f>
        <v>PA15A#13</v>
      </c>
      <c r="B253" s="334">
        <f>Inek2020A1a2a[[#This Row],[Klasse2]]</f>
        <v>13</v>
      </c>
      <c r="C253" s="335">
        <f>Inek2020A1a2a[[#This Row],[BewJeTag2]]</f>
        <v>1.3047</v>
      </c>
      <c r="D253" s="334" t="s">
        <v>340</v>
      </c>
      <c r="E253" s="334" t="s">
        <v>350</v>
      </c>
      <c r="F253" s="334" t="s">
        <v>377</v>
      </c>
      <c r="G253" s="334" t="s">
        <v>3706</v>
      </c>
      <c r="H253" s="334">
        <v>13</v>
      </c>
      <c r="I253" s="335">
        <v>1.3047</v>
      </c>
    </row>
    <row r="254" spans="1:9" x14ac:dyDescent="0.35">
      <c r="A254" s="334" t="str">
        <f>Inek2020A1a2a[[#This Row],[PEPP]]&amp;"#"&amp;Inek2020A1a2a[[#This Row],[Klasse]]</f>
        <v>PA15A#14</v>
      </c>
      <c r="B254" s="334">
        <f>Inek2020A1a2a[[#This Row],[Klasse2]]</f>
        <v>14</v>
      </c>
      <c r="C254" s="335">
        <f>Inek2020A1a2a[[#This Row],[BewJeTag2]]</f>
        <v>1.2810999999999999</v>
      </c>
      <c r="D254" s="334" t="s">
        <v>340</v>
      </c>
      <c r="E254" s="334" t="s">
        <v>350</v>
      </c>
      <c r="F254" s="334" t="s">
        <v>377</v>
      </c>
      <c r="G254" s="334" t="s">
        <v>3706</v>
      </c>
      <c r="H254" s="334">
        <v>14</v>
      </c>
      <c r="I254" s="335">
        <v>1.2810999999999999</v>
      </c>
    </row>
    <row r="255" spans="1:9" x14ac:dyDescent="0.35">
      <c r="A255" s="334" t="str">
        <f>Inek2020A1a2a[[#This Row],[PEPP]]&amp;"#"&amp;Inek2020A1a2a[[#This Row],[Klasse]]</f>
        <v>PA15A#15</v>
      </c>
      <c r="B255" s="334">
        <f>Inek2020A1a2a[[#This Row],[Klasse2]]</f>
        <v>15</v>
      </c>
      <c r="C255" s="335">
        <f>Inek2020A1a2a[[#This Row],[BewJeTag2]]</f>
        <v>1.2574000000000001</v>
      </c>
      <c r="D255" s="334" t="s">
        <v>340</v>
      </c>
      <c r="E255" s="334" t="s">
        <v>350</v>
      </c>
      <c r="F255" s="334" t="s">
        <v>377</v>
      </c>
      <c r="G255" s="334" t="s">
        <v>3706</v>
      </c>
      <c r="H255" s="334">
        <v>15</v>
      </c>
      <c r="I255" s="335">
        <v>1.2574000000000001</v>
      </c>
    </row>
    <row r="256" spans="1:9" x14ac:dyDescent="0.35">
      <c r="A256" s="334" t="str">
        <f>Inek2020A1a2a[[#This Row],[PEPP]]&amp;"#"&amp;Inek2020A1a2a[[#This Row],[Klasse]]</f>
        <v>PA15B#1</v>
      </c>
      <c r="B256" s="334">
        <f>Inek2020A1a2a[[#This Row],[Klasse2]]</f>
        <v>1</v>
      </c>
      <c r="C256" s="335">
        <f>Inek2020A1a2a[[#This Row],[BewJeTag2]]</f>
        <v>1.5428999999999999</v>
      </c>
      <c r="D256" s="334" t="s">
        <v>340</v>
      </c>
      <c r="E256" s="334" t="s">
        <v>350</v>
      </c>
      <c r="F256" s="334" t="s">
        <v>379</v>
      </c>
      <c r="G256" s="334" t="s">
        <v>3707</v>
      </c>
      <c r="H256" s="334">
        <v>1</v>
      </c>
      <c r="I256" s="335">
        <v>1.5428999999999999</v>
      </c>
    </row>
    <row r="257" spans="1:9" x14ac:dyDescent="0.35">
      <c r="A257" s="334" t="str">
        <f>Inek2020A1a2a[[#This Row],[PEPP]]&amp;"#"&amp;Inek2020A1a2a[[#This Row],[Klasse]]</f>
        <v>PA15B#2</v>
      </c>
      <c r="B257" s="334">
        <f>Inek2020A1a2a[[#This Row],[Klasse2]]</f>
        <v>2</v>
      </c>
      <c r="C257" s="335">
        <f>Inek2020A1a2a[[#This Row],[BewJeTag2]]</f>
        <v>1.5098</v>
      </c>
      <c r="D257" s="334" t="s">
        <v>340</v>
      </c>
      <c r="E257" s="334" t="s">
        <v>350</v>
      </c>
      <c r="F257" s="334" t="s">
        <v>379</v>
      </c>
      <c r="G257" s="334" t="s">
        <v>3707</v>
      </c>
      <c r="H257" s="334">
        <v>2</v>
      </c>
      <c r="I257" s="335">
        <v>1.5098</v>
      </c>
    </row>
    <row r="258" spans="1:9" x14ac:dyDescent="0.35">
      <c r="A258" s="334" t="str">
        <f>Inek2020A1a2a[[#This Row],[PEPP]]&amp;"#"&amp;Inek2020A1a2a[[#This Row],[Klasse]]</f>
        <v>PA15B#3</v>
      </c>
      <c r="B258" s="334">
        <f>Inek2020A1a2a[[#This Row],[Klasse2]]</f>
        <v>3</v>
      </c>
      <c r="C258" s="335">
        <f>Inek2020A1a2a[[#This Row],[BewJeTag2]]</f>
        <v>1.4866999999999999</v>
      </c>
      <c r="D258" s="334" t="s">
        <v>340</v>
      </c>
      <c r="E258" s="334" t="s">
        <v>350</v>
      </c>
      <c r="F258" s="334" t="s">
        <v>379</v>
      </c>
      <c r="G258" s="334" t="s">
        <v>3707</v>
      </c>
      <c r="H258" s="334">
        <v>3</v>
      </c>
      <c r="I258" s="335">
        <v>1.4866999999999999</v>
      </c>
    </row>
    <row r="259" spans="1:9" x14ac:dyDescent="0.35">
      <c r="A259" s="334" t="str">
        <f>Inek2020A1a2a[[#This Row],[PEPP]]&amp;"#"&amp;Inek2020A1a2a[[#This Row],[Klasse]]</f>
        <v>PA15B#4</v>
      </c>
      <c r="B259" s="334">
        <f>Inek2020A1a2a[[#This Row],[Klasse2]]</f>
        <v>4</v>
      </c>
      <c r="C259" s="335">
        <f>Inek2020A1a2a[[#This Row],[BewJeTag2]]</f>
        <v>1.4636</v>
      </c>
      <c r="D259" s="334" t="s">
        <v>340</v>
      </c>
      <c r="E259" s="334" t="s">
        <v>350</v>
      </c>
      <c r="F259" s="334" t="s">
        <v>379</v>
      </c>
      <c r="G259" s="334" t="s">
        <v>3707</v>
      </c>
      <c r="H259" s="334">
        <v>4</v>
      </c>
      <c r="I259" s="335">
        <v>1.4636</v>
      </c>
    </row>
    <row r="260" spans="1:9" x14ac:dyDescent="0.35">
      <c r="A260" s="334" t="str">
        <f>Inek2020A1a2a[[#This Row],[PEPP]]&amp;"#"&amp;Inek2020A1a2a[[#This Row],[Klasse]]</f>
        <v>PA15B#5</v>
      </c>
      <c r="B260" s="334">
        <f>Inek2020A1a2a[[#This Row],[Klasse2]]</f>
        <v>5</v>
      </c>
      <c r="C260" s="335">
        <f>Inek2020A1a2a[[#This Row],[BewJeTag2]]</f>
        <v>1.4403999999999999</v>
      </c>
      <c r="D260" s="334" t="s">
        <v>340</v>
      </c>
      <c r="E260" s="334" t="s">
        <v>350</v>
      </c>
      <c r="F260" s="334" t="s">
        <v>379</v>
      </c>
      <c r="G260" s="334" t="s">
        <v>3707</v>
      </c>
      <c r="H260" s="334">
        <v>5</v>
      </c>
      <c r="I260" s="335">
        <v>1.4403999999999999</v>
      </c>
    </row>
    <row r="261" spans="1:9" x14ac:dyDescent="0.35">
      <c r="A261" s="334" t="str">
        <f>Inek2020A1a2a[[#This Row],[PEPP]]&amp;"#"&amp;Inek2020A1a2a[[#This Row],[Klasse]]</f>
        <v>PA15B#6</v>
      </c>
      <c r="B261" s="334">
        <f>Inek2020A1a2a[[#This Row],[Klasse2]]</f>
        <v>6</v>
      </c>
      <c r="C261" s="335">
        <f>Inek2020A1a2a[[#This Row],[BewJeTag2]]</f>
        <v>1.4173</v>
      </c>
      <c r="D261" s="334" t="s">
        <v>340</v>
      </c>
      <c r="E261" s="334" t="s">
        <v>350</v>
      </c>
      <c r="F261" s="334" t="s">
        <v>379</v>
      </c>
      <c r="G261" s="334" t="s">
        <v>3707</v>
      </c>
      <c r="H261" s="334">
        <v>6</v>
      </c>
      <c r="I261" s="335">
        <v>1.4173</v>
      </c>
    </row>
    <row r="262" spans="1:9" x14ac:dyDescent="0.35">
      <c r="A262" s="334" t="str">
        <f>Inek2020A1a2a[[#This Row],[PEPP]]&amp;"#"&amp;Inek2020A1a2a[[#This Row],[Klasse]]</f>
        <v>PA15B#7</v>
      </c>
      <c r="B262" s="334">
        <f>Inek2020A1a2a[[#This Row],[Klasse2]]</f>
        <v>7</v>
      </c>
      <c r="C262" s="335">
        <f>Inek2020A1a2a[[#This Row],[BewJeTag2]]</f>
        <v>1.3942000000000001</v>
      </c>
      <c r="D262" s="334" t="s">
        <v>340</v>
      </c>
      <c r="E262" s="334" t="s">
        <v>350</v>
      </c>
      <c r="F262" s="334" t="s">
        <v>379</v>
      </c>
      <c r="G262" s="334" t="s">
        <v>3707</v>
      </c>
      <c r="H262" s="334">
        <v>7</v>
      </c>
      <c r="I262" s="335">
        <v>1.3942000000000001</v>
      </c>
    </row>
    <row r="263" spans="1:9" x14ac:dyDescent="0.35">
      <c r="A263" s="334" t="str">
        <f>Inek2020A1a2a[[#This Row],[PEPP]]&amp;"#"&amp;Inek2020A1a2a[[#This Row],[Klasse]]</f>
        <v>PA15B#8</v>
      </c>
      <c r="B263" s="334">
        <f>Inek2020A1a2a[[#This Row],[Klasse2]]</f>
        <v>8</v>
      </c>
      <c r="C263" s="335">
        <f>Inek2020A1a2a[[#This Row],[BewJeTag2]]</f>
        <v>1.371</v>
      </c>
      <c r="D263" s="334" t="s">
        <v>340</v>
      </c>
      <c r="E263" s="334" t="s">
        <v>350</v>
      </c>
      <c r="F263" s="334" t="s">
        <v>379</v>
      </c>
      <c r="G263" s="334" t="s">
        <v>3707</v>
      </c>
      <c r="H263" s="334">
        <v>8</v>
      </c>
      <c r="I263" s="335">
        <v>1.371</v>
      </c>
    </row>
    <row r="264" spans="1:9" x14ac:dyDescent="0.35">
      <c r="A264" s="334" t="str">
        <f>Inek2020A1a2a[[#This Row],[PEPP]]&amp;"#"&amp;Inek2020A1a2a[[#This Row],[Klasse]]</f>
        <v>PA15B#9</v>
      </c>
      <c r="B264" s="334">
        <f>Inek2020A1a2a[[#This Row],[Klasse2]]</f>
        <v>9</v>
      </c>
      <c r="C264" s="335">
        <f>Inek2020A1a2a[[#This Row],[BewJeTag2]]</f>
        <v>1.3479000000000001</v>
      </c>
      <c r="D264" s="334" t="s">
        <v>340</v>
      </c>
      <c r="E264" s="334" t="s">
        <v>350</v>
      </c>
      <c r="F264" s="334" t="s">
        <v>379</v>
      </c>
      <c r="G264" s="334" t="s">
        <v>3707</v>
      </c>
      <c r="H264" s="334">
        <v>9</v>
      </c>
      <c r="I264" s="335">
        <v>1.3479000000000001</v>
      </c>
    </row>
    <row r="265" spans="1:9" x14ac:dyDescent="0.35">
      <c r="A265" s="334" t="str">
        <f>Inek2020A1a2a[[#This Row],[PEPP]]&amp;"#"&amp;Inek2020A1a2a[[#This Row],[Klasse]]</f>
        <v>PA15B#10</v>
      </c>
      <c r="B265" s="334">
        <f>Inek2020A1a2a[[#This Row],[Klasse2]]</f>
        <v>10</v>
      </c>
      <c r="C265" s="335">
        <f>Inek2020A1a2a[[#This Row],[BewJeTag2]]</f>
        <v>1.3248</v>
      </c>
      <c r="D265" s="334" t="s">
        <v>340</v>
      </c>
      <c r="E265" s="334" t="s">
        <v>350</v>
      </c>
      <c r="F265" s="334" t="s">
        <v>379</v>
      </c>
      <c r="G265" s="334" t="s">
        <v>3707</v>
      </c>
      <c r="H265" s="334">
        <v>10</v>
      </c>
      <c r="I265" s="335">
        <v>1.3248</v>
      </c>
    </row>
    <row r="266" spans="1:9" x14ac:dyDescent="0.35">
      <c r="A266" s="334" t="str">
        <f>Inek2020A1a2a[[#This Row],[PEPP]]&amp;"#"&amp;Inek2020A1a2a[[#This Row],[Klasse]]</f>
        <v>PA15B#11</v>
      </c>
      <c r="B266" s="334">
        <f>Inek2020A1a2a[[#This Row],[Klasse2]]</f>
        <v>11</v>
      </c>
      <c r="C266" s="335">
        <f>Inek2020A1a2a[[#This Row],[BewJeTag2]]</f>
        <v>1.3016000000000001</v>
      </c>
      <c r="D266" s="334" t="s">
        <v>340</v>
      </c>
      <c r="E266" s="334" t="s">
        <v>350</v>
      </c>
      <c r="F266" s="334" t="s">
        <v>379</v>
      </c>
      <c r="G266" s="334" t="s">
        <v>3707</v>
      </c>
      <c r="H266" s="334">
        <v>11</v>
      </c>
      <c r="I266" s="335">
        <v>1.3016000000000001</v>
      </c>
    </row>
    <row r="267" spans="1:9" x14ac:dyDescent="0.35">
      <c r="A267" s="334" t="str">
        <f>Inek2020A1a2a[[#This Row],[PEPP]]&amp;"#"&amp;Inek2020A1a2a[[#This Row],[Klasse]]</f>
        <v>PA15B#12</v>
      </c>
      <c r="B267" s="334">
        <f>Inek2020A1a2a[[#This Row],[Klasse2]]</f>
        <v>12</v>
      </c>
      <c r="C267" s="335">
        <f>Inek2020A1a2a[[#This Row],[BewJeTag2]]</f>
        <v>1.2785</v>
      </c>
      <c r="D267" s="334" t="s">
        <v>340</v>
      </c>
      <c r="E267" s="334" t="s">
        <v>350</v>
      </c>
      <c r="F267" s="334" t="s">
        <v>379</v>
      </c>
      <c r="G267" s="334" t="s">
        <v>3707</v>
      </c>
      <c r="H267" s="334">
        <v>12</v>
      </c>
      <c r="I267" s="335">
        <v>1.2785</v>
      </c>
    </row>
    <row r="268" spans="1:9" x14ac:dyDescent="0.35">
      <c r="A268" s="334" t="str">
        <f>Inek2020A1a2a[[#This Row],[PEPP]]&amp;"#"&amp;Inek2020A1a2a[[#This Row],[Klasse]]</f>
        <v>PA15B#13</v>
      </c>
      <c r="B268" s="334">
        <f>Inek2020A1a2a[[#This Row],[Klasse2]]</f>
        <v>13</v>
      </c>
      <c r="C268" s="335">
        <f>Inek2020A1a2a[[#This Row],[BewJeTag2]]</f>
        <v>1.2554000000000001</v>
      </c>
      <c r="D268" s="334" t="s">
        <v>340</v>
      </c>
      <c r="E268" s="334" t="s">
        <v>350</v>
      </c>
      <c r="F268" s="334" t="s">
        <v>379</v>
      </c>
      <c r="G268" s="334" t="s">
        <v>3707</v>
      </c>
      <c r="H268" s="334">
        <v>13</v>
      </c>
      <c r="I268" s="335">
        <v>1.2554000000000001</v>
      </c>
    </row>
    <row r="269" spans="1:9" x14ac:dyDescent="0.35">
      <c r="A269" s="334" t="str">
        <f>Inek2020A1a2a[[#This Row],[PEPP]]&amp;"#"&amp;Inek2020A1a2a[[#This Row],[Klasse]]</f>
        <v>PA15B#14</v>
      </c>
      <c r="B269" s="334">
        <f>Inek2020A1a2a[[#This Row],[Klasse2]]</f>
        <v>14</v>
      </c>
      <c r="C269" s="335">
        <f>Inek2020A1a2a[[#This Row],[BewJeTag2]]</f>
        <v>1.2322</v>
      </c>
      <c r="D269" s="334" t="s">
        <v>340</v>
      </c>
      <c r="E269" s="334" t="s">
        <v>350</v>
      </c>
      <c r="F269" s="334" t="s">
        <v>379</v>
      </c>
      <c r="G269" s="334" t="s">
        <v>3707</v>
      </c>
      <c r="H269" s="334">
        <v>14</v>
      </c>
      <c r="I269" s="335">
        <v>1.2322</v>
      </c>
    </row>
    <row r="270" spans="1:9" x14ac:dyDescent="0.35">
      <c r="A270" s="334" t="str">
        <f>Inek2020A1a2a[[#This Row],[PEPP]]&amp;"#"&amp;Inek2020A1a2a[[#This Row],[Klasse]]</f>
        <v>PA15B#15</v>
      </c>
      <c r="B270" s="334">
        <f>Inek2020A1a2a[[#This Row],[Klasse2]]</f>
        <v>15</v>
      </c>
      <c r="C270" s="335">
        <f>Inek2020A1a2a[[#This Row],[BewJeTag2]]</f>
        <v>1.2091000000000001</v>
      </c>
      <c r="D270" s="334" t="s">
        <v>340</v>
      </c>
      <c r="E270" s="334" t="s">
        <v>350</v>
      </c>
      <c r="F270" s="334" t="s">
        <v>379</v>
      </c>
      <c r="G270" s="334" t="s">
        <v>3707</v>
      </c>
      <c r="H270" s="334">
        <v>15</v>
      </c>
      <c r="I270" s="335">
        <v>1.2091000000000001</v>
      </c>
    </row>
    <row r="271" spans="1:9" x14ac:dyDescent="0.35">
      <c r="A271" s="334" t="str">
        <f>Inek2020A1a2a[[#This Row],[PEPP]]&amp;"#"&amp;Inek2020A1a2a[[#This Row],[Klasse]]</f>
        <v>PA15B#16</v>
      </c>
      <c r="B271" s="334">
        <f>Inek2020A1a2a[[#This Row],[Klasse2]]</f>
        <v>16</v>
      </c>
      <c r="C271" s="335">
        <f>Inek2020A1a2a[[#This Row],[BewJeTag2]]</f>
        <v>1.1859</v>
      </c>
      <c r="D271" s="334" t="s">
        <v>340</v>
      </c>
      <c r="E271" s="334" t="s">
        <v>350</v>
      </c>
      <c r="F271" s="334" t="s">
        <v>379</v>
      </c>
      <c r="G271" s="334" t="s">
        <v>3707</v>
      </c>
      <c r="H271" s="334">
        <v>16</v>
      </c>
      <c r="I271" s="335">
        <v>1.1859</v>
      </c>
    </row>
    <row r="272" spans="1:9" ht="29" x14ac:dyDescent="0.35">
      <c r="A272" s="334" t="str">
        <f>Inek2020A1a2a[[#This Row],[PEPP]]&amp;"#"&amp;Inek2020A1a2a[[#This Row],[Klasse]]</f>
        <v>PA15C#1</v>
      </c>
      <c r="B272" s="334">
        <f>Inek2020A1a2a[[#This Row],[Klasse2]]</f>
        <v>1</v>
      </c>
      <c r="C272" s="335">
        <f>Inek2020A1a2a[[#This Row],[BewJeTag2]]</f>
        <v>1.4681999999999999</v>
      </c>
      <c r="D272" s="334" t="s">
        <v>340</v>
      </c>
      <c r="E272" s="334" t="s">
        <v>350</v>
      </c>
      <c r="F272" s="334" t="s">
        <v>381</v>
      </c>
      <c r="G272" s="337" t="s">
        <v>3708</v>
      </c>
      <c r="H272" s="334">
        <v>1</v>
      </c>
      <c r="I272" s="335">
        <v>1.4681999999999999</v>
      </c>
    </row>
    <row r="273" spans="1:9" ht="29" x14ac:dyDescent="0.35">
      <c r="A273" s="334" t="str">
        <f>Inek2020A1a2a[[#This Row],[PEPP]]&amp;"#"&amp;Inek2020A1a2a[[#This Row],[Klasse]]</f>
        <v>PA15C#2</v>
      </c>
      <c r="B273" s="334">
        <f>Inek2020A1a2a[[#This Row],[Klasse2]]</f>
        <v>2</v>
      </c>
      <c r="C273" s="335">
        <f>Inek2020A1a2a[[#This Row],[BewJeTag2]]</f>
        <v>1.4361999999999999</v>
      </c>
      <c r="D273" s="334" t="s">
        <v>340</v>
      </c>
      <c r="E273" s="334" t="s">
        <v>350</v>
      </c>
      <c r="F273" s="334" t="s">
        <v>381</v>
      </c>
      <c r="G273" s="337" t="s">
        <v>3708</v>
      </c>
      <c r="H273" s="334">
        <v>2</v>
      </c>
      <c r="I273" s="335">
        <v>1.4361999999999999</v>
      </c>
    </row>
    <row r="274" spans="1:9" ht="29" x14ac:dyDescent="0.35">
      <c r="A274" s="334" t="str">
        <f>Inek2020A1a2a[[#This Row],[PEPP]]&amp;"#"&amp;Inek2020A1a2a[[#This Row],[Klasse]]</f>
        <v>PA15C#3</v>
      </c>
      <c r="B274" s="334">
        <f>Inek2020A1a2a[[#This Row],[Klasse2]]</f>
        <v>3</v>
      </c>
      <c r="C274" s="335">
        <f>Inek2020A1a2a[[#This Row],[BewJeTag2]]</f>
        <v>1.4133</v>
      </c>
      <c r="D274" s="334" t="s">
        <v>340</v>
      </c>
      <c r="E274" s="334" t="s">
        <v>350</v>
      </c>
      <c r="F274" s="334" t="s">
        <v>381</v>
      </c>
      <c r="G274" s="337" t="s">
        <v>3708</v>
      </c>
      <c r="H274" s="334">
        <v>3</v>
      </c>
      <c r="I274" s="335">
        <v>1.4133</v>
      </c>
    </row>
    <row r="275" spans="1:9" ht="29" x14ac:dyDescent="0.35">
      <c r="A275" s="334" t="str">
        <f>Inek2020A1a2a[[#This Row],[PEPP]]&amp;"#"&amp;Inek2020A1a2a[[#This Row],[Klasse]]</f>
        <v>PA15C#4</v>
      </c>
      <c r="B275" s="334">
        <f>Inek2020A1a2a[[#This Row],[Klasse2]]</f>
        <v>4</v>
      </c>
      <c r="C275" s="335">
        <f>Inek2020A1a2a[[#This Row],[BewJeTag2]]</f>
        <v>1.3904000000000001</v>
      </c>
      <c r="D275" s="334" t="s">
        <v>340</v>
      </c>
      <c r="E275" s="334" t="s">
        <v>350</v>
      </c>
      <c r="F275" s="334" t="s">
        <v>381</v>
      </c>
      <c r="G275" s="337" t="s">
        <v>3708</v>
      </c>
      <c r="H275" s="334">
        <v>4</v>
      </c>
      <c r="I275" s="335">
        <v>1.3904000000000001</v>
      </c>
    </row>
    <row r="276" spans="1:9" ht="29" x14ac:dyDescent="0.35">
      <c r="A276" s="334" t="str">
        <f>Inek2020A1a2a[[#This Row],[PEPP]]&amp;"#"&amp;Inek2020A1a2a[[#This Row],[Klasse]]</f>
        <v>PA15C#5</v>
      </c>
      <c r="B276" s="334">
        <f>Inek2020A1a2a[[#This Row],[Klasse2]]</f>
        <v>5</v>
      </c>
      <c r="C276" s="335">
        <f>Inek2020A1a2a[[#This Row],[BewJeTag2]]</f>
        <v>1.3674999999999999</v>
      </c>
      <c r="D276" s="334" t="s">
        <v>340</v>
      </c>
      <c r="E276" s="334" t="s">
        <v>350</v>
      </c>
      <c r="F276" s="334" t="s">
        <v>381</v>
      </c>
      <c r="G276" s="337" t="s">
        <v>3708</v>
      </c>
      <c r="H276" s="334">
        <v>5</v>
      </c>
      <c r="I276" s="335">
        <v>1.3674999999999999</v>
      </c>
    </row>
    <row r="277" spans="1:9" ht="29" x14ac:dyDescent="0.35">
      <c r="A277" s="334" t="str">
        <f>Inek2020A1a2a[[#This Row],[PEPP]]&amp;"#"&amp;Inek2020A1a2a[[#This Row],[Klasse]]</f>
        <v>PA15C#6</v>
      </c>
      <c r="B277" s="334">
        <f>Inek2020A1a2a[[#This Row],[Klasse2]]</f>
        <v>6</v>
      </c>
      <c r="C277" s="335">
        <f>Inek2020A1a2a[[#This Row],[BewJeTag2]]</f>
        <v>1.3446</v>
      </c>
      <c r="D277" s="334" t="s">
        <v>340</v>
      </c>
      <c r="E277" s="334" t="s">
        <v>350</v>
      </c>
      <c r="F277" s="334" t="s">
        <v>381</v>
      </c>
      <c r="G277" s="337" t="s">
        <v>3708</v>
      </c>
      <c r="H277" s="334">
        <v>6</v>
      </c>
      <c r="I277" s="335">
        <v>1.3446</v>
      </c>
    </row>
    <row r="278" spans="1:9" ht="29" x14ac:dyDescent="0.35">
      <c r="A278" s="334" t="str">
        <f>Inek2020A1a2a[[#This Row],[PEPP]]&amp;"#"&amp;Inek2020A1a2a[[#This Row],[Klasse]]</f>
        <v>PA15C#7</v>
      </c>
      <c r="B278" s="334">
        <f>Inek2020A1a2a[[#This Row],[Klasse2]]</f>
        <v>7</v>
      </c>
      <c r="C278" s="335">
        <f>Inek2020A1a2a[[#This Row],[BewJeTag2]]</f>
        <v>1.3216000000000001</v>
      </c>
      <c r="D278" s="334" t="s">
        <v>340</v>
      </c>
      <c r="E278" s="334" t="s">
        <v>350</v>
      </c>
      <c r="F278" s="334" t="s">
        <v>381</v>
      </c>
      <c r="G278" s="337" t="s">
        <v>3708</v>
      </c>
      <c r="H278" s="334">
        <v>7</v>
      </c>
      <c r="I278" s="335">
        <v>1.3216000000000001</v>
      </c>
    </row>
    <row r="279" spans="1:9" ht="29" x14ac:dyDescent="0.35">
      <c r="A279" s="334" t="str">
        <f>Inek2020A1a2a[[#This Row],[PEPP]]&amp;"#"&amp;Inek2020A1a2a[[#This Row],[Klasse]]</f>
        <v>PA15C#8</v>
      </c>
      <c r="B279" s="334">
        <f>Inek2020A1a2a[[#This Row],[Klasse2]]</f>
        <v>8</v>
      </c>
      <c r="C279" s="335">
        <f>Inek2020A1a2a[[#This Row],[BewJeTag2]]</f>
        <v>1.2987</v>
      </c>
      <c r="D279" s="334" t="s">
        <v>340</v>
      </c>
      <c r="E279" s="334" t="s">
        <v>350</v>
      </c>
      <c r="F279" s="334" t="s">
        <v>381</v>
      </c>
      <c r="G279" s="337" t="s">
        <v>3708</v>
      </c>
      <c r="H279" s="334">
        <v>8</v>
      </c>
      <c r="I279" s="335">
        <v>1.2987</v>
      </c>
    </row>
    <row r="280" spans="1:9" ht="29" x14ac:dyDescent="0.35">
      <c r="A280" s="334" t="str">
        <f>Inek2020A1a2a[[#This Row],[PEPP]]&amp;"#"&amp;Inek2020A1a2a[[#This Row],[Klasse]]</f>
        <v>PA15C#9</v>
      </c>
      <c r="B280" s="334">
        <f>Inek2020A1a2a[[#This Row],[Klasse2]]</f>
        <v>9</v>
      </c>
      <c r="C280" s="335">
        <f>Inek2020A1a2a[[#This Row],[BewJeTag2]]</f>
        <v>1.2758</v>
      </c>
      <c r="D280" s="334" t="s">
        <v>340</v>
      </c>
      <c r="E280" s="334" t="s">
        <v>350</v>
      </c>
      <c r="F280" s="334" t="s">
        <v>381</v>
      </c>
      <c r="G280" s="337" t="s">
        <v>3708</v>
      </c>
      <c r="H280" s="334">
        <v>9</v>
      </c>
      <c r="I280" s="335">
        <v>1.2758</v>
      </c>
    </row>
    <row r="281" spans="1:9" ht="29" x14ac:dyDescent="0.35">
      <c r="A281" s="334" t="str">
        <f>Inek2020A1a2a[[#This Row],[PEPP]]&amp;"#"&amp;Inek2020A1a2a[[#This Row],[Klasse]]</f>
        <v>PA15C#10</v>
      </c>
      <c r="B281" s="334">
        <f>Inek2020A1a2a[[#This Row],[Klasse2]]</f>
        <v>10</v>
      </c>
      <c r="C281" s="335">
        <f>Inek2020A1a2a[[#This Row],[BewJeTag2]]</f>
        <v>1.2528999999999999</v>
      </c>
      <c r="D281" s="334" t="s">
        <v>340</v>
      </c>
      <c r="E281" s="334" t="s">
        <v>350</v>
      </c>
      <c r="F281" s="334" t="s">
        <v>381</v>
      </c>
      <c r="G281" s="337" t="s">
        <v>3708</v>
      </c>
      <c r="H281" s="334">
        <v>10</v>
      </c>
      <c r="I281" s="335">
        <v>1.2528999999999999</v>
      </c>
    </row>
    <row r="282" spans="1:9" ht="29" x14ac:dyDescent="0.35">
      <c r="A282" s="334" t="str">
        <f>Inek2020A1a2a[[#This Row],[PEPP]]&amp;"#"&amp;Inek2020A1a2a[[#This Row],[Klasse]]</f>
        <v>PA15C#11</v>
      </c>
      <c r="B282" s="334">
        <f>Inek2020A1a2a[[#This Row],[Klasse2]]</f>
        <v>11</v>
      </c>
      <c r="C282" s="335">
        <f>Inek2020A1a2a[[#This Row],[BewJeTag2]]</f>
        <v>1.23</v>
      </c>
      <c r="D282" s="334" t="s">
        <v>340</v>
      </c>
      <c r="E282" s="334" t="s">
        <v>350</v>
      </c>
      <c r="F282" s="334" t="s">
        <v>381</v>
      </c>
      <c r="G282" s="337" t="s">
        <v>3708</v>
      </c>
      <c r="H282" s="334">
        <v>11</v>
      </c>
      <c r="I282" s="335">
        <v>1.23</v>
      </c>
    </row>
    <row r="283" spans="1:9" ht="29" x14ac:dyDescent="0.35">
      <c r="A283" s="334" t="str">
        <f>Inek2020A1a2a[[#This Row],[PEPP]]&amp;"#"&amp;Inek2020A1a2a[[#This Row],[Klasse]]</f>
        <v>PA15C#12</v>
      </c>
      <c r="B283" s="334">
        <f>Inek2020A1a2a[[#This Row],[Klasse2]]</f>
        <v>12</v>
      </c>
      <c r="C283" s="335">
        <f>Inek2020A1a2a[[#This Row],[BewJeTag2]]</f>
        <v>1.2071000000000001</v>
      </c>
      <c r="D283" s="334" t="s">
        <v>340</v>
      </c>
      <c r="E283" s="334" t="s">
        <v>350</v>
      </c>
      <c r="F283" s="334" t="s">
        <v>381</v>
      </c>
      <c r="G283" s="337" t="s">
        <v>3708</v>
      </c>
      <c r="H283" s="334">
        <v>12</v>
      </c>
      <c r="I283" s="335">
        <v>1.2071000000000001</v>
      </c>
    </row>
    <row r="284" spans="1:9" ht="29" x14ac:dyDescent="0.35">
      <c r="A284" s="334" t="str">
        <f>Inek2020A1a2a[[#This Row],[PEPP]]&amp;"#"&amp;Inek2020A1a2a[[#This Row],[Klasse]]</f>
        <v>PA15C#13</v>
      </c>
      <c r="B284" s="334">
        <f>Inek2020A1a2a[[#This Row],[Klasse2]]</f>
        <v>13</v>
      </c>
      <c r="C284" s="335">
        <f>Inek2020A1a2a[[#This Row],[BewJeTag2]]</f>
        <v>1.1840999999999999</v>
      </c>
      <c r="D284" s="334" t="s">
        <v>340</v>
      </c>
      <c r="E284" s="334" t="s">
        <v>350</v>
      </c>
      <c r="F284" s="334" t="s">
        <v>381</v>
      </c>
      <c r="G284" s="337" t="s">
        <v>3708</v>
      </c>
      <c r="H284" s="334">
        <v>13</v>
      </c>
      <c r="I284" s="335">
        <v>1.1840999999999999</v>
      </c>
    </row>
    <row r="285" spans="1:9" ht="29" x14ac:dyDescent="0.35">
      <c r="A285" s="334" t="str">
        <f>Inek2020A1a2a[[#This Row],[PEPP]]&amp;"#"&amp;Inek2020A1a2a[[#This Row],[Klasse]]</f>
        <v>PA15C#14</v>
      </c>
      <c r="B285" s="334">
        <f>Inek2020A1a2a[[#This Row],[Klasse2]]</f>
        <v>14</v>
      </c>
      <c r="C285" s="335">
        <f>Inek2020A1a2a[[#This Row],[BewJeTag2]]</f>
        <v>1.1612</v>
      </c>
      <c r="D285" s="334" t="s">
        <v>340</v>
      </c>
      <c r="E285" s="334" t="s">
        <v>350</v>
      </c>
      <c r="F285" s="334" t="s">
        <v>381</v>
      </c>
      <c r="G285" s="337" t="s">
        <v>3708</v>
      </c>
      <c r="H285" s="334">
        <v>14</v>
      </c>
      <c r="I285" s="335">
        <v>1.1612</v>
      </c>
    </row>
    <row r="286" spans="1:9" ht="29" x14ac:dyDescent="0.35">
      <c r="A286" s="334" t="str">
        <f>Inek2020A1a2a[[#This Row],[PEPP]]&amp;"#"&amp;Inek2020A1a2a[[#This Row],[Klasse]]</f>
        <v>PA15C#15</v>
      </c>
      <c r="B286" s="334">
        <f>Inek2020A1a2a[[#This Row],[Klasse2]]</f>
        <v>15</v>
      </c>
      <c r="C286" s="335">
        <f>Inek2020A1a2a[[#This Row],[BewJeTag2]]</f>
        <v>1.1383000000000001</v>
      </c>
      <c r="D286" s="334" t="s">
        <v>340</v>
      </c>
      <c r="E286" s="334" t="s">
        <v>350</v>
      </c>
      <c r="F286" s="334" t="s">
        <v>381</v>
      </c>
      <c r="G286" s="337" t="s">
        <v>3708</v>
      </c>
      <c r="H286" s="334">
        <v>15</v>
      </c>
      <c r="I286" s="335">
        <v>1.1383000000000001</v>
      </c>
    </row>
    <row r="287" spans="1:9" ht="29" x14ac:dyDescent="0.35">
      <c r="A287" s="334" t="str">
        <f>Inek2020A1a2a[[#This Row],[PEPP]]&amp;"#"&amp;Inek2020A1a2a[[#This Row],[Klasse]]</f>
        <v>PA15C#16</v>
      </c>
      <c r="B287" s="334">
        <f>Inek2020A1a2a[[#This Row],[Klasse2]]</f>
        <v>16</v>
      </c>
      <c r="C287" s="335">
        <f>Inek2020A1a2a[[#This Row],[BewJeTag2]]</f>
        <v>1.1153999999999999</v>
      </c>
      <c r="D287" s="334" t="s">
        <v>340</v>
      </c>
      <c r="E287" s="334" t="s">
        <v>350</v>
      </c>
      <c r="F287" s="334" t="s">
        <v>381</v>
      </c>
      <c r="G287" s="337" t="s">
        <v>3708</v>
      </c>
      <c r="H287" s="334">
        <v>16</v>
      </c>
      <c r="I287" s="335">
        <v>1.1153999999999999</v>
      </c>
    </row>
    <row r="288" spans="1:9" ht="29" x14ac:dyDescent="0.35">
      <c r="A288" s="334" t="str">
        <f>Inek2020A1a2a[[#This Row],[PEPP]]&amp;"#"&amp;Inek2020A1a2a[[#This Row],[Klasse]]</f>
        <v>PA15C#17</v>
      </c>
      <c r="B288" s="334">
        <f>Inek2020A1a2a[[#This Row],[Klasse2]]</f>
        <v>17</v>
      </c>
      <c r="C288" s="335">
        <f>Inek2020A1a2a[[#This Row],[BewJeTag2]]</f>
        <v>1.0925</v>
      </c>
      <c r="D288" s="334" t="s">
        <v>340</v>
      </c>
      <c r="E288" s="334" t="s">
        <v>350</v>
      </c>
      <c r="F288" s="334" t="s">
        <v>381</v>
      </c>
      <c r="G288" s="337" t="s">
        <v>3708</v>
      </c>
      <c r="H288" s="334">
        <v>17</v>
      </c>
      <c r="I288" s="335">
        <v>1.0925</v>
      </c>
    </row>
    <row r="289" spans="1:9" ht="29" x14ac:dyDescent="0.35">
      <c r="A289" s="334" t="str">
        <f>Inek2020A1a2a[[#This Row],[PEPP]]&amp;"#"&amp;Inek2020A1a2a[[#This Row],[Klasse]]</f>
        <v>PA15C#18</v>
      </c>
      <c r="B289" s="334">
        <f>Inek2020A1a2a[[#This Row],[Klasse2]]</f>
        <v>18</v>
      </c>
      <c r="C289" s="335">
        <f>Inek2020A1a2a[[#This Row],[BewJeTag2]]</f>
        <v>1.0694999999999999</v>
      </c>
      <c r="D289" s="334" t="s">
        <v>340</v>
      </c>
      <c r="E289" s="334" t="s">
        <v>350</v>
      </c>
      <c r="F289" s="334" t="s">
        <v>381</v>
      </c>
      <c r="G289" s="337" t="s">
        <v>3708</v>
      </c>
      <c r="H289" s="334">
        <v>18</v>
      </c>
      <c r="I289" s="335">
        <v>1.0694999999999999</v>
      </c>
    </row>
    <row r="290" spans="1:9" x14ac:dyDescent="0.35">
      <c r="A290" s="334" t="str">
        <f>Inek2020A1a2a[[#This Row],[PEPP]]&amp;"#"&amp;Inek2020A1a2a[[#This Row],[Klasse]]</f>
        <v>PK01A#1</v>
      </c>
      <c r="B290" s="334">
        <f>Inek2020A1a2a[[#This Row],[Klasse2]]</f>
        <v>1</v>
      </c>
      <c r="C290" s="335">
        <f>Inek2020A1a2a[[#This Row],[BewJeTag2]]</f>
        <v>2.3081</v>
      </c>
      <c r="D290" s="334" t="s">
        <v>340</v>
      </c>
      <c r="E290" s="334" t="s">
        <v>383</v>
      </c>
      <c r="F290" s="334" t="s">
        <v>384</v>
      </c>
      <c r="G290" s="334" t="s">
        <v>3452</v>
      </c>
      <c r="H290" s="334">
        <v>1</v>
      </c>
      <c r="I290" s="335">
        <v>2.3081</v>
      </c>
    </row>
    <row r="291" spans="1:9" x14ac:dyDescent="0.35">
      <c r="A291" s="334" t="str">
        <f>Inek2020A1a2a[[#This Row],[PEPP]]&amp;"#"&amp;Inek2020A1a2a[[#This Row],[Klasse]]</f>
        <v>PK01A#2</v>
      </c>
      <c r="B291" s="334">
        <f>Inek2020A1a2a[[#This Row],[Klasse2]]</f>
        <v>2</v>
      </c>
      <c r="C291" s="335">
        <f>Inek2020A1a2a[[#This Row],[BewJeTag2]]</f>
        <v>2.3081</v>
      </c>
      <c r="D291" s="334" t="s">
        <v>340</v>
      </c>
      <c r="E291" s="334" t="s">
        <v>383</v>
      </c>
      <c r="F291" s="334" t="s">
        <v>384</v>
      </c>
      <c r="G291" s="334" t="s">
        <v>3452</v>
      </c>
      <c r="H291" s="334">
        <v>2</v>
      </c>
      <c r="I291" s="335">
        <v>2.3081</v>
      </c>
    </row>
    <row r="292" spans="1:9" x14ac:dyDescent="0.35">
      <c r="A292" s="334" t="str">
        <f>Inek2020A1a2a[[#This Row],[PEPP]]&amp;"#"&amp;Inek2020A1a2a[[#This Row],[Klasse]]</f>
        <v>PK01A#3</v>
      </c>
      <c r="B292" s="334">
        <f>Inek2020A1a2a[[#This Row],[Klasse2]]</f>
        <v>3</v>
      </c>
      <c r="C292" s="335">
        <f>Inek2020A1a2a[[#This Row],[BewJeTag2]]</f>
        <v>2.2486000000000002</v>
      </c>
      <c r="D292" s="334" t="s">
        <v>340</v>
      </c>
      <c r="E292" s="334" t="s">
        <v>383</v>
      </c>
      <c r="F292" s="334" t="s">
        <v>384</v>
      </c>
      <c r="G292" s="334" t="s">
        <v>3452</v>
      </c>
      <c r="H292" s="334">
        <v>3</v>
      </c>
      <c r="I292" s="335">
        <v>2.2486000000000002</v>
      </c>
    </row>
    <row r="293" spans="1:9" x14ac:dyDescent="0.35">
      <c r="A293" s="334" t="str">
        <f>Inek2020A1a2a[[#This Row],[PEPP]]&amp;"#"&amp;Inek2020A1a2a[[#This Row],[Klasse]]</f>
        <v>PK01A#4</v>
      </c>
      <c r="B293" s="334">
        <f>Inek2020A1a2a[[#This Row],[Klasse2]]</f>
        <v>4</v>
      </c>
      <c r="C293" s="335">
        <f>Inek2020A1a2a[[#This Row],[BewJeTag2]]</f>
        <v>2.1903000000000001</v>
      </c>
      <c r="D293" s="334" t="s">
        <v>340</v>
      </c>
      <c r="E293" s="334" t="s">
        <v>383</v>
      </c>
      <c r="F293" s="334" t="s">
        <v>384</v>
      </c>
      <c r="G293" s="334" t="s">
        <v>3452</v>
      </c>
      <c r="H293" s="334">
        <v>4</v>
      </c>
      <c r="I293" s="335">
        <v>2.1903000000000001</v>
      </c>
    </row>
    <row r="294" spans="1:9" x14ac:dyDescent="0.35">
      <c r="A294" s="334" t="str">
        <f>Inek2020A1a2a[[#This Row],[PEPP]]&amp;"#"&amp;Inek2020A1a2a[[#This Row],[Klasse]]</f>
        <v>PK01A#5</v>
      </c>
      <c r="B294" s="334">
        <f>Inek2020A1a2a[[#This Row],[Klasse2]]</f>
        <v>5</v>
      </c>
      <c r="C294" s="335">
        <f>Inek2020A1a2a[[#This Row],[BewJeTag2]]</f>
        <v>2.1318999999999999</v>
      </c>
      <c r="D294" s="334" t="s">
        <v>340</v>
      </c>
      <c r="E294" s="334" t="s">
        <v>383</v>
      </c>
      <c r="F294" s="334" t="s">
        <v>384</v>
      </c>
      <c r="G294" s="334" t="s">
        <v>3452</v>
      </c>
      <c r="H294" s="334">
        <v>5</v>
      </c>
      <c r="I294" s="335">
        <v>2.1318999999999999</v>
      </c>
    </row>
    <row r="295" spans="1:9" x14ac:dyDescent="0.35">
      <c r="A295" s="334" t="str">
        <f>Inek2020A1a2a[[#This Row],[PEPP]]&amp;"#"&amp;Inek2020A1a2a[[#This Row],[Klasse]]</f>
        <v>PK01A#6</v>
      </c>
      <c r="B295" s="334">
        <f>Inek2020A1a2a[[#This Row],[Klasse2]]</f>
        <v>6</v>
      </c>
      <c r="C295" s="335">
        <f>Inek2020A1a2a[[#This Row],[BewJeTag2]]</f>
        <v>2.0735000000000001</v>
      </c>
      <c r="D295" s="334" t="s">
        <v>340</v>
      </c>
      <c r="E295" s="334" t="s">
        <v>383</v>
      </c>
      <c r="F295" s="334" t="s">
        <v>384</v>
      </c>
      <c r="G295" s="334" t="s">
        <v>3452</v>
      </c>
      <c r="H295" s="334">
        <v>6</v>
      </c>
      <c r="I295" s="335">
        <v>2.0735000000000001</v>
      </c>
    </row>
    <row r="296" spans="1:9" x14ac:dyDescent="0.35">
      <c r="A296" s="334" t="str">
        <f>Inek2020A1a2a[[#This Row],[PEPP]]&amp;"#"&amp;Inek2020A1a2a[[#This Row],[Klasse]]</f>
        <v>PK01A#7</v>
      </c>
      <c r="B296" s="334">
        <f>Inek2020A1a2a[[#This Row],[Klasse2]]</f>
        <v>7</v>
      </c>
      <c r="C296" s="335">
        <f>Inek2020A1a2a[[#This Row],[BewJeTag2]]</f>
        <v>2.0150999999999999</v>
      </c>
      <c r="D296" s="334" t="s">
        <v>340</v>
      </c>
      <c r="E296" s="334" t="s">
        <v>383</v>
      </c>
      <c r="F296" s="334" t="s">
        <v>384</v>
      </c>
      <c r="G296" s="334" t="s">
        <v>3452</v>
      </c>
      <c r="H296" s="334">
        <v>7</v>
      </c>
      <c r="I296" s="335">
        <v>2.0150999999999999</v>
      </c>
    </row>
    <row r="297" spans="1:9" x14ac:dyDescent="0.35">
      <c r="A297" s="334" t="str">
        <f>Inek2020A1a2a[[#This Row],[PEPP]]&amp;"#"&amp;Inek2020A1a2a[[#This Row],[Klasse]]</f>
        <v>PK01A#8</v>
      </c>
      <c r="B297" s="334">
        <f>Inek2020A1a2a[[#This Row],[Klasse2]]</f>
        <v>8</v>
      </c>
      <c r="C297" s="335">
        <f>Inek2020A1a2a[[#This Row],[BewJeTag2]]</f>
        <v>1.9567000000000001</v>
      </c>
      <c r="D297" s="334" t="s">
        <v>340</v>
      </c>
      <c r="E297" s="334" t="s">
        <v>383</v>
      </c>
      <c r="F297" s="334" t="s">
        <v>384</v>
      </c>
      <c r="G297" s="334" t="s">
        <v>3452</v>
      </c>
      <c r="H297" s="334">
        <v>8</v>
      </c>
      <c r="I297" s="335">
        <v>1.9567000000000001</v>
      </c>
    </row>
    <row r="298" spans="1:9" x14ac:dyDescent="0.35">
      <c r="A298" s="334" t="str">
        <f>Inek2020A1a2a[[#This Row],[PEPP]]&amp;"#"&amp;Inek2020A1a2a[[#This Row],[Klasse]]</f>
        <v>PK01A#9</v>
      </c>
      <c r="B298" s="334">
        <f>Inek2020A1a2a[[#This Row],[Klasse2]]</f>
        <v>9</v>
      </c>
      <c r="C298" s="335">
        <f>Inek2020A1a2a[[#This Row],[BewJeTag2]]</f>
        <v>1.8983000000000001</v>
      </c>
      <c r="D298" s="334" t="s">
        <v>340</v>
      </c>
      <c r="E298" s="334" t="s">
        <v>383</v>
      </c>
      <c r="F298" s="334" t="s">
        <v>384</v>
      </c>
      <c r="G298" s="334" t="s">
        <v>3452</v>
      </c>
      <c r="H298" s="334">
        <v>9</v>
      </c>
      <c r="I298" s="335">
        <v>1.8983000000000001</v>
      </c>
    </row>
    <row r="299" spans="1:9" x14ac:dyDescent="0.35">
      <c r="A299" s="334" t="str">
        <f>Inek2020A1a2a[[#This Row],[PEPP]]&amp;"#"&amp;Inek2020A1a2a[[#This Row],[Klasse]]</f>
        <v>PK01A#10</v>
      </c>
      <c r="B299" s="334">
        <f>Inek2020A1a2a[[#This Row],[Klasse2]]</f>
        <v>10</v>
      </c>
      <c r="C299" s="335">
        <f>Inek2020A1a2a[[#This Row],[BewJeTag2]]</f>
        <v>1.8399000000000001</v>
      </c>
      <c r="D299" s="334" t="s">
        <v>340</v>
      </c>
      <c r="E299" s="334" t="s">
        <v>383</v>
      </c>
      <c r="F299" s="334" t="s">
        <v>384</v>
      </c>
      <c r="G299" s="334" t="s">
        <v>3452</v>
      </c>
      <c r="H299" s="334">
        <v>10</v>
      </c>
      <c r="I299" s="335">
        <v>1.8399000000000001</v>
      </c>
    </row>
    <row r="300" spans="1:9" x14ac:dyDescent="0.35">
      <c r="A300" s="334" t="str">
        <f>Inek2020A1a2a[[#This Row],[PEPP]]&amp;"#"&amp;Inek2020A1a2a[[#This Row],[Klasse]]</f>
        <v>PK01A#11</v>
      </c>
      <c r="B300" s="334">
        <f>Inek2020A1a2a[[#This Row],[Klasse2]]</f>
        <v>11</v>
      </c>
      <c r="C300" s="335">
        <f>Inek2020A1a2a[[#This Row],[BewJeTag2]]</f>
        <v>1.7815000000000001</v>
      </c>
      <c r="D300" s="334" t="s">
        <v>340</v>
      </c>
      <c r="E300" s="334" t="s">
        <v>383</v>
      </c>
      <c r="F300" s="334" t="s">
        <v>384</v>
      </c>
      <c r="G300" s="334" t="s">
        <v>3452</v>
      </c>
      <c r="H300" s="334">
        <v>11</v>
      </c>
      <c r="I300" s="335">
        <v>1.7815000000000001</v>
      </c>
    </row>
    <row r="301" spans="1:9" x14ac:dyDescent="0.35">
      <c r="A301" s="334" t="str">
        <f>Inek2020A1a2a[[#This Row],[PEPP]]&amp;"#"&amp;Inek2020A1a2a[[#This Row],[Klasse]]</f>
        <v>PK01B#1</v>
      </c>
      <c r="B301" s="334">
        <f>Inek2020A1a2a[[#This Row],[Klasse2]]</f>
        <v>1</v>
      </c>
      <c r="C301" s="335">
        <f>Inek2020A1a2a[[#This Row],[BewJeTag2]]</f>
        <v>2.0270000000000001</v>
      </c>
      <c r="D301" s="334" t="s">
        <v>340</v>
      </c>
      <c r="E301" s="334" t="s">
        <v>383</v>
      </c>
      <c r="F301" s="334" t="s">
        <v>385</v>
      </c>
      <c r="G301" s="334" t="s">
        <v>3453</v>
      </c>
      <c r="H301" s="334">
        <v>1</v>
      </c>
      <c r="I301" s="335">
        <v>2.0270000000000001</v>
      </c>
    </row>
    <row r="302" spans="1:9" x14ac:dyDescent="0.35">
      <c r="A302" s="334" t="str">
        <f>Inek2020A1a2a[[#This Row],[PEPP]]&amp;"#"&amp;Inek2020A1a2a[[#This Row],[Klasse]]</f>
        <v>PK01B#2</v>
      </c>
      <c r="B302" s="334">
        <f>Inek2020A1a2a[[#This Row],[Klasse2]]</f>
        <v>2</v>
      </c>
      <c r="C302" s="335">
        <f>Inek2020A1a2a[[#This Row],[BewJeTag2]]</f>
        <v>2.0270000000000001</v>
      </c>
      <c r="D302" s="334" t="s">
        <v>340</v>
      </c>
      <c r="E302" s="334" t="s">
        <v>383</v>
      </c>
      <c r="F302" s="334" t="s">
        <v>385</v>
      </c>
      <c r="G302" s="334" t="s">
        <v>3453</v>
      </c>
      <c r="H302" s="334">
        <v>2</v>
      </c>
      <c r="I302" s="335">
        <v>2.0270000000000001</v>
      </c>
    </row>
    <row r="303" spans="1:9" x14ac:dyDescent="0.35">
      <c r="A303" s="334" t="str">
        <f>Inek2020A1a2a[[#This Row],[PEPP]]&amp;"#"&amp;Inek2020A1a2a[[#This Row],[Klasse]]</f>
        <v>PK01B#3</v>
      </c>
      <c r="B303" s="334">
        <f>Inek2020A1a2a[[#This Row],[Klasse2]]</f>
        <v>3</v>
      </c>
      <c r="C303" s="335">
        <f>Inek2020A1a2a[[#This Row],[BewJeTag2]]</f>
        <v>1.9766999999999999</v>
      </c>
      <c r="D303" s="334" t="s">
        <v>340</v>
      </c>
      <c r="E303" s="334" t="s">
        <v>383</v>
      </c>
      <c r="F303" s="334" t="s">
        <v>385</v>
      </c>
      <c r="G303" s="334" t="s">
        <v>3453</v>
      </c>
      <c r="H303" s="334">
        <v>3</v>
      </c>
      <c r="I303" s="335">
        <v>1.9766999999999999</v>
      </c>
    </row>
    <row r="304" spans="1:9" x14ac:dyDescent="0.35">
      <c r="A304" s="334" t="str">
        <f>Inek2020A1a2a[[#This Row],[PEPP]]&amp;"#"&amp;Inek2020A1a2a[[#This Row],[Klasse]]</f>
        <v>PK01B#4</v>
      </c>
      <c r="B304" s="334">
        <f>Inek2020A1a2a[[#This Row],[Klasse2]]</f>
        <v>4</v>
      </c>
      <c r="C304" s="335">
        <f>Inek2020A1a2a[[#This Row],[BewJeTag2]]</f>
        <v>1.9273</v>
      </c>
      <c r="D304" s="334" t="s">
        <v>340</v>
      </c>
      <c r="E304" s="334" t="s">
        <v>383</v>
      </c>
      <c r="F304" s="334" t="s">
        <v>385</v>
      </c>
      <c r="G304" s="334" t="s">
        <v>3453</v>
      </c>
      <c r="H304" s="334">
        <v>4</v>
      </c>
      <c r="I304" s="335">
        <v>1.9273</v>
      </c>
    </row>
    <row r="305" spans="1:9" x14ac:dyDescent="0.35">
      <c r="A305" s="334" t="str">
        <f>Inek2020A1a2a[[#This Row],[PEPP]]&amp;"#"&amp;Inek2020A1a2a[[#This Row],[Klasse]]</f>
        <v>PK01B#5</v>
      </c>
      <c r="B305" s="334">
        <f>Inek2020A1a2a[[#This Row],[Klasse2]]</f>
        <v>5</v>
      </c>
      <c r="C305" s="335">
        <f>Inek2020A1a2a[[#This Row],[BewJeTag2]]</f>
        <v>1.8778999999999999</v>
      </c>
      <c r="D305" s="334" t="s">
        <v>340</v>
      </c>
      <c r="E305" s="334" t="s">
        <v>383</v>
      </c>
      <c r="F305" s="334" t="s">
        <v>385</v>
      </c>
      <c r="G305" s="334" t="s">
        <v>3453</v>
      </c>
      <c r="H305" s="334">
        <v>5</v>
      </c>
      <c r="I305" s="335">
        <v>1.8778999999999999</v>
      </c>
    </row>
    <row r="306" spans="1:9" x14ac:dyDescent="0.35">
      <c r="A306" s="334" t="str">
        <f>Inek2020A1a2a[[#This Row],[PEPP]]&amp;"#"&amp;Inek2020A1a2a[[#This Row],[Klasse]]</f>
        <v>PK01B#6</v>
      </c>
      <c r="B306" s="334">
        <f>Inek2020A1a2a[[#This Row],[Klasse2]]</f>
        <v>6</v>
      </c>
      <c r="C306" s="335">
        <f>Inek2020A1a2a[[#This Row],[BewJeTag2]]</f>
        <v>1.8284</v>
      </c>
      <c r="D306" s="334" t="s">
        <v>340</v>
      </c>
      <c r="E306" s="334" t="s">
        <v>383</v>
      </c>
      <c r="F306" s="334" t="s">
        <v>385</v>
      </c>
      <c r="G306" s="334" t="s">
        <v>3453</v>
      </c>
      <c r="H306" s="334">
        <v>6</v>
      </c>
      <c r="I306" s="335">
        <v>1.8284</v>
      </c>
    </row>
    <row r="307" spans="1:9" x14ac:dyDescent="0.35">
      <c r="A307" s="334" t="str">
        <f>Inek2020A1a2a[[#This Row],[PEPP]]&amp;"#"&amp;Inek2020A1a2a[[#This Row],[Klasse]]</f>
        <v>PK01B#7</v>
      </c>
      <c r="B307" s="334">
        <f>Inek2020A1a2a[[#This Row],[Klasse2]]</f>
        <v>7</v>
      </c>
      <c r="C307" s="335">
        <f>Inek2020A1a2a[[#This Row],[BewJeTag2]]</f>
        <v>1.7789999999999999</v>
      </c>
      <c r="D307" s="334" t="s">
        <v>340</v>
      </c>
      <c r="E307" s="334" t="s">
        <v>383</v>
      </c>
      <c r="F307" s="334" t="s">
        <v>385</v>
      </c>
      <c r="G307" s="334" t="s">
        <v>3453</v>
      </c>
      <c r="H307" s="334">
        <v>7</v>
      </c>
      <c r="I307" s="335">
        <v>1.7789999999999999</v>
      </c>
    </row>
    <row r="308" spans="1:9" x14ac:dyDescent="0.35">
      <c r="A308" s="334" t="str">
        <f>Inek2020A1a2a[[#This Row],[PEPP]]&amp;"#"&amp;Inek2020A1a2a[[#This Row],[Klasse]]</f>
        <v>PK01B#8</v>
      </c>
      <c r="B308" s="334">
        <f>Inek2020A1a2a[[#This Row],[Klasse2]]</f>
        <v>8</v>
      </c>
      <c r="C308" s="335">
        <f>Inek2020A1a2a[[#This Row],[BewJeTag2]]</f>
        <v>1.7295</v>
      </c>
      <c r="D308" s="334" t="s">
        <v>340</v>
      </c>
      <c r="E308" s="334" t="s">
        <v>383</v>
      </c>
      <c r="F308" s="334" t="s">
        <v>385</v>
      </c>
      <c r="G308" s="334" t="s">
        <v>3453</v>
      </c>
      <c r="H308" s="334">
        <v>8</v>
      </c>
      <c r="I308" s="335">
        <v>1.7295</v>
      </c>
    </row>
    <row r="309" spans="1:9" x14ac:dyDescent="0.35">
      <c r="A309" s="334" t="str">
        <f>Inek2020A1a2a[[#This Row],[PEPP]]&amp;"#"&amp;Inek2020A1a2a[[#This Row],[Klasse]]</f>
        <v>PK01B#9</v>
      </c>
      <c r="B309" s="334">
        <f>Inek2020A1a2a[[#This Row],[Klasse2]]</f>
        <v>9</v>
      </c>
      <c r="C309" s="335">
        <f>Inek2020A1a2a[[#This Row],[BewJeTag2]]</f>
        <v>1.6800999999999999</v>
      </c>
      <c r="D309" s="334" t="s">
        <v>340</v>
      </c>
      <c r="E309" s="334" t="s">
        <v>383</v>
      </c>
      <c r="F309" s="334" t="s">
        <v>385</v>
      </c>
      <c r="G309" s="334" t="s">
        <v>3453</v>
      </c>
      <c r="H309" s="334">
        <v>9</v>
      </c>
      <c r="I309" s="335">
        <v>1.6800999999999999</v>
      </c>
    </row>
    <row r="310" spans="1:9" x14ac:dyDescent="0.35">
      <c r="A310" s="334" t="str">
        <f>Inek2020A1a2a[[#This Row],[PEPP]]&amp;"#"&amp;Inek2020A1a2a[[#This Row],[Klasse]]</f>
        <v>PK01B#10</v>
      </c>
      <c r="B310" s="334">
        <f>Inek2020A1a2a[[#This Row],[Klasse2]]</f>
        <v>10</v>
      </c>
      <c r="C310" s="335">
        <f>Inek2020A1a2a[[#This Row],[BewJeTag2]]</f>
        <v>1.6307</v>
      </c>
      <c r="D310" s="334" t="s">
        <v>340</v>
      </c>
      <c r="E310" s="334" t="s">
        <v>383</v>
      </c>
      <c r="F310" s="334" t="s">
        <v>385</v>
      </c>
      <c r="G310" s="334" t="s">
        <v>3453</v>
      </c>
      <c r="H310" s="334">
        <v>10</v>
      </c>
      <c r="I310" s="335">
        <v>1.6307</v>
      </c>
    </row>
    <row r="311" spans="1:9" x14ac:dyDescent="0.35">
      <c r="A311" s="334" t="str">
        <f>Inek2020A1a2a[[#This Row],[PEPP]]&amp;"#"&amp;Inek2020A1a2a[[#This Row],[Klasse]]</f>
        <v>PK01B#11</v>
      </c>
      <c r="B311" s="334">
        <f>Inek2020A1a2a[[#This Row],[Klasse2]]</f>
        <v>11</v>
      </c>
      <c r="C311" s="335">
        <f>Inek2020A1a2a[[#This Row],[BewJeTag2]]</f>
        <v>1.5811999999999999</v>
      </c>
      <c r="D311" s="334" t="s">
        <v>340</v>
      </c>
      <c r="E311" s="334" t="s">
        <v>383</v>
      </c>
      <c r="F311" s="334" t="s">
        <v>385</v>
      </c>
      <c r="G311" s="334" t="s">
        <v>3453</v>
      </c>
      <c r="H311" s="334">
        <v>11</v>
      </c>
      <c r="I311" s="335">
        <v>1.5811999999999999</v>
      </c>
    </row>
    <row r="312" spans="1:9" x14ac:dyDescent="0.35">
      <c r="A312" s="334" t="str">
        <f>Inek2020A1a2a[[#This Row],[PEPP]]&amp;"#"&amp;Inek2020A1a2a[[#This Row],[Klasse]]</f>
        <v>PK02A#1</v>
      </c>
      <c r="B312" s="334">
        <f>Inek2020A1a2a[[#This Row],[Klasse2]]</f>
        <v>1</v>
      </c>
      <c r="C312" s="335">
        <f>Inek2020A1a2a[[#This Row],[BewJeTag2]]</f>
        <v>2.3792</v>
      </c>
      <c r="D312" s="334" t="s">
        <v>340</v>
      </c>
      <c r="E312" s="334" t="s">
        <v>383</v>
      </c>
      <c r="F312" s="334" t="s">
        <v>386</v>
      </c>
      <c r="G312" s="334" t="s">
        <v>3462</v>
      </c>
      <c r="H312" s="334">
        <v>1</v>
      </c>
      <c r="I312" s="335">
        <v>2.3792</v>
      </c>
    </row>
    <row r="313" spans="1:9" x14ac:dyDescent="0.35">
      <c r="A313" s="334" t="str">
        <f>Inek2020A1a2a[[#This Row],[PEPP]]&amp;"#"&amp;Inek2020A1a2a[[#This Row],[Klasse]]</f>
        <v>PK02A#2</v>
      </c>
      <c r="B313" s="334">
        <f>Inek2020A1a2a[[#This Row],[Klasse2]]</f>
        <v>2</v>
      </c>
      <c r="C313" s="335">
        <f>Inek2020A1a2a[[#This Row],[BewJeTag2]]</f>
        <v>2.3254999999999999</v>
      </c>
      <c r="D313" s="334" t="s">
        <v>340</v>
      </c>
      <c r="E313" s="334" t="s">
        <v>383</v>
      </c>
      <c r="F313" s="334" t="s">
        <v>386</v>
      </c>
      <c r="G313" s="334" t="s">
        <v>3462</v>
      </c>
      <c r="H313" s="334">
        <v>2</v>
      </c>
      <c r="I313" s="335">
        <v>2.3254999999999999</v>
      </c>
    </row>
    <row r="314" spans="1:9" x14ac:dyDescent="0.35">
      <c r="A314" s="334" t="str">
        <f>Inek2020A1a2a[[#This Row],[PEPP]]&amp;"#"&amp;Inek2020A1a2a[[#This Row],[Klasse]]</f>
        <v>PK02A#3</v>
      </c>
      <c r="B314" s="334">
        <f>Inek2020A1a2a[[#This Row],[Klasse2]]</f>
        <v>3</v>
      </c>
      <c r="C314" s="335">
        <f>Inek2020A1a2a[[#This Row],[BewJeTag2]]</f>
        <v>2.2835999999999999</v>
      </c>
      <c r="D314" s="334" t="s">
        <v>340</v>
      </c>
      <c r="E314" s="334" t="s">
        <v>383</v>
      </c>
      <c r="F314" s="334" t="s">
        <v>386</v>
      </c>
      <c r="G314" s="334" t="s">
        <v>3462</v>
      </c>
      <c r="H314" s="334">
        <v>3</v>
      </c>
      <c r="I314" s="335">
        <v>2.2835999999999999</v>
      </c>
    </row>
    <row r="315" spans="1:9" x14ac:dyDescent="0.35">
      <c r="A315" s="334" t="str">
        <f>Inek2020A1a2a[[#This Row],[PEPP]]&amp;"#"&amp;Inek2020A1a2a[[#This Row],[Klasse]]</f>
        <v>PK02A#4</v>
      </c>
      <c r="B315" s="334">
        <f>Inek2020A1a2a[[#This Row],[Klasse2]]</f>
        <v>4</v>
      </c>
      <c r="C315" s="335">
        <f>Inek2020A1a2a[[#This Row],[BewJeTag2]]</f>
        <v>2.2416999999999998</v>
      </c>
      <c r="D315" s="334" t="s">
        <v>340</v>
      </c>
      <c r="E315" s="334" t="s">
        <v>383</v>
      </c>
      <c r="F315" s="334" t="s">
        <v>386</v>
      </c>
      <c r="G315" s="334" t="s">
        <v>3462</v>
      </c>
      <c r="H315" s="334">
        <v>4</v>
      </c>
      <c r="I315" s="335">
        <v>2.2416999999999998</v>
      </c>
    </row>
    <row r="316" spans="1:9" x14ac:dyDescent="0.35">
      <c r="A316" s="334" t="str">
        <f>Inek2020A1a2a[[#This Row],[PEPP]]&amp;"#"&amp;Inek2020A1a2a[[#This Row],[Klasse]]</f>
        <v>PK02A#5</v>
      </c>
      <c r="B316" s="334">
        <f>Inek2020A1a2a[[#This Row],[Klasse2]]</f>
        <v>5</v>
      </c>
      <c r="C316" s="335">
        <f>Inek2020A1a2a[[#This Row],[BewJeTag2]]</f>
        <v>2.1998000000000002</v>
      </c>
      <c r="D316" s="334" t="s">
        <v>340</v>
      </c>
      <c r="E316" s="334" t="s">
        <v>383</v>
      </c>
      <c r="F316" s="334" t="s">
        <v>386</v>
      </c>
      <c r="G316" s="334" t="s">
        <v>3462</v>
      </c>
      <c r="H316" s="334">
        <v>5</v>
      </c>
      <c r="I316" s="335">
        <v>2.1998000000000002</v>
      </c>
    </row>
    <row r="317" spans="1:9" x14ac:dyDescent="0.35">
      <c r="A317" s="334" t="str">
        <f>Inek2020A1a2a[[#This Row],[PEPP]]&amp;"#"&amp;Inek2020A1a2a[[#This Row],[Klasse]]</f>
        <v>PK02A#6</v>
      </c>
      <c r="B317" s="334">
        <f>Inek2020A1a2a[[#This Row],[Klasse2]]</f>
        <v>6</v>
      </c>
      <c r="C317" s="335">
        <f>Inek2020A1a2a[[#This Row],[BewJeTag2]]</f>
        <v>2.1579000000000002</v>
      </c>
      <c r="D317" s="334" t="s">
        <v>340</v>
      </c>
      <c r="E317" s="334" t="s">
        <v>383</v>
      </c>
      <c r="F317" s="334" t="s">
        <v>386</v>
      </c>
      <c r="G317" s="334" t="s">
        <v>3462</v>
      </c>
      <c r="H317" s="334">
        <v>6</v>
      </c>
      <c r="I317" s="335">
        <v>2.1579000000000002</v>
      </c>
    </row>
    <row r="318" spans="1:9" x14ac:dyDescent="0.35">
      <c r="A318" s="334" t="str">
        <f>Inek2020A1a2a[[#This Row],[PEPP]]&amp;"#"&amp;Inek2020A1a2a[[#This Row],[Klasse]]</f>
        <v>PK02A#7</v>
      </c>
      <c r="B318" s="334">
        <f>Inek2020A1a2a[[#This Row],[Klasse2]]</f>
        <v>7</v>
      </c>
      <c r="C318" s="335">
        <f>Inek2020A1a2a[[#This Row],[BewJeTag2]]</f>
        <v>2.1160000000000001</v>
      </c>
      <c r="D318" s="334" t="s">
        <v>340</v>
      </c>
      <c r="E318" s="334" t="s">
        <v>383</v>
      </c>
      <c r="F318" s="334" t="s">
        <v>386</v>
      </c>
      <c r="G318" s="334" t="s">
        <v>3462</v>
      </c>
      <c r="H318" s="334">
        <v>7</v>
      </c>
      <c r="I318" s="335">
        <v>2.1160000000000001</v>
      </c>
    </row>
    <row r="319" spans="1:9" x14ac:dyDescent="0.35">
      <c r="A319" s="334" t="str">
        <f>Inek2020A1a2a[[#This Row],[PEPP]]&amp;"#"&amp;Inek2020A1a2a[[#This Row],[Klasse]]</f>
        <v>PK02A#8</v>
      </c>
      <c r="B319" s="334">
        <f>Inek2020A1a2a[[#This Row],[Klasse2]]</f>
        <v>8</v>
      </c>
      <c r="C319" s="335">
        <f>Inek2020A1a2a[[#This Row],[BewJeTag2]]</f>
        <v>2.0741000000000001</v>
      </c>
      <c r="D319" s="334" t="s">
        <v>340</v>
      </c>
      <c r="E319" s="334" t="s">
        <v>383</v>
      </c>
      <c r="F319" s="334" t="s">
        <v>386</v>
      </c>
      <c r="G319" s="334" t="s">
        <v>3462</v>
      </c>
      <c r="H319" s="334">
        <v>8</v>
      </c>
      <c r="I319" s="335">
        <v>2.0741000000000001</v>
      </c>
    </row>
    <row r="320" spans="1:9" x14ac:dyDescent="0.35">
      <c r="A320" s="334" t="str">
        <f>Inek2020A1a2a[[#This Row],[PEPP]]&amp;"#"&amp;Inek2020A1a2a[[#This Row],[Klasse]]</f>
        <v>PK02A#9</v>
      </c>
      <c r="B320" s="334">
        <f>Inek2020A1a2a[[#This Row],[Klasse2]]</f>
        <v>9</v>
      </c>
      <c r="C320" s="335">
        <f>Inek2020A1a2a[[#This Row],[BewJeTag2]]</f>
        <v>2.0322</v>
      </c>
      <c r="D320" s="334" t="s">
        <v>340</v>
      </c>
      <c r="E320" s="334" t="s">
        <v>383</v>
      </c>
      <c r="F320" s="334" t="s">
        <v>386</v>
      </c>
      <c r="G320" s="334" t="s">
        <v>3462</v>
      </c>
      <c r="H320" s="334">
        <v>9</v>
      </c>
      <c r="I320" s="335">
        <v>2.0322</v>
      </c>
    </row>
    <row r="321" spans="1:9" x14ac:dyDescent="0.35">
      <c r="A321" s="334" t="str">
        <f>Inek2020A1a2a[[#This Row],[PEPP]]&amp;"#"&amp;Inek2020A1a2a[[#This Row],[Klasse]]</f>
        <v>PK02A#10</v>
      </c>
      <c r="B321" s="334">
        <f>Inek2020A1a2a[[#This Row],[Klasse2]]</f>
        <v>10</v>
      </c>
      <c r="C321" s="335">
        <f>Inek2020A1a2a[[#This Row],[BewJeTag2]]</f>
        <v>1.9903</v>
      </c>
      <c r="D321" s="334" t="s">
        <v>340</v>
      </c>
      <c r="E321" s="334" t="s">
        <v>383</v>
      </c>
      <c r="F321" s="334" t="s">
        <v>386</v>
      </c>
      <c r="G321" s="334" t="s">
        <v>3462</v>
      </c>
      <c r="H321" s="334">
        <v>10</v>
      </c>
      <c r="I321" s="335">
        <v>1.9903</v>
      </c>
    </row>
    <row r="322" spans="1:9" x14ac:dyDescent="0.35">
      <c r="A322" s="334" t="str">
        <f>Inek2020A1a2a[[#This Row],[PEPP]]&amp;"#"&amp;Inek2020A1a2a[[#This Row],[Klasse]]</f>
        <v>PK02A#11</v>
      </c>
      <c r="B322" s="334">
        <f>Inek2020A1a2a[[#This Row],[Klasse2]]</f>
        <v>11</v>
      </c>
      <c r="C322" s="335">
        <f>Inek2020A1a2a[[#This Row],[BewJeTag2]]</f>
        <v>1.9483999999999999</v>
      </c>
      <c r="D322" s="334" t="s">
        <v>340</v>
      </c>
      <c r="E322" s="334" t="s">
        <v>383</v>
      </c>
      <c r="F322" s="334" t="s">
        <v>386</v>
      </c>
      <c r="G322" s="334" t="s">
        <v>3462</v>
      </c>
      <c r="H322" s="334">
        <v>11</v>
      </c>
      <c r="I322" s="335">
        <v>1.9483999999999999</v>
      </c>
    </row>
    <row r="323" spans="1:9" x14ac:dyDescent="0.35">
      <c r="A323" s="334" t="str">
        <f>Inek2020A1a2a[[#This Row],[PEPP]]&amp;"#"&amp;Inek2020A1a2a[[#This Row],[Klasse]]</f>
        <v>PK02A#12</v>
      </c>
      <c r="B323" s="334">
        <f>Inek2020A1a2a[[#This Row],[Klasse2]]</f>
        <v>12</v>
      </c>
      <c r="C323" s="335">
        <f>Inek2020A1a2a[[#This Row],[BewJeTag2]]</f>
        <v>1.9065000000000001</v>
      </c>
      <c r="D323" s="334" t="s">
        <v>340</v>
      </c>
      <c r="E323" s="334" t="s">
        <v>383</v>
      </c>
      <c r="F323" s="334" t="s">
        <v>386</v>
      </c>
      <c r="G323" s="334" t="s">
        <v>3462</v>
      </c>
      <c r="H323" s="334">
        <v>12</v>
      </c>
      <c r="I323" s="335">
        <v>1.9065000000000001</v>
      </c>
    </row>
    <row r="324" spans="1:9" x14ac:dyDescent="0.35">
      <c r="A324" s="334" t="str">
        <f>Inek2020A1a2a[[#This Row],[PEPP]]&amp;"#"&amp;Inek2020A1a2a[[#This Row],[Klasse]]</f>
        <v>PK02A#13</v>
      </c>
      <c r="B324" s="334">
        <f>Inek2020A1a2a[[#This Row],[Klasse2]]</f>
        <v>13</v>
      </c>
      <c r="C324" s="335">
        <f>Inek2020A1a2a[[#This Row],[BewJeTag2]]</f>
        <v>1.8646</v>
      </c>
      <c r="D324" s="334" t="s">
        <v>340</v>
      </c>
      <c r="E324" s="334" t="s">
        <v>383</v>
      </c>
      <c r="F324" s="334" t="s">
        <v>386</v>
      </c>
      <c r="G324" s="334" t="s">
        <v>3462</v>
      </c>
      <c r="H324" s="334">
        <v>13</v>
      </c>
      <c r="I324" s="335">
        <v>1.8646</v>
      </c>
    </row>
    <row r="325" spans="1:9" x14ac:dyDescent="0.35">
      <c r="A325" s="334" t="str">
        <f>Inek2020A1a2a[[#This Row],[PEPP]]&amp;"#"&amp;Inek2020A1a2a[[#This Row],[Klasse]]</f>
        <v>PK02A#14</v>
      </c>
      <c r="B325" s="334">
        <f>Inek2020A1a2a[[#This Row],[Klasse2]]</f>
        <v>14</v>
      </c>
      <c r="C325" s="335">
        <f>Inek2020A1a2a[[#This Row],[BewJeTag2]]</f>
        <v>1.8226</v>
      </c>
      <c r="D325" s="334" t="s">
        <v>340</v>
      </c>
      <c r="E325" s="334" t="s">
        <v>383</v>
      </c>
      <c r="F325" s="334" t="s">
        <v>386</v>
      </c>
      <c r="G325" s="334" t="s">
        <v>3462</v>
      </c>
      <c r="H325" s="334">
        <v>14</v>
      </c>
      <c r="I325" s="335">
        <v>1.8226</v>
      </c>
    </row>
    <row r="326" spans="1:9" x14ac:dyDescent="0.35">
      <c r="A326" s="334" t="str">
        <f>Inek2020A1a2a[[#This Row],[PEPP]]&amp;"#"&amp;Inek2020A1a2a[[#This Row],[Klasse]]</f>
        <v>PK02B#1</v>
      </c>
      <c r="B326" s="334">
        <f>Inek2020A1a2a[[#This Row],[Klasse2]]</f>
        <v>1</v>
      </c>
      <c r="C326" s="335">
        <f>Inek2020A1a2a[[#This Row],[BewJeTag2]]</f>
        <v>2.2341000000000002</v>
      </c>
      <c r="D326" s="334" t="s">
        <v>340</v>
      </c>
      <c r="E326" s="334" t="s">
        <v>383</v>
      </c>
      <c r="F326" s="334" t="s">
        <v>388</v>
      </c>
      <c r="G326" s="334" t="s">
        <v>3463</v>
      </c>
      <c r="H326" s="334">
        <v>1</v>
      </c>
      <c r="I326" s="335">
        <v>2.2341000000000002</v>
      </c>
    </row>
    <row r="327" spans="1:9" x14ac:dyDescent="0.35">
      <c r="A327" s="334" t="str">
        <f>Inek2020A1a2a[[#This Row],[PEPP]]&amp;"#"&amp;Inek2020A1a2a[[#This Row],[Klasse]]</f>
        <v>PK02B#2</v>
      </c>
      <c r="B327" s="334">
        <f>Inek2020A1a2a[[#This Row],[Klasse2]]</f>
        <v>2</v>
      </c>
      <c r="C327" s="335">
        <f>Inek2020A1a2a[[#This Row],[BewJeTag2]]</f>
        <v>2.1371000000000002</v>
      </c>
      <c r="D327" s="334" t="s">
        <v>340</v>
      </c>
      <c r="E327" s="334" t="s">
        <v>383</v>
      </c>
      <c r="F327" s="334" t="s">
        <v>388</v>
      </c>
      <c r="G327" s="334" t="s">
        <v>3463</v>
      </c>
      <c r="H327" s="334">
        <v>2</v>
      </c>
      <c r="I327" s="335">
        <v>2.1371000000000002</v>
      </c>
    </row>
    <row r="328" spans="1:9" x14ac:dyDescent="0.35">
      <c r="A328" s="334" t="str">
        <f>Inek2020A1a2a[[#This Row],[PEPP]]&amp;"#"&amp;Inek2020A1a2a[[#This Row],[Klasse]]</f>
        <v>PK02B#3</v>
      </c>
      <c r="B328" s="334">
        <f>Inek2020A1a2a[[#This Row],[Klasse2]]</f>
        <v>3</v>
      </c>
      <c r="C328" s="335">
        <f>Inek2020A1a2a[[#This Row],[BewJeTag2]]</f>
        <v>2.0829</v>
      </c>
      <c r="D328" s="334" t="s">
        <v>340</v>
      </c>
      <c r="E328" s="334" t="s">
        <v>383</v>
      </c>
      <c r="F328" s="334" t="s">
        <v>388</v>
      </c>
      <c r="G328" s="334" t="s">
        <v>3463</v>
      </c>
      <c r="H328" s="334">
        <v>3</v>
      </c>
      <c r="I328" s="335">
        <v>2.0829</v>
      </c>
    </row>
    <row r="329" spans="1:9" x14ac:dyDescent="0.35">
      <c r="A329" s="334" t="str">
        <f>Inek2020A1a2a[[#This Row],[PEPP]]&amp;"#"&amp;Inek2020A1a2a[[#This Row],[Klasse]]</f>
        <v>PK02B#4</v>
      </c>
      <c r="B329" s="334">
        <f>Inek2020A1a2a[[#This Row],[Klasse2]]</f>
        <v>4</v>
      </c>
      <c r="C329" s="335">
        <f>Inek2020A1a2a[[#This Row],[BewJeTag2]]</f>
        <v>2.0287000000000002</v>
      </c>
      <c r="D329" s="334" t="s">
        <v>340</v>
      </c>
      <c r="E329" s="334" t="s">
        <v>383</v>
      </c>
      <c r="F329" s="334" t="s">
        <v>388</v>
      </c>
      <c r="G329" s="334" t="s">
        <v>3463</v>
      </c>
      <c r="H329" s="334">
        <v>4</v>
      </c>
      <c r="I329" s="335">
        <v>2.0287000000000002</v>
      </c>
    </row>
    <row r="330" spans="1:9" x14ac:dyDescent="0.35">
      <c r="A330" s="334" t="str">
        <f>Inek2020A1a2a[[#This Row],[PEPP]]&amp;"#"&amp;Inek2020A1a2a[[#This Row],[Klasse]]</f>
        <v>PK02B#5</v>
      </c>
      <c r="B330" s="334">
        <f>Inek2020A1a2a[[#This Row],[Klasse2]]</f>
        <v>5</v>
      </c>
      <c r="C330" s="335">
        <f>Inek2020A1a2a[[#This Row],[BewJeTag2]]</f>
        <v>1.9744999999999999</v>
      </c>
      <c r="D330" s="334" t="s">
        <v>340</v>
      </c>
      <c r="E330" s="334" t="s">
        <v>383</v>
      </c>
      <c r="F330" s="334" t="s">
        <v>388</v>
      </c>
      <c r="G330" s="334" t="s">
        <v>3463</v>
      </c>
      <c r="H330" s="334">
        <v>5</v>
      </c>
      <c r="I330" s="335">
        <v>1.9744999999999999</v>
      </c>
    </row>
    <row r="331" spans="1:9" x14ac:dyDescent="0.35">
      <c r="A331" s="334" t="str">
        <f>Inek2020A1a2a[[#This Row],[PEPP]]&amp;"#"&amp;Inek2020A1a2a[[#This Row],[Klasse]]</f>
        <v>PK02B#6</v>
      </c>
      <c r="B331" s="334">
        <f>Inek2020A1a2a[[#This Row],[Klasse2]]</f>
        <v>6</v>
      </c>
      <c r="C331" s="335">
        <f>Inek2020A1a2a[[#This Row],[BewJeTag2]]</f>
        <v>1.9201999999999999</v>
      </c>
      <c r="D331" s="334" t="s">
        <v>340</v>
      </c>
      <c r="E331" s="334" t="s">
        <v>383</v>
      </c>
      <c r="F331" s="334" t="s">
        <v>388</v>
      </c>
      <c r="G331" s="334" t="s">
        <v>3463</v>
      </c>
      <c r="H331" s="334">
        <v>6</v>
      </c>
      <c r="I331" s="335">
        <v>1.9201999999999999</v>
      </c>
    </row>
    <row r="332" spans="1:9" x14ac:dyDescent="0.35">
      <c r="A332" s="334" t="str">
        <f>Inek2020A1a2a[[#This Row],[PEPP]]&amp;"#"&amp;Inek2020A1a2a[[#This Row],[Klasse]]</f>
        <v>PK02B#7</v>
      </c>
      <c r="B332" s="334">
        <f>Inek2020A1a2a[[#This Row],[Klasse2]]</f>
        <v>7</v>
      </c>
      <c r="C332" s="335">
        <f>Inek2020A1a2a[[#This Row],[BewJeTag2]]</f>
        <v>1.8660000000000001</v>
      </c>
      <c r="D332" s="334" t="s">
        <v>340</v>
      </c>
      <c r="E332" s="334" t="s">
        <v>383</v>
      </c>
      <c r="F332" s="334" t="s">
        <v>388</v>
      </c>
      <c r="G332" s="334" t="s">
        <v>3463</v>
      </c>
      <c r="H332" s="334">
        <v>7</v>
      </c>
      <c r="I332" s="335">
        <v>1.8660000000000001</v>
      </c>
    </row>
    <row r="333" spans="1:9" x14ac:dyDescent="0.35">
      <c r="A333" s="334" t="str">
        <f>Inek2020A1a2a[[#This Row],[PEPP]]&amp;"#"&amp;Inek2020A1a2a[[#This Row],[Klasse]]</f>
        <v>PK02B#8</v>
      </c>
      <c r="B333" s="334">
        <f>Inek2020A1a2a[[#This Row],[Klasse2]]</f>
        <v>8</v>
      </c>
      <c r="C333" s="335">
        <f>Inek2020A1a2a[[#This Row],[BewJeTag2]]</f>
        <v>1.8118000000000001</v>
      </c>
      <c r="D333" s="334" t="s">
        <v>340</v>
      </c>
      <c r="E333" s="334" t="s">
        <v>383</v>
      </c>
      <c r="F333" s="334" t="s">
        <v>388</v>
      </c>
      <c r="G333" s="334" t="s">
        <v>3463</v>
      </c>
      <c r="H333" s="334">
        <v>8</v>
      </c>
      <c r="I333" s="335">
        <v>1.8118000000000001</v>
      </c>
    </row>
    <row r="334" spans="1:9" x14ac:dyDescent="0.35">
      <c r="A334" s="334" t="str">
        <f>Inek2020A1a2a[[#This Row],[PEPP]]&amp;"#"&amp;Inek2020A1a2a[[#This Row],[Klasse]]</f>
        <v>PK02B#9</v>
      </c>
      <c r="B334" s="334">
        <f>Inek2020A1a2a[[#This Row],[Klasse2]]</f>
        <v>9</v>
      </c>
      <c r="C334" s="335">
        <f>Inek2020A1a2a[[#This Row],[BewJeTag2]]</f>
        <v>1.7576000000000001</v>
      </c>
      <c r="D334" s="334" t="s">
        <v>340</v>
      </c>
      <c r="E334" s="334" t="s">
        <v>383</v>
      </c>
      <c r="F334" s="334" t="s">
        <v>388</v>
      </c>
      <c r="G334" s="334" t="s">
        <v>3463</v>
      </c>
      <c r="H334" s="334">
        <v>9</v>
      </c>
      <c r="I334" s="335">
        <v>1.7576000000000001</v>
      </c>
    </row>
    <row r="335" spans="1:9" x14ac:dyDescent="0.35">
      <c r="A335" s="334" t="str">
        <f>Inek2020A1a2a[[#This Row],[PEPP]]&amp;"#"&amp;Inek2020A1a2a[[#This Row],[Klasse]]</f>
        <v>PK02B#10</v>
      </c>
      <c r="B335" s="334">
        <f>Inek2020A1a2a[[#This Row],[Klasse2]]</f>
        <v>10</v>
      </c>
      <c r="C335" s="335">
        <f>Inek2020A1a2a[[#This Row],[BewJeTag2]]</f>
        <v>1.7034</v>
      </c>
      <c r="D335" s="334" t="s">
        <v>340</v>
      </c>
      <c r="E335" s="334" t="s">
        <v>383</v>
      </c>
      <c r="F335" s="334" t="s">
        <v>388</v>
      </c>
      <c r="G335" s="334" t="s">
        <v>3463</v>
      </c>
      <c r="H335" s="334">
        <v>10</v>
      </c>
      <c r="I335" s="335">
        <v>1.7034</v>
      </c>
    </row>
    <row r="336" spans="1:9" x14ac:dyDescent="0.35">
      <c r="A336" s="334" t="str">
        <f>Inek2020A1a2a[[#This Row],[PEPP]]&amp;"#"&amp;Inek2020A1a2a[[#This Row],[Klasse]]</f>
        <v>PK02B#11</v>
      </c>
      <c r="B336" s="334">
        <f>Inek2020A1a2a[[#This Row],[Klasse2]]</f>
        <v>11</v>
      </c>
      <c r="C336" s="335">
        <f>Inek2020A1a2a[[#This Row],[BewJeTag2]]</f>
        <v>1.6492</v>
      </c>
      <c r="D336" s="334" t="s">
        <v>340</v>
      </c>
      <c r="E336" s="334" t="s">
        <v>383</v>
      </c>
      <c r="F336" s="334" t="s">
        <v>388</v>
      </c>
      <c r="G336" s="334" t="s">
        <v>3463</v>
      </c>
      <c r="H336" s="334">
        <v>11</v>
      </c>
      <c r="I336" s="335">
        <v>1.6492</v>
      </c>
    </row>
    <row r="337" spans="1:9" x14ac:dyDescent="0.35">
      <c r="A337" s="334" t="str">
        <f>Inek2020A1a2a[[#This Row],[PEPP]]&amp;"#"&amp;Inek2020A1a2a[[#This Row],[Klasse]]</f>
        <v>PK02B#12</v>
      </c>
      <c r="B337" s="334">
        <f>Inek2020A1a2a[[#This Row],[Klasse2]]</f>
        <v>12</v>
      </c>
      <c r="C337" s="335">
        <f>Inek2020A1a2a[[#This Row],[BewJeTag2]]</f>
        <v>1.595</v>
      </c>
      <c r="D337" s="334" t="s">
        <v>340</v>
      </c>
      <c r="E337" s="334" t="s">
        <v>383</v>
      </c>
      <c r="F337" s="334" t="s">
        <v>388</v>
      </c>
      <c r="G337" s="334" t="s">
        <v>3463</v>
      </c>
      <c r="H337" s="334">
        <v>12</v>
      </c>
      <c r="I337" s="335">
        <v>1.595</v>
      </c>
    </row>
    <row r="338" spans="1:9" x14ac:dyDescent="0.35">
      <c r="A338" s="334" t="str">
        <f>Inek2020A1a2a[[#This Row],[PEPP]]&amp;"#"&amp;Inek2020A1a2a[[#This Row],[Klasse]]</f>
        <v>PK02B#13</v>
      </c>
      <c r="B338" s="334">
        <f>Inek2020A1a2a[[#This Row],[Klasse2]]</f>
        <v>13</v>
      </c>
      <c r="C338" s="335">
        <f>Inek2020A1a2a[[#This Row],[BewJeTag2]]</f>
        <v>1.5407999999999999</v>
      </c>
      <c r="D338" s="334" t="s">
        <v>340</v>
      </c>
      <c r="E338" s="334" t="s">
        <v>383</v>
      </c>
      <c r="F338" s="334" t="s">
        <v>388</v>
      </c>
      <c r="G338" s="334" t="s">
        <v>3463</v>
      </c>
      <c r="H338" s="334">
        <v>13</v>
      </c>
      <c r="I338" s="335">
        <v>1.5407999999999999</v>
      </c>
    </row>
    <row r="339" spans="1:9" x14ac:dyDescent="0.35">
      <c r="A339" s="334" t="str">
        <f>Inek2020A1a2a[[#This Row],[PEPP]]&amp;"#"&amp;Inek2020A1a2a[[#This Row],[Klasse]]</f>
        <v>PK02B#14</v>
      </c>
      <c r="B339" s="334">
        <f>Inek2020A1a2a[[#This Row],[Klasse2]]</f>
        <v>14</v>
      </c>
      <c r="C339" s="335">
        <f>Inek2020A1a2a[[#This Row],[BewJeTag2]]</f>
        <v>1.4865999999999999</v>
      </c>
      <c r="D339" s="334" t="s">
        <v>340</v>
      </c>
      <c r="E339" s="334" t="s">
        <v>383</v>
      </c>
      <c r="F339" s="334" t="s">
        <v>388</v>
      </c>
      <c r="G339" s="334" t="s">
        <v>3463</v>
      </c>
      <c r="H339" s="334">
        <v>14</v>
      </c>
      <c r="I339" s="335">
        <v>1.4865999999999999</v>
      </c>
    </row>
    <row r="340" spans="1:9" x14ac:dyDescent="0.35">
      <c r="A340" s="334" t="str">
        <f>Inek2020A1a2a[[#This Row],[PEPP]]&amp;"#"&amp;Inek2020A1a2a[[#This Row],[Klasse]]</f>
        <v>PK02B#15</v>
      </c>
      <c r="B340" s="334">
        <f>Inek2020A1a2a[[#This Row],[Klasse2]]</f>
        <v>15</v>
      </c>
      <c r="C340" s="335">
        <f>Inek2020A1a2a[[#This Row],[BewJeTag2]]</f>
        <v>1.4322999999999999</v>
      </c>
      <c r="D340" s="334" t="s">
        <v>340</v>
      </c>
      <c r="E340" s="334" t="s">
        <v>383</v>
      </c>
      <c r="F340" s="334" t="s">
        <v>388</v>
      </c>
      <c r="G340" s="334" t="s">
        <v>3463</v>
      </c>
      <c r="H340" s="334">
        <v>15</v>
      </c>
      <c r="I340" s="335">
        <v>1.4322999999999999</v>
      </c>
    </row>
    <row r="341" spans="1:9" x14ac:dyDescent="0.35">
      <c r="A341" s="334" t="str">
        <f>Inek2020A1a2a[[#This Row],[PEPP]]&amp;"#"&amp;Inek2020A1a2a[[#This Row],[Klasse]]</f>
        <v>PK03Z#1</v>
      </c>
      <c r="B341" s="334">
        <f>Inek2020A1a2a[[#This Row],[Klasse2]]</f>
        <v>1</v>
      </c>
      <c r="C341" s="335">
        <f>Inek2020A1a2a[[#This Row],[BewJeTag2]]</f>
        <v>2.1711999999999998</v>
      </c>
      <c r="D341" s="334" t="s">
        <v>340</v>
      </c>
      <c r="E341" s="334" t="s">
        <v>383</v>
      </c>
      <c r="F341" s="334" t="s">
        <v>390</v>
      </c>
      <c r="G341" s="334" t="s">
        <v>391</v>
      </c>
      <c r="H341" s="334">
        <v>1</v>
      </c>
      <c r="I341" s="335">
        <v>2.1711999999999998</v>
      </c>
    </row>
    <row r="342" spans="1:9" x14ac:dyDescent="0.35">
      <c r="A342" s="334" t="str">
        <f>Inek2020A1a2a[[#This Row],[PEPP]]&amp;"#"&amp;Inek2020A1a2a[[#This Row],[Klasse]]</f>
        <v>PK03Z#2</v>
      </c>
      <c r="B342" s="334">
        <f>Inek2020A1a2a[[#This Row],[Klasse2]]</f>
        <v>2</v>
      </c>
      <c r="C342" s="335">
        <f>Inek2020A1a2a[[#This Row],[BewJeTag2]]</f>
        <v>2.1711999999999998</v>
      </c>
      <c r="D342" s="334" t="s">
        <v>340</v>
      </c>
      <c r="E342" s="334" t="s">
        <v>383</v>
      </c>
      <c r="F342" s="334" t="s">
        <v>390</v>
      </c>
      <c r="G342" s="334" t="s">
        <v>391</v>
      </c>
      <c r="H342" s="334">
        <v>2</v>
      </c>
      <c r="I342" s="335">
        <v>2.1711999999999998</v>
      </c>
    </row>
    <row r="343" spans="1:9" x14ac:dyDescent="0.35">
      <c r="A343" s="334" t="str">
        <f>Inek2020A1a2a[[#This Row],[PEPP]]&amp;"#"&amp;Inek2020A1a2a[[#This Row],[Klasse]]</f>
        <v>PK03Z#3</v>
      </c>
      <c r="B343" s="334">
        <f>Inek2020A1a2a[[#This Row],[Klasse2]]</f>
        <v>3</v>
      </c>
      <c r="C343" s="335">
        <f>Inek2020A1a2a[[#This Row],[BewJeTag2]]</f>
        <v>2.1381000000000001</v>
      </c>
      <c r="D343" s="334" t="s">
        <v>340</v>
      </c>
      <c r="E343" s="334" t="s">
        <v>383</v>
      </c>
      <c r="F343" s="334" t="s">
        <v>390</v>
      </c>
      <c r="G343" s="334" t="s">
        <v>391</v>
      </c>
      <c r="H343" s="334">
        <v>3</v>
      </c>
      <c r="I343" s="335">
        <v>2.1381000000000001</v>
      </c>
    </row>
    <row r="344" spans="1:9" x14ac:dyDescent="0.35">
      <c r="A344" s="334" t="str">
        <f>Inek2020A1a2a[[#This Row],[PEPP]]&amp;"#"&amp;Inek2020A1a2a[[#This Row],[Klasse]]</f>
        <v>PK03Z#4</v>
      </c>
      <c r="B344" s="334">
        <f>Inek2020A1a2a[[#This Row],[Klasse2]]</f>
        <v>4</v>
      </c>
      <c r="C344" s="335">
        <f>Inek2020A1a2a[[#This Row],[BewJeTag2]]</f>
        <v>2.1046</v>
      </c>
      <c r="D344" s="334" t="s">
        <v>340</v>
      </c>
      <c r="E344" s="334" t="s">
        <v>383</v>
      </c>
      <c r="F344" s="334" t="s">
        <v>390</v>
      </c>
      <c r="G344" s="334" t="s">
        <v>391</v>
      </c>
      <c r="H344" s="334">
        <v>4</v>
      </c>
      <c r="I344" s="335">
        <v>2.1046</v>
      </c>
    </row>
    <row r="345" spans="1:9" x14ac:dyDescent="0.35">
      <c r="A345" s="334" t="str">
        <f>Inek2020A1a2a[[#This Row],[PEPP]]&amp;"#"&amp;Inek2020A1a2a[[#This Row],[Klasse]]</f>
        <v>PK03Z#5</v>
      </c>
      <c r="B345" s="334">
        <f>Inek2020A1a2a[[#This Row],[Klasse2]]</f>
        <v>5</v>
      </c>
      <c r="C345" s="335">
        <f>Inek2020A1a2a[[#This Row],[BewJeTag2]]</f>
        <v>2.0710999999999999</v>
      </c>
      <c r="D345" s="334" t="s">
        <v>340</v>
      </c>
      <c r="E345" s="334" t="s">
        <v>383</v>
      </c>
      <c r="F345" s="334" t="s">
        <v>390</v>
      </c>
      <c r="G345" s="334" t="s">
        <v>391</v>
      </c>
      <c r="H345" s="334">
        <v>5</v>
      </c>
      <c r="I345" s="335">
        <v>2.0710999999999999</v>
      </c>
    </row>
    <row r="346" spans="1:9" x14ac:dyDescent="0.35">
      <c r="A346" s="334" t="str">
        <f>Inek2020A1a2a[[#This Row],[PEPP]]&amp;"#"&amp;Inek2020A1a2a[[#This Row],[Klasse]]</f>
        <v>PK03Z#6</v>
      </c>
      <c r="B346" s="334">
        <f>Inek2020A1a2a[[#This Row],[Klasse2]]</f>
        <v>6</v>
      </c>
      <c r="C346" s="335">
        <f>Inek2020A1a2a[[#This Row],[BewJeTag2]]</f>
        <v>2.0375000000000001</v>
      </c>
      <c r="D346" s="334" t="s">
        <v>340</v>
      </c>
      <c r="E346" s="334" t="s">
        <v>383</v>
      </c>
      <c r="F346" s="334" t="s">
        <v>390</v>
      </c>
      <c r="G346" s="334" t="s">
        <v>391</v>
      </c>
      <c r="H346" s="334">
        <v>6</v>
      </c>
      <c r="I346" s="335">
        <v>2.0375000000000001</v>
      </c>
    </row>
    <row r="347" spans="1:9" x14ac:dyDescent="0.35">
      <c r="A347" s="334" t="str">
        <f>Inek2020A1a2a[[#This Row],[PEPP]]&amp;"#"&amp;Inek2020A1a2a[[#This Row],[Klasse]]</f>
        <v>PK03Z#7</v>
      </c>
      <c r="B347" s="334">
        <f>Inek2020A1a2a[[#This Row],[Klasse2]]</f>
        <v>7</v>
      </c>
      <c r="C347" s="335">
        <f>Inek2020A1a2a[[#This Row],[BewJeTag2]]</f>
        <v>2.004</v>
      </c>
      <c r="D347" s="334" t="s">
        <v>340</v>
      </c>
      <c r="E347" s="334" t="s">
        <v>383</v>
      </c>
      <c r="F347" s="334" t="s">
        <v>390</v>
      </c>
      <c r="G347" s="334" t="s">
        <v>391</v>
      </c>
      <c r="H347" s="334">
        <v>7</v>
      </c>
      <c r="I347" s="335">
        <v>2.004</v>
      </c>
    </row>
    <row r="348" spans="1:9" x14ac:dyDescent="0.35">
      <c r="A348" s="334" t="str">
        <f>Inek2020A1a2a[[#This Row],[PEPP]]&amp;"#"&amp;Inek2020A1a2a[[#This Row],[Klasse]]</f>
        <v>PK03Z#8</v>
      </c>
      <c r="B348" s="334">
        <f>Inek2020A1a2a[[#This Row],[Klasse2]]</f>
        <v>8</v>
      </c>
      <c r="C348" s="335">
        <f>Inek2020A1a2a[[#This Row],[BewJeTag2]]</f>
        <v>1.9704999999999999</v>
      </c>
      <c r="D348" s="334" t="s">
        <v>340</v>
      </c>
      <c r="E348" s="334" t="s">
        <v>383</v>
      </c>
      <c r="F348" s="334" t="s">
        <v>390</v>
      </c>
      <c r="G348" s="334" t="s">
        <v>391</v>
      </c>
      <c r="H348" s="334">
        <v>8</v>
      </c>
      <c r="I348" s="335">
        <v>1.9704999999999999</v>
      </c>
    </row>
    <row r="349" spans="1:9" x14ac:dyDescent="0.35">
      <c r="A349" s="334" t="str">
        <f>Inek2020A1a2a[[#This Row],[PEPP]]&amp;"#"&amp;Inek2020A1a2a[[#This Row],[Klasse]]</f>
        <v>PK03Z#9</v>
      </c>
      <c r="B349" s="334">
        <f>Inek2020A1a2a[[#This Row],[Klasse2]]</f>
        <v>9</v>
      </c>
      <c r="C349" s="335">
        <f>Inek2020A1a2a[[#This Row],[BewJeTag2]]</f>
        <v>1.9370000000000001</v>
      </c>
      <c r="D349" s="334" t="s">
        <v>340</v>
      </c>
      <c r="E349" s="334" t="s">
        <v>383</v>
      </c>
      <c r="F349" s="334" t="s">
        <v>390</v>
      </c>
      <c r="G349" s="334" t="s">
        <v>391</v>
      </c>
      <c r="H349" s="334">
        <v>9</v>
      </c>
      <c r="I349" s="335">
        <v>1.9370000000000001</v>
      </c>
    </row>
    <row r="350" spans="1:9" x14ac:dyDescent="0.35">
      <c r="A350" s="334" t="str">
        <f>Inek2020A1a2a[[#This Row],[PEPP]]&amp;"#"&amp;Inek2020A1a2a[[#This Row],[Klasse]]</f>
        <v>PK03Z#10</v>
      </c>
      <c r="B350" s="334">
        <f>Inek2020A1a2a[[#This Row],[Klasse2]]</f>
        <v>10</v>
      </c>
      <c r="C350" s="335">
        <f>Inek2020A1a2a[[#This Row],[BewJeTag2]]</f>
        <v>1.9035</v>
      </c>
      <c r="D350" s="334" t="s">
        <v>340</v>
      </c>
      <c r="E350" s="334" t="s">
        <v>383</v>
      </c>
      <c r="F350" s="334" t="s">
        <v>390</v>
      </c>
      <c r="G350" s="334" t="s">
        <v>391</v>
      </c>
      <c r="H350" s="334">
        <v>10</v>
      </c>
      <c r="I350" s="335">
        <v>1.9035</v>
      </c>
    </row>
    <row r="351" spans="1:9" x14ac:dyDescent="0.35">
      <c r="A351" s="334" t="str">
        <f>Inek2020A1a2a[[#This Row],[PEPP]]&amp;"#"&amp;Inek2020A1a2a[[#This Row],[Klasse]]</f>
        <v>PK03Z#11</v>
      </c>
      <c r="B351" s="334">
        <f>Inek2020A1a2a[[#This Row],[Klasse2]]</f>
        <v>11</v>
      </c>
      <c r="C351" s="335">
        <f>Inek2020A1a2a[[#This Row],[BewJeTag2]]</f>
        <v>1.87</v>
      </c>
      <c r="D351" s="334" t="s">
        <v>340</v>
      </c>
      <c r="E351" s="334" t="s">
        <v>383</v>
      </c>
      <c r="F351" s="334" t="s">
        <v>390</v>
      </c>
      <c r="G351" s="334" t="s">
        <v>391</v>
      </c>
      <c r="H351" s="334">
        <v>11</v>
      </c>
      <c r="I351" s="335">
        <v>1.87</v>
      </c>
    </row>
    <row r="352" spans="1:9" x14ac:dyDescent="0.35">
      <c r="A352" s="334" t="str">
        <f>Inek2020A1a2a[[#This Row],[PEPP]]&amp;"#"&amp;Inek2020A1a2a[[#This Row],[Klasse]]</f>
        <v>PK03Z#12</v>
      </c>
      <c r="B352" s="334">
        <f>Inek2020A1a2a[[#This Row],[Klasse2]]</f>
        <v>12</v>
      </c>
      <c r="C352" s="335">
        <f>Inek2020A1a2a[[#This Row],[BewJeTag2]]</f>
        <v>1.8365</v>
      </c>
      <c r="D352" s="334" t="s">
        <v>340</v>
      </c>
      <c r="E352" s="334" t="s">
        <v>383</v>
      </c>
      <c r="F352" s="334" t="s">
        <v>390</v>
      </c>
      <c r="G352" s="334" t="s">
        <v>391</v>
      </c>
      <c r="H352" s="334">
        <v>12</v>
      </c>
      <c r="I352" s="335">
        <v>1.8365</v>
      </c>
    </row>
    <row r="353" spans="1:9" x14ac:dyDescent="0.35">
      <c r="A353" s="334" t="str">
        <f>Inek2020A1a2a[[#This Row],[PEPP]]&amp;"#"&amp;Inek2020A1a2a[[#This Row],[Klasse]]</f>
        <v>PK03Z#13</v>
      </c>
      <c r="B353" s="334">
        <f>Inek2020A1a2a[[#This Row],[Klasse2]]</f>
        <v>13</v>
      </c>
      <c r="C353" s="335">
        <f>Inek2020A1a2a[[#This Row],[BewJeTag2]]</f>
        <v>1.8029999999999999</v>
      </c>
      <c r="D353" s="334" t="s">
        <v>340</v>
      </c>
      <c r="E353" s="334" t="s">
        <v>383</v>
      </c>
      <c r="F353" s="334" t="s">
        <v>390</v>
      </c>
      <c r="G353" s="334" t="s">
        <v>391</v>
      </c>
      <c r="H353" s="334">
        <v>13</v>
      </c>
      <c r="I353" s="335">
        <v>1.8029999999999999</v>
      </c>
    </row>
    <row r="354" spans="1:9" x14ac:dyDescent="0.35">
      <c r="A354" s="334" t="str">
        <f>Inek2020A1a2a[[#This Row],[PEPP]]&amp;"#"&amp;Inek2020A1a2a[[#This Row],[Klasse]]</f>
        <v>PK03Z#14</v>
      </c>
      <c r="B354" s="334">
        <f>Inek2020A1a2a[[#This Row],[Klasse2]]</f>
        <v>14</v>
      </c>
      <c r="C354" s="335">
        <f>Inek2020A1a2a[[#This Row],[BewJeTag2]]</f>
        <v>1.7695000000000001</v>
      </c>
      <c r="D354" s="334" t="s">
        <v>340</v>
      </c>
      <c r="E354" s="334" t="s">
        <v>383</v>
      </c>
      <c r="F354" s="334" t="s">
        <v>390</v>
      </c>
      <c r="G354" s="334" t="s">
        <v>391</v>
      </c>
      <c r="H354" s="334">
        <v>14</v>
      </c>
      <c r="I354" s="335">
        <v>1.7695000000000001</v>
      </c>
    </row>
    <row r="355" spans="1:9" x14ac:dyDescent="0.35">
      <c r="A355" s="334" t="str">
        <f>Inek2020A1a2a[[#This Row],[PEPP]]&amp;"#"&amp;Inek2020A1a2a[[#This Row],[Klasse]]</f>
        <v>PK03Z#15</v>
      </c>
      <c r="B355" s="334">
        <f>Inek2020A1a2a[[#This Row],[Klasse2]]</f>
        <v>15</v>
      </c>
      <c r="C355" s="335">
        <f>Inek2020A1a2a[[#This Row],[BewJeTag2]]</f>
        <v>1.7359</v>
      </c>
      <c r="D355" s="334" t="s">
        <v>340</v>
      </c>
      <c r="E355" s="334" t="s">
        <v>383</v>
      </c>
      <c r="F355" s="334" t="s">
        <v>390</v>
      </c>
      <c r="G355" s="334" t="s">
        <v>391</v>
      </c>
      <c r="H355" s="334">
        <v>15</v>
      </c>
      <c r="I355" s="335">
        <v>1.7359</v>
      </c>
    </row>
    <row r="356" spans="1:9" x14ac:dyDescent="0.35">
      <c r="A356" s="334" t="str">
        <f>Inek2020A1a2a[[#This Row],[PEPP]]&amp;"#"&amp;Inek2020A1a2a[[#This Row],[Klasse]]</f>
        <v>PK04A#1</v>
      </c>
      <c r="B356" s="334">
        <f>Inek2020A1a2a[[#This Row],[Klasse2]]</f>
        <v>1</v>
      </c>
      <c r="C356" s="335">
        <f>Inek2020A1a2a[[#This Row],[BewJeTag2]]</f>
        <v>2.2633999999999999</v>
      </c>
      <c r="D356" s="334" t="s">
        <v>340</v>
      </c>
      <c r="E356" s="334" t="s">
        <v>383</v>
      </c>
      <c r="F356" s="334" t="s">
        <v>392</v>
      </c>
      <c r="G356" s="334" t="s">
        <v>3709</v>
      </c>
      <c r="H356" s="334">
        <v>1</v>
      </c>
      <c r="I356" s="335">
        <v>2.2633999999999999</v>
      </c>
    </row>
    <row r="357" spans="1:9" x14ac:dyDescent="0.35">
      <c r="A357" s="334" t="str">
        <f>Inek2020A1a2a[[#This Row],[PEPP]]&amp;"#"&amp;Inek2020A1a2a[[#This Row],[Klasse]]</f>
        <v>PK04A#2</v>
      </c>
      <c r="B357" s="334">
        <f>Inek2020A1a2a[[#This Row],[Klasse2]]</f>
        <v>2</v>
      </c>
      <c r="C357" s="335">
        <f>Inek2020A1a2a[[#This Row],[BewJeTag2]]</f>
        <v>2.0543</v>
      </c>
      <c r="D357" s="334" t="s">
        <v>340</v>
      </c>
      <c r="E357" s="334" t="s">
        <v>383</v>
      </c>
      <c r="F357" s="334" t="s">
        <v>392</v>
      </c>
      <c r="G357" s="334" t="s">
        <v>3709</v>
      </c>
      <c r="H357" s="334">
        <v>2</v>
      </c>
      <c r="I357" s="335">
        <v>2.0543</v>
      </c>
    </row>
    <row r="358" spans="1:9" x14ac:dyDescent="0.35">
      <c r="A358" s="334" t="str">
        <f>Inek2020A1a2a[[#This Row],[PEPP]]&amp;"#"&amp;Inek2020A1a2a[[#This Row],[Klasse]]</f>
        <v>PK04A#3</v>
      </c>
      <c r="B358" s="334">
        <f>Inek2020A1a2a[[#This Row],[Klasse2]]</f>
        <v>3</v>
      </c>
      <c r="C358" s="335">
        <f>Inek2020A1a2a[[#This Row],[BewJeTag2]]</f>
        <v>2.0299</v>
      </c>
      <c r="D358" s="334" t="s">
        <v>340</v>
      </c>
      <c r="E358" s="334" t="s">
        <v>383</v>
      </c>
      <c r="F358" s="334" t="s">
        <v>392</v>
      </c>
      <c r="G358" s="334" t="s">
        <v>3709</v>
      </c>
      <c r="H358" s="334">
        <v>3</v>
      </c>
      <c r="I358" s="335">
        <v>2.0299</v>
      </c>
    </row>
    <row r="359" spans="1:9" x14ac:dyDescent="0.35">
      <c r="A359" s="334" t="str">
        <f>Inek2020A1a2a[[#This Row],[PEPP]]&amp;"#"&amp;Inek2020A1a2a[[#This Row],[Klasse]]</f>
        <v>PK04A#4</v>
      </c>
      <c r="B359" s="334">
        <f>Inek2020A1a2a[[#This Row],[Klasse2]]</f>
        <v>4</v>
      </c>
      <c r="C359" s="335">
        <f>Inek2020A1a2a[[#This Row],[BewJeTag2]]</f>
        <v>2.0032000000000001</v>
      </c>
      <c r="D359" s="334" t="s">
        <v>340</v>
      </c>
      <c r="E359" s="334" t="s">
        <v>383</v>
      </c>
      <c r="F359" s="334" t="s">
        <v>392</v>
      </c>
      <c r="G359" s="334" t="s">
        <v>3709</v>
      </c>
      <c r="H359" s="334">
        <v>4</v>
      </c>
      <c r="I359" s="335">
        <v>2.0032000000000001</v>
      </c>
    </row>
    <row r="360" spans="1:9" x14ac:dyDescent="0.35">
      <c r="A360" s="334" t="str">
        <f>Inek2020A1a2a[[#This Row],[PEPP]]&amp;"#"&amp;Inek2020A1a2a[[#This Row],[Klasse]]</f>
        <v>PK04A#5</v>
      </c>
      <c r="B360" s="334">
        <f>Inek2020A1a2a[[#This Row],[Klasse2]]</f>
        <v>5</v>
      </c>
      <c r="C360" s="335">
        <f>Inek2020A1a2a[[#This Row],[BewJeTag2]]</f>
        <v>1.9764999999999999</v>
      </c>
      <c r="D360" s="334" t="s">
        <v>340</v>
      </c>
      <c r="E360" s="334" t="s">
        <v>383</v>
      </c>
      <c r="F360" s="334" t="s">
        <v>392</v>
      </c>
      <c r="G360" s="334" t="s">
        <v>3709</v>
      </c>
      <c r="H360" s="334">
        <v>5</v>
      </c>
      <c r="I360" s="335">
        <v>1.9764999999999999</v>
      </c>
    </row>
    <row r="361" spans="1:9" x14ac:dyDescent="0.35">
      <c r="A361" s="334" t="str">
        <f>Inek2020A1a2a[[#This Row],[PEPP]]&amp;"#"&amp;Inek2020A1a2a[[#This Row],[Klasse]]</f>
        <v>PK04A#6</v>
      </c>
      <c r="B361" s="334">
        <f>Inek2020A1a2a[[#This Row],[Klasse2]]</f>
        <v>6</v>
      </c>
      <c r="C361" s="335">
        <f>Inek2020A1a2a[[#This Row],[BewJeTag2]]</f>
        <v>1.9498</v>
      </c>
      <c r="D361" s="334" t="s">
        <v>340</v>
      </c>
      <c r="E361" s="334" t="s">
        <v>383</v>
      </c>
      <c r="F361" s="334" t="s">
        <v>392</v>
      </c>
      <c r="G361" s="334" t="s">
        <v>3709</v>
      </c>
      <c r="H361" s="334">
        <v>6</v>
      </c>
      <c r="I361" s="335">
        <v>1.9498</v>
      </c>
    </row>
    <row r="362" spans="1:9" x14ac:dyDescent="0.35">
      <c r="A362" s="334" t="str">
        <f>Inek2020A1a2a[[#This Row],[PEPP]]&amp;"#"&amp;Inek2020A1a2a[[#This Row],[Klasse]]</f>
        <v>PK04A#7</v>
      </c>
      <c r="B362" s="334">
        <f>Inek2020A1a2a[[#This Row],[Klasse2]]</f>
        <v>7</v>
      </c>
      <c r="C362" s="335">
        <f>Inek2020A1a2a[[#This Row],[BewJeTag2]]</f>
        <v>1.9231</v>
      </c>
      <c r="D362" s="334" t="s">
        <v>340</v>
      </c>
      <c r="E362" s="334" t="s">
        <v>383</v>
      </c>
      <c r="F362" s="334" t="s">
        <v>392</v>
      </c>
      <c r="G362" s="334" t="s">
        <v>3709</v>
      </c>
      <c r="H362" s="334">
        <v>7</v>
      </c>
      <c r="I362" s="335">
        <v>1.9231</v>
      </c>
    </row>
    <row r="363" spans="1:9" x14ac:dyDescent="0.35">
      <c r="A363" s="334" t="str">
        <f>Inek2020A1a2a[[#This Row],[PEPP]]&amp;"#"&amp;Inek2020A1a2a[[#This Row],[Klasse]]</f>
        <v>PK04A#8</v>
      </c>
      <c r="B363" s="334">
        <f>Inek2020A1a2a[[#This Row],[Klasse2]]</f>
        <v>8</v>
      </c>
      <c r="C363" s="335">
        <f>Inek2020A1a2a[[#This Row],[BewJeTag2]]</f>
        <v>1.8964000000000001</v>
      </c>
      <c r="D363" s="334" t="s">
        <v>340</v>
      </c>
      <c r="E363" s="334" t="s">
        <v>383</v>
      </c>
      <c r="F363" s="334" t="s">
        <v>392</v>
      </c>
      <c r="G363" s="334" t="s">
        <v>3709</v>
      </c>
      <c r="H363" s="334">
        <v>8</v>
      </c>
      <c r="I363" s="335">
        <v>1.8964000000000001</v>
      </c>
    </row>
    <row r="364" spans="1:9" x14ac:dyDescent="0.35">
      <c r="A364" s="334" t="str">
        <f>Inek2020A1a2a[[#This Row],[PEPP]]&amp;"#"&amp;Inek2020A1a2a[[#This Row],[Klasse]]</f>
        <v>PK04A#9</v>
      </c>
      <c r="B364" s="334">
        <f>Inek2020A1a2a[[#This Row],[Klasse2]]</f>
        <v>9</v>
      </c>
      <c r="C364" s="335">
        <f>Inek2020A1a2a[[#This Row],[BewJeTag2]]</f>
        <v>1.8696999999999999</v>
      </c>
      <c r="D364" s="334" t="s">
        <v>340</v>
      </c>
      <c r="E364" s="334" t="s">
        <v>383</v>
      </c>
      <c r="F364" s="334" t="s">
        <v>392</v>
      </c>
      <c r="G364" s="334" t="s">
        <v>3709</v>
      </c>
      <c r="H364" s="334">
        <v>9</v>
      </c>
      <c r="I364" s="335">
        <v>1.8696999999999999</v>
      </c>
    </row>
    <row r="365" spans="1:9" x14ac:dyDescent="0.35">
      <c r="A365" s="334" t="str">
        <f>Inek2020A1a2a[[#This Row],[PEPP]]&amp;"#"&amp;Inek2020A1a2a[[#This Row],[Klasse]]</f>
        <v>PK04A#10</v>
      </c>
      <c r="B365" s="334">
        <f>Inek2020A1a2a[[#This Row],[Klasse2]]</f>
        <v>10</v>
      </c>
      <c r="C365" s="335">
        <f>Inek2020A1a2a[[#This Row],[BewJeTag2]]</f>
        <v>1.843</v>
      </c>
      <c r="D365" s="334" t="s">
        <v>340</v>
      </c>
      <c r="E365" s="334" t="s">
        <v>383</v>
      </c>
      <c r="F365" s="334" t="s">
        <v>392</v>
      </c>
      <c r="G365" s="334" t="s">
        <v>3709</v>
      </c>
      <c r="H365" s="334">
        <v>10</v>
      </c>
      <c r="I365" s="335">
        <v>1.843</v>
      </c>
    </row>
    <row r="366" spans="1:9" x14ac:dyDescent="0.35">
      <c r="A366" s="334" t="str">
        <f>Inek2020A1a2a[[#This Row],[PEPP]]&amp;"#"&amp;Inek2020A1a2a[[#This Row],[Klasse]]</f>
        <v>PK04A#11</v>
      </c>
      <c r="B366" s="334">
        <f>Inek2020A1a2a[[#This Row],[Klasse2]]</f>
        <v>11</v>
      </c>
      <c r="C366" s="335">
        <f>Inek2020A1a2a[[#This Row],[BewJeTag2]]</f>
        <v>1.8163</v>
      </c>
      <c r="D366" s="334" t="s">
        <v>340</v>
      </c>
      <c r="E366" s="334" t="s">
        <v>383</v>
      </c>
      <c r="F366" s="334" t="s">
        <v>392</v>
      </c>
      <c r="G366" s="334" t="s">
        <v>3709</v>
      </c>
      <c r="H366" s="334">
        <v>11</v>
      </c>
      <c r="I366" s="335">
        <v>1.8163</v>
      </c>
    </row>
    <row r="367" spans="1:9" x14ac:dyDescent="0.35">
      <c r="A367" s="334" t="str">
        <f>Inek2020A1a2a[[#This Row],[PEPP]]&amp;"#"&amp;Inek2020A1a2a[[#This Row],[Klasse]]</f>
        <v>PK04A#12</v>
      </c>
      <c r="B367" s="334">
        <f>Inek2020A1a2a[[#This Row],[Klasse2]]</f>
        <v>12</v>
      </c>
      <c r="C367" s="335">
        <f>Inek2020A1a2a[[#This Row],[BewJeTag2]]</f>
        <v>1.7896000000000001</v>
      </c>
      <c r="D367" s="334" t="s">
        <v>340</v>
      </c>
      <c r="E367" s="334" t="s">
        <v>383</v>
      </c>
      <c r="F367" s="334" t="s">
        <v>392</v>
      </c>
      <c r="G367" s="334" t="s">
        <v>3709</v>
      </c>
      <c r="H367" s="334">
        <v>12</v>
      </c>
      <c r="I367" s="335">
        <v>1.7896000000000001</v>
      </c>
    </row>
    <row r="368" spans="1:9" x14ac:dyDescent="0.35">
      <c r="A368" s="334" t="str">
        <f>Inek2020A1a2a[[#This Row],[PEPP]]&amp;"#"&amp;Inek2020A1a2a[[#This Row],[Klasse]]</f>
        <v>PK04A#13</v>
      </c>
      <c r="B368" s="334">
        <f>Inek2020A1a2a[[#This Row],[Klasse2]]</f>
        <v>13</v>
      </c>
      <c r="C368" s="335">
        <f>Inek2020A1a2a[[#This Row],[BewJeTag2]]</f>
        <v>1.7628999999999999</v>
      </c>
      <c r="D368" s="334" t="s">
        <v>340</v>
      </c>
      <c r="E368" s="334" t="s">
        <v>383</v>
      </c>
      <c r="F368" s="334" t="s">
        <v>392</v>
      </c>
      <c r="G368" s="334" t="s">
        <v>3709</v>
      </c>
      <c r="H368" s="334">
        <v>13</v>
      </c>
      <c r="I368" s="335">
        <v>1.7628999999999999</v>
      </c>
    </row>
    <row r="369" spans="1:9" x14ac:dyDescent="0.35">
      <c r="A369" s="334" t="str">
        <f>Inek2020A1a2a[[#This Row],[PEPP]]&amp;"#"&amp;Inek2020A1a2a[[#This Row],[Klasse]]</f>
        <v>PK04A#14</v>
      </c>
      <c r="B369" s="334">
        <f>Inek2020A1a2a[[#This Row],[Klasse2]]</f>
        <v>14</v>
      </c>
      <c r="C369" s="335">
        <f>Inek2020A1a2a[[#This Row],[BewJeTag2]]</f>
        <v>1.7361</v>
      </c>
      <c r="D369" s="334" t="s">
        <v>340</v>
      </c>
      <c r="E369" s="334" t="s">
        <v>383</v>
      </c>
      <c r="F369" s="334" t="s">
        <v>392</v>
      </c>
      <c r="G369" s="334" t="s">
        <v>3709</v>
      </c>
      <c r="H369" s="334">
        <v>14</v>
      </c>
      <c r="I369" s="335">
        <v>1.7361</v>
      </c>
    </row>
    <row r="370" spans="1:9" x14ac:dyDescent="0.35">
      <c r="A370" s="334" t="str">
        <f>Inek2020A1a2a[[#This Row],[PEPP]]&amp;"#"&amp;Inek2020A1a2a[[#This Row],[Klasse]]</f>
        <v>PK04A#15</v>
      </c>
      <c r="B370" s="334">
        <f>Inek2020A1a2a[[#This Row],[Klasse2]]</f>
        <v>15</v>
      </c>
      <c r="C370" s="335">
        <f>Inek2020A1a2a[[#This Row],[BewJeTag2]]</f>
        <v>1.7094</v>
      </c>
      <c r="D370" s="334" t="s">
        <v>340</v>
      </c>
      <c r="E370" s="334" t="s">
        <v>383</v>
      </c>
      <c r="F370" s="334" t="s">
        <v>392</v>
      </c>
      <c r="G370" s="334" t="s">
        <v>3709</v>
      </c>
      <c r="H370" s="334">
        <v>15</v>
      </c>
      <c r="I370" s="335">
        <v>1.7094</v>
      </c>
    </row>
    <row r="371" spans="1:9" x14ac:dyDescent="0.35">
      <c r="A371" s="334" t="str">
        <f>Inek2020A1a2a[[#This Row],[PEPP]]&amp;"#"&amp;Inek2020A1a2a[[#This Row],[Klasse]]</f>
        <v>PK04A#16</v>
      </c>
      <c r="B371" s="334">
        <f>Inek2020A1a2a[[#This Row],[Klasse2]]</f>
        <v>16</v>
      </c>
      <c r="C371" s="335">
        <f>Inek2020A1a2a[[#This Row],[BewJeTag2]]</f>
        <v>1.6827000000000001</v>
      </c>
      <c r="D371" s="334" t="s">
        <v>340</v>
      </c>
      <c r="E371" s="334" t="s">
        <v>383</v>
      </c>
      <c r="F371" s="334" t="s">
        <v>392</v>
      </c>
      <c r="G371" s="334" t="s">
        <v>3709</v>
      </c>
      <c r="H371" s="334">
        <v>16</v>
      </c>
      <c r="I371" s="335">
        <v>1.6827000000000001</v>
      </c>
    </row>
    <row r="372" spans="1:9" x14ac:dyDescent="0.35">
      <c r="A372" s="334" t="str">
        <f>Inek2020A1a2a[[#This Row],[PEPP]]&amp;"#"&amp;Inek2020A1a2a[[#This Row],[Klasse]]</f>
        <v>PK04A#17</v>
      </c>
      <c r="B372" s="334">
        <f>Inek2020A1a2a[[#This Row],[Klasse2]]</f>
        <v>17</v>
      </c>
      <c r="C372" s="335">
        <f>Inek2020A1a2a[[#This Row],[BewJeTag2]]</f>
        <v>1.6559999999999999</v>
      </c>
      <c r="D372" s="334" t="s">
        <v>340</v>
      </c>
      <c r="E372" s="334" t="s">
        <v>383</v>
      </c>
      <c r="F372" s="334" t="s">
        <v>392</v>
      </c>
      <c r="G372" s="334" t="s">
        <v>3709</v>
      </c>
      <c r="H372" s="334">
        <v>17</v>
      </c>
      <c r="I372" s="335">
        <v>1.6559999999999999</v>
      </c>
    </row>
    <row r="373" spans="1:9" x14ac:dyDescent="0.35">
      <c r="A373" s="334" t="str">
        <f>Inek2020A1a2a[[#This Row],[PEPP]]&amp;"#"&amp;Inek2020A1a2a[[#This Row],[Klasse]]</f>
        <v>PK04B#1</v>
      </c>
      <c r="B373" s="334">
        <f>Inek2020A1a2a[[#This Row],[Klasse2]]</f>
        <v>1</v>
      </c>
      <c r="C373" s="335">
        <f>Inek2020A1a2a[[#This Row],[BewJeTag2]]</f>
        <v>2.1573000000000002</v>
      </c>
      <c r="D373" s="334" t="s">
        <v>340</v>
      </c>
      <c r="E373" s="334" t="s">
        <v>383</v>
      </c>
      <c r="F373" s="334" t="s">
        <v>394</v>
      </c>
      <c r="G373" s="334" t="s">
        <v>3710</v>
      </c>
      <c r="H373" s="334">
        <v>1</v>
      </c>
      <c r="I373" s="335">
        <v>2.1573000000000002</v>
      </c>
    </row>
    <row r="374" spans="1:9" x14ac:dyDescent="0.35">
      <c r="A374" s="334" t="str">
        <f>Inek2020A1a2a[[#This Row],[PEPP]]&amp;"#"&amp;Inek2020A1a2a[[#This Row],[Klasse]]</f>
        <v>PK04B#2</v>
      </c>
      <c r="B374" s="334">
        <f>Inek2020A1a2a[[#This Row],[Klasse2]]</f>
        <v>2</v>
      </c>
      <c r="C374" s="335">
        <f>Inek2020A1a2a[[#This Row],[BewJeTag2]]</f>
        <v>1.9906999999999999</v>
      </c>
      <c r="D374" s="334" t="s">
        <v>340</v>
      </c>
      <c r="E374" s="334" t="s">
        <v>383</v>
      </c>
      <c r="F374" s="334" t="s">
        <v>394</v>
      </c>
      <c r="G374" s="334" t="s">
        <v>3710</v>
      </c>
      <c r="H374" s="334">
        <v>2</v>
      </c>
      <c r="I374" s="335">
        <v>1.9906999999999999</v>
      </c>
    </row>
    <row r="375" spans="1:9" x14ac:dyDescent="0.35">
      <c r="A375" s="334" t="str">
        <f>Inek2020A1a2a[[#This Row],[PEPP]]&amp;"#"&amp;Inek2020A1a2a[[#This Row],[Klasse]]</f>
        <v>PK04B#3</v>
      </c>
      <c r="B375" s="334">
        <f>Inek2020A1a2a[[#This Row],[Klasse2]]</f>
        <v>3</v>
      </c>
      <c r="C375" s="335">
        <f>Inek2020A1a2a[[#This Row],[BewJeTag2]]</f>
        <v>1.9609000000000001</v>
      </c>
      <c r="D375" s="334" t="s">
        <v>340</v>
      </c>
      <c r="E375" s="334" t="s">
        <v>383</v>
      </c>
      <c r="F375" s="334" t="s">
        <v>394</v>
      </c>
      <c r="G375" s="334" t="s">
        <v>3710</v>
      </c>
      <c r="H375" s="334">
        <v>3</v>
      </c>
      <c r="I375" s="335">
        <v>1.9609000000000001</v>
      </c>
    </row>
    <row r="376" spans="1:9" x14ac:dyDescent="0.35">
      <c r="A376" s="334" t="str">
        <f>Inek2020A1a2a[[#This Row],[PEPP]]&amp;"#"&amp;Inek2020A1a2a[[#This Row],[Klasse]]</f>
        <v>PK04B#4</v>
      </c>
      <c r="B376" s="334">
        <f>Inek2020A1a2a[[#This Row],[Klasse2]]</f>
        <v>4</v>
      </c>
      <c r="C376" s="335">
        <f>Inek2020A1a2a[[#This Row],[BewJeTag2]]</f>
        <v>1.9343999999999999</v>
      </c>
      <c r="D376" s="334" t="s">
        <v>340</v>
      </c>
      <c r="E376" s="334" t="s">
        <v>383</v>
      </c>
      <c r="F376" s="334" t="s">
        <v>394</v>
      </c>
      <c r="G376" s="334" t="s">
        <v>3710</v>
      </c>
      <c r="H376" s="334">
        <v>4</v>
      </c>
      <c r="I376" s="335">
        <v>1.9343999999999999</v>
      </c>
    </row>
    <row r="377" spans="1:9" x14ac:dyDescent="0.35">
      <c r="A377" s="334" t="str">
        <f>Inek2020A1a2a[[#This Row],[PEPP]]&amp;"#"&amp;Inek2020A1a2a[[#This Row],[Klasse]]</f>
        <v>PK04B#5</v>
      </c>
      <c r="B377" s="334">
        <f>Inek2020A1a2a[[#This Row],[Klasse2]]</f>
        <v>5</v>
      </c>
      <c r="C377" s="335">
        <f>Inek2020A1a2a[[#This Row],[BewJeTag2]]</f>
        <v>1.9079999999999999</v>
      </c>
      <c r="D377" s="334" t="s">
        <v>340</v>
      </c>
      <c r="E377" s="334" t="s">
        <v>383</v>
      </c>
      <c r="F377" s="334" t="s">
        <v>394</v>
      </c>
      <c r="G377" s="334" t="s">
        <v>3710</v>
      </c>
      <c r="H377" s="334">
        <v>5</v>
      </c>
      <c r="I377" s="335">
        <v>1.9079999999999999</v>
      </c>
    </row>
    <row r="378" spans="1:9" x14ac:dyDescent="0.35">
      <c r="A378" s="334" t="str">
        <f>Inek2020A1a2a[[#This Row],[PEPP]]&amp;"#"&amp;Inek2020A1a2a[[#This Row],[Klasse]]</f>
        <v>PK04B#6</v>
      </c>
      <c r="B378" s="334">
        <f>Inek2020A1a2a[[#This Row],[Klasse2]]</f>
        <v>6</v>
      </c>
      <c r="C378" s="335">
        <f>Inek2020A1a2a[[#This Row],[BewJeTag2]]</f>
        <v>1.8815</v>
      </c>
      <c r="D378" s="334" t="s">
        <v>340</v>
      </c>
      <c r="E378" s="334" t="s">
        <v>383</v>
      </c>
      <c r="F378" s="334" t="s">
        <v>394</v>
      </c>
      <c r="G378" s="334" t="s">
        <v>3710</v>
      </c>
      <c r="H378" s="334">
        <v>6</v>
      </c>
      <c r="I378" s="335">
        <v>1.8815</v>
      </c>
    </row>
    <row r="379" spans="1:9" x14ac:dyDescent="0.35">
      <c r="A379" s="334" t="str">
        <f>Inek2020A1a2a[[#This Row],[PEPP]]&amp;"#"&amp;Inek2020A1a2a[[#This Row],[Klasse]]</f>
        <v>PK04B#7</v>
      </c>
      <c r="B379" s="334">
        <f>Inek2020A1a2a[[#This Row],[Klasse2]]</f>
        <v>7</v>
      </c>
      <c r="C379" s="335">
        <f>Inek2020A1a2a[[#This Row],[BewJeTag2]]</f>
        <v>1.855</v>
      </c>
      <c r="D379" s="334" t="s">
        <v>340</v>
      </c>
      <c r="E379" s="334" t="s">
        <v>383</v>
      </c>
      <c r="F379" s="334" t="s">
        <v>394</v>
      </c>
      <c r="G379" s="334" t="s">
        <v>3710</v>
      </c>
      <c r="H379" s="334">
        <v>7</v>
      </c>
      <c r="I379" s="335">
        <v>1.855</v>
      </c>
    </row>
    <row r="380" spans="1:9" x14ac:dyDescent="0.35">
      <c r="A380" s="334" t="str">
        <f>Inek2020A1a2a[[#This Row],[PEPP]]&amp;"#"&amp;Inek2020A1a2a[[#This Row],[Klasse]]</f>
        <v>PK04B#8</v>
      </c>
      <c r="B380" s="334">
        <f>Inek2020A1a2a[[#This Row],[Klasse2]]</f>
        <v>8</v>
      </c>
      <c r="C380" s="335">
        <f>Inek2020A1a2a[[#This Row],[BewJeTag2]]</f>
        <v>1.8286</v>
      </c>
      <c r="D380" s="334" t="s">
        <v>340</v>
      </c>
      <c r="E380" s="334" t="s">
        <v>383</v>
      </c>
      <c r="F380" s="334" t="s">
        <v>394</v>
      </c>
      <c r="G380" s="334" t="s">
        <v>3710</v>
      </c>
      <c r="H380" s="334">
        <v>8</v>
      </c>
      <c r="I380" s="335">
        <v>1.8286</v>
      </c>
    </row>
    <row r="381" spans="1:9" x14ac:dyDescent="0.35">
      <c r="A381" s="334" t="str">
        <f>Inek2020A1a2a[[#This Row],[PEPP]]&amp;"#"&amp;Inek2020A1a2a[[#This Row],[Klasse]]</f>
        <v>PK04B#9</v>
      </c>
      <c r="B381" s="334">
        <f>Inek2020A1a2a[[#This Row],[Klasse2]]</f>
        <v>9</v>
      </c>
      <c r="C381" s="335">
        <f>Inek2020A1a2a[[#This Row],[BewJeTag2]]</f>
        <v>1.8021</v>
      </c>
      <c r="D381" s="334" t="s">
        <v>340</v>
      </c>
      <c r="E381" s="334" t="s">
        <v>383</v>
      </c>
      <c r="F381" s="334" t="s">
        <v>394</v>
      </c>
      <c r="G381" s="334" t="s">
        <v>3710</v>
      </c>
      <c r="H381" s="334">
        <v>9</v>
      </c>
      <c r="I381" s="335">
        <v>1.8021</v>
      </c>
    </row>
    <row r="382" spans="1:9" x14ac:dyDescent="0.35">
      <c r="A382" s="334" t="str">
        <f>Inek2020A1a2a[[#This Row],[PEPP]]&amp;"#"&amp;Inek2020A1a2a[[#This Row],[Klasse]]</f>
        <v>PK04B#10</v>
      </c>
      <c r="B382" s="334">
        <f>Inek2020A1a2a[[#This Row],[Klasse2]]</f>
        <v>10</v>
      </c>
      <c r="C382" s="335">
        <f>Inek2020A1a2a[[#This Row],[BewJeTag2]]</f>
        <v>1.7756000000000001</v>
      </c>
      <c r="D382" s="334" t="s">
        <v>340</v>
      </c>
      <c r="E382" s="334" t="s">
        <v>383</v>
      </c>
      <c r="F382" s="334" t="s">
        <v>394</v>
      </c>
      <c r="G382" s="334" t="s">
        <v>3710</v>
      </c>
      <c r="H382" s="334">
        <v>10</v>
      </c>
      <c r="I382" s="335">
        <v>1.7756000000000001</v>
      </c>
    </row>
    <row r="383" spans="1:9" x14ac:dyDescent="0.35">
      <c r="A383" s="334" t="str">
        <f>Inek2020A1a2a[[#This Row],[PEPP]]&amp;"#"&amp;Inek2020A1a2a[[#This Row],[Klasse]]</f>
        <v>PK04B#11</v>
      </c>
      <c r="B383" s="334">
        <f>Inek2020A1a2a[[#This Row],[Klasse2]]</f>
        <v>11</v>
      </c>
      <c r="C383" s="335">
        <f>Inek2020A1a2a[[#This Row],[BewJeTag2]]</f>
        <v>1.7491000000000001</v>
      </c>
      <c r="D383" s="334" t="s">
        <v>340</v>
      </c>
      <c r="E383" s="334" t="s">
        <v>383</v>
      </c>
      <c r="F383" s="334" t="s">
        <v>394</v>
      </c>
      <c r="G383" s="334" t="s">
        <v>3710</v>
      </c>
      <c r="H383" s="334">
        <v>11</v>
      </c>
      <c r="I383" s="335">
        <v>1.7491000000000001</v>
      </c>
    </row>
    <row r="384" spans="1:9" x14ac:dyDescent="0.35">
      <c r="A384" s="334" t="str">
        <f>Inek2020A1a2a[[#This Row],[PEPP]]&amp;"#"&amp;Inek2020A1a2a[[#This Row],[Klasse]]</f>
        <v>PK04B#12</v>
      </c>
      <c r="B384" s="334">
        <f>Inek2020A1a2a[[#This Row],[Klasse2]]</f>
        <v>12</v>
      </c>
      <c r="C384" s="335">
        <f>Inek2020A1a2a[[#This Row],[BewJeTag2]]</f>
        <v>1.7226999999999999</v>
      </c>
      <c r="D384" s="334" t="s">
        <v>340</v>
      </c>
      <c r="E384" s="334" t="s">
        <v>383</v>
      </c>
      <c r="F384" s="334" t="s">
        <v>394</v>
      </c>
      <c r="G384" s="334" t="s">
        <v>3710</v>
      </c>
      <c r="H384" s="334">
        <v>12</v>
      </c>
      <c r="I384" s="335">
        <v>1.7226999999999999</v>
      </c>
    </row>
    <row r="385" spans="1:9" x14ac:dyDescent="0.35">
      <c r="A385" s="334" t="str">
        <f>Inek2020A1a2a[[#This Row],[PEPP]]&amp;"#"&amp;Inek2020A1a2a[[#This Row],[Klasse]]</f>
        <v>PK04B#13</v>
      </c>
      <c r="B385" s="334">
        <f>Inek2020A1a2a[[#This Row],[Klasse2]]</f>
        <v>13</v>
      </c>
      <c r="C385" s="335">
        <f>Inek2020A1a2a[[#This Row],[BewJeTag2]]</f>
        <v>1.6961999999999999</v>
      </c>
      <c r="D385" s="334" t="s">
        <v>340</v>
      </c>
      <c r="E385" s="334" t="s">
        <v>383</v>
      </c>
      <c r="F385" s="334" t="s">
        <v>394</v>
      </c>
      <c r="G385" s="334" t="s">
        <v>3710</v>
      </c>
      <c r="H385" s="334">
        <v>13</v>
      </c>
      <c r="I385" s="335">
        <v>1.6961999999999999</v>
      </c>
    </row>
    <row r="386" spans="1:9" x14ac:dyDescent="0.35">
      <c r="A386" s="334" t="str">
        <f>Inek2020A1a2a[[#This Row],[PEPP]]&amp;"#"&amp;Inek2020A1a2a[[#This Row],[Klasse]]</f>
        <v>PK04B#14</v>
      </c>
      <c r="B386" s="334">
        <f>Inek2020A1a2a[[#This Row],[Klasse2]]</f>
        <v>14</v>
      </c>
      <c r="C386" s="335">
        <f>Inek2020A1a2a[[#This Row],[BewJeTag2]]</f>
        <v>1.6697</v>
      </c>
      <c r="D386" s="334" t="s">
        <v>340</v>
      </c>
      <c r="E386" s="334" t="s">
        <v>383</v>
      </c>
      <c r="F386" s="334" t="s">
        <v>394</v>
      </c>
      <c r="G386" s="334" t="s">
        <v>3710</v>
      </c>
      <c r="H386" s="334">
        <v>14</v>
      </c>
      <c r="I386" s="335">
        <v>1.6697</v>
      </c>
    </row>
    <row r="387" spans="1:9" x14ac:dyDescent="0.35">
      <c r="A387" s="334" t="str">
        <f>Inek2020A1a2a[[#This Row],[PEPP]]&amp;"#"&amp;Inek2020A1a2a[[#This Row],[Klasse]]</f>
        <v>PK04B#15</v>
      </c>
      <c r="B387" s="334">
        <f>Inek2020A1a2a[[#This Row],[Klasse2]]</f>
        <v>15</v>
      </c>
      <c r="C387" s="335">
        <f>Inek2020A1a2a[[#This Row],[BewJeTag2]]</f>
        <v>1.6432</v>
      </c>
      <c r="D387" s="334" t="s">
        <v>340</v>
      </c>
      <c r="E387" s="334" t="s">
        <v>383</v>
      </c>
      <c r="F387" s="334" t="s">
        <v>394</v>
      </c>
      <c r="G387" s="334" t="s">
        <v>3710</v>
      </c>
      <c r="H387" s="334">
        <v>15</v>
      </c>
      <c r="I387" s="335">
        <v>1.6432</v>
      </c>
    </row>
    <row r="388" spans="1:9" x14ac:dyDescent="0.35">
      <c r="A388" s="334" t="str">
        <f>Inek2020A1a2a[[#This Row],[PEPP]]&amp;"#"&amp;Inek2020A1a2a[[#This Row],[Klasse]]</f>
        <v>PK04B#16</v>
      </c>
      <c r="B388" s="334">
        <f>Inek2020A1a2a[[#This Row],[Klasse2]]</f>
        <v>16</v>
      </c>
      <c r="C388" s="335">
        <f>Inek2020A1a2a[[#This Row],[BewJeTag2]]</f>
        <v>1.6168</v>
      </c>
      <c r="D388" s="334" t="s">
        <v>340</v>
      </c>
      <c r="E388" s="334" t="s">
        <v>383</v>
      </c>
      <c r="F388" s="334" t="s">
        <v>394</v>
      </c>
      <c r="G388" s="334" t="s">
        <v>3710</v>
      </c>
      <c r="H388" s="334">
        <v>16</v>
      </c>
      <c r="I388" s="335">
        <v>1.6168</v>
      </c>
    </row>
    <row r="389" spans="1:9" x14ac:dyDescent="0.35">
      <c r="A389" s="334" t="str">
        <f>Inek2020A1a2a[[#This Row],[PEPP]]&amp;"#"&amp;Inek2020A1a2a[[#This Row],[Klasse]]</f>
        <v>PK04B#17</v>
      </c>
      <c r="B389" s="334">
        <f>Inek2020A1a2a[[#This Row],[Klasse2]]</f>
        <v>17</v>
      </c>
      <c r="C389" s="335">
        <f>Inek2020A1a2a[[#This Row],[BewJeTag2]]</f>
        <v>1.5903</v>
      </c>
      <c r="D389" s="334" t="s">
        <v>340</v>
      </c>
      <c r="E389" s="334" t="s">
        <v>383</v>
      </c>
      <c r="F389" s="334" t="s">
        <v>394</v>
      </c>
      <c r="G389" s="334" t="s">
        <v>3710</v>
      </c>
      <c r="H389" s="334">
        <v>17</v>
      </c>
      <c r="I389" s="335">
        <v>1.5903</v>
      </c>
    </row>
    <row r="390" spans="1:9" x14ac:dyDescent="0.35">
      <c r="A390" s="334" t="str">
        <f>Inek2020A1a2a[[#This Row],[PEPP]]&amp;"#"&amp;Inek2020A1a2a[[#This Row],[Klasse]]</f>
        <v>PK04B#18</v>
      </c>
      <c r="B390" s="334">
        <f>Inek2020A1a2a[[#This Row],[Klasse2]]</f>
        <v>18</v>
      </c>
      <c r="C390" s="335">
        <f>Inek2020A1a2a[[#This Row],[BewJeTag2]]</f>
        <v>1.5638000000000001</v>
      </c>
      <c r="D390" s="334" t="s">
        <v>340</v>
      </c>
      <c r="E390" s="334" t="s">
        <v>383</v>
      </c>
      <c r="F390" s="334" t="s">
        <v>394</v>
      </c>
      <c r="G390" s="334" t="s">
        <v>3710</v>
      </c>
      <c r="H390" s="334">
        <v>18</v>
      </c>
      <c r="I390" s="335">
        <v>1.5638000000000001</v>
      </c>
    </row>
    <row r="391" spans="1:9" x14ac:dyDescent="0.35">
      <c r="A391" s="334" t="str">
        <f>Inek2020A1a2a[[#This Row],[PEPP]]&amp;"#"&amp;Inek2020A1a2a[[#This Row],[Klasse]]</f>
        <v>PK04B#19</v>
      </c>
      <c r="B391" s="334">
        <f>Inek2020A1a2a[[#This Row],[Klasse2]]</f>
        <v>19</v>
      </c>
      <c r="C391" s="335">
        <f>Inek2020A1a2a[[#This Row],[BewJeTag2]]</f>
        <v>1.5374000000000001</v>
      </c>
      <c r="D391" s="334" t="s">
        <v>340</v>
      </c>
      <c r="E391" s="334" t="s">
        <v>383</v>
      </c>
      <c r="F391" s="334" t="s">
        <v>394</v>
      </c>
      <c r="G391" s="334" t="s">
        <v>3710</v>
      </c>
      <c r="H391" s="334">
        <v>19</v>
      </c>
      <c r="I391" s="335">
        <v>1.5374000000000001</v>
      </c>
    </row>
    <row r="392" spans="1:9" x14ac:dyDescent="0.35">
      <c r="A392" s="334" t="str">
        <f>Inek2020A1a2a[[#This Row],[PEPP]]&amp;"#"&amp;Inek2020A1a2a[[#This Row],[Klasse]]</f>
        <v>PK04B#20</v>
      </c>
      <c r="B392" s="334">
        <f>Inek2020A1a2a[[#This Row],[Klasse2]]</f>
        <v>20</v>
      </c>
      <c r="C392" s="335">
        <f>Inek2020A1a2a[[#This Row],[BewJeTag2]]</f>
        <v>1.5108999999999999</v>
      </c>
      <c r="D392" s="334" t="s">
        <v>340</v>
      </c>
      <c r="E392" s="334" t="s">
        <v>383</v>
      </c>
      <c r="F392" s="334" t="s">
        <v>394</v>
      </c>
      <c r="G392" s="334" t="s">
        <v>3710</v>
      </c>
      <c r="H392" s="334">
        <v>20</v>
      </c>
      <c r="I392" s="335">
        <v>1.5108999999999999</v>
      </c>
    </row>
    <row r="393" spans="1:9" x14ac:dyDescent="0.35">
      <c r="A393" s="334" t="str">
        <f>Inek2020A1a2a[[#This Row],[PEPP]]&amp;"#"&amp;Inek2020A1a2a[[#This Row],[Klasse]]</f>
        <v>PK04C#1</v>
      </c>
      <c r="B393" s="334">
        <f>Inek2020A1a2a[[#This Row],[Klasse2]]</f>
        <v>1</v>
      </c>
      <c r="C393" s="335">
        <f>Inek2020A1a2a[[#This Row],[BewJeTag2]]</f>
        <v>2.1265000000000001</v>
      </c>
      <c r="D393" s="334" t="s">
        <v>340</v>
      </c>
      <c r="E393" s="334" t="s">
        <v>383</v>
      </c>
      <c r="F393" s="334" t="s">
        <v>3711</v>
      </c>
      <c r="G393" s="334" t="s">
        <v>3712</v>
      </c>
      <c r="H393" s="334">
        <v>1</v>
      </c>
      <c r="I393" s="335">
        <v>2.1265000000000001</v>
      </c>
    </row>
    <row r="394" spans="1:9" x14ac:dyDescent="0.35">
      <c r="A394" s="334" t="str">
        <f>Inek2020A1a2a[[#This Row],[PEPP]]&amp;"#"&amp;Inek2020A1a2a[[#This Row],[Klasse]]</f>
        <v>PK04C#2</v>
      </c>
      <c r="B394" s="334">
        <f>Inek2020A1a2a[[#This Row],[Klasse2]]</f>
        <v>2</v>
      </c>
      <c r="C394" s="335">
        <f>Inek2020A1a2a[[#This Row],[BewJeTag2]]</f>
        <v>1.9430000000000001</v>
      </c>
      <c r="D394" s="334" t="s">
        <v>340</v>
      </c>
      <c r="E394" s="334" t="s">
        <v>383</v>
      </c>
      <c r="F394" s="334" t="s">
        <v>3711</v>
      </c>
      <c r="G394" s="334" t="s">
        <v>3712</v>
      </c>
      <c r="H394" s="334">
        <v>2</v>
      </c>
      <c r="I394" s="335">
        <v>1.9430000000000001</v>
      </c>
    </row>
    <row r="395" spans="1:9" x14ac:dyDescent="0.35">
      <c r="A395" s="334" t="str">
        <f>Inek2020A1a2a[[#This Row],[PEPP]]&amp;"#"&amp;Inek2020A1a2a[[#This Row],[Klasse]]</f>
        <v>PK04C#3</v>
      </c>
      <c r="B395" s="334">
        <f>Inek2020A1a2a[[#This Row],[Klasse2]]</f>
        <v>3</v>
      </c>
      <c r="C395" s="335">
        <f>Inek2020A1a2a[[#This Row],[BewJeTag2]]</f>
        <v>1.9101999999999999</v>
      </c>
      <c r="D395" s="334" t="s">
        <v>340</v>
      </c>
      <c r="E395" s="334" t="s">
        <v>383</v>
      </c>
      <c r="F395" s="334" t="s">
        <v>3711</v>
      </c>
      <c r="G395" s="334" t="s">
        <v>3712</v>
      </c>
      <c r="H395" s="334">
        <v>3</v>
      </c>
      <c r="I395" s="335">
        <v>1.9101999999999999</v>
      </c>
    </row>
    <row r="396" spans="1:9" x14ac:dyDescent="0.35">
      <c r="A396" s="334" t="str">
        <f>Inek2020A1a2a[[#This Row],[PEPP]]&amp;"#"&amp;Inek2020A1a2a[[#This Row],[Klasse]]</f>
        <v>PK04C#4</v>
      </c>
      <c r="B396" s="334">
        <f>Inek2020A1a2a[[#This Row],[Klasse2]]</f>
        <v>4</v>
      </c>
      <c r="C396" s="335">
        <f>Inek2020A1a2a[[#This Row],[BewJeTag2]]</f>
        <v>1.8791</v>
      </c>
      <c r="D396" s="334" t="s">
        <v>340</v>
      </c>
      <c r="E396" s="334" t="s">
        <v>383</v>
      </c>
      <c r="F396" s="334" t="s">
        <v>3711</v>
      </c>
      <c r="G396" s="334" t="s">
        <v>3712</v>
      </c>
      <c r="H396" s="334">
        <v>4</v>
      </c>
      <c r="I396" s="335">
        <v>1.8791</v>
      </c>
    </row>
    <row r="397" spans="1:9" x14ac:dyDescent="0.35">
      <c r="A397" s="334" t="str">
        <f>Inek2020A1a2a[[#This Row],[PEPP]]&amp;"#"&amp;Inek2020A1a2a[[#This Row],[Klasse]]</f>
        <v>PK04C#5</v>
      </c>
      <c r="B397" s="334">
        <f>Inek2020A1a2a[[#This Row],[Klasse2]]</f>
        <v>5</v>
      </c>
      <c r="C397" s="335">
        <f>Inek2020A1a2a[[#This Row],[BewJeTag2]]</f>
        <v>1.8479000000000001</v>
      </c>
      <c r="D397" s="334" t="s">
        <v>340</v>
      </c>
      <c r="E397" s="334" t="s">
        <v>383</v>
      </c>
      <c r="F397" s="334" t="s">
        <v>3711</v>
      </c>
      <c r="G397" s="334" t="s">
        <v>3712</v>
      </c>
      <c r="H397" s="334">
        <v>5</v>
      </c>
      <c r="I397" s="335">
        <v>1.8479000000000001</v>
      </c>
    </row>
    <row r="398" spans="1:9" x14ac:dyDescent="0.35">
      <c r="A398" s="334" t="str">
        <f>Inek2020A1a2a[[#This Row],[PEPP]]&amp;"#"&amp;Inek2020A1a2a[[#This Row],[Klasse]]</f>
        <v>PK04C#6</v>
      </c>
      <c r="B398" s="334">
        <f>Inek2020A1a2a[[#This Row],[Klasse2]]</f>
        <v>6</v>
      </c>
      <c r="C398" s="335">
        <f>Inek2020A1a2a[[#This Row],[BewJeTag2]]</f>
        <v>1.8168</v>
      </c>
      <c r="D398" s="334" t="s">
        <v>340</v>
      </c>
      <c r="E398" s="334" t="s">
        <v>383</v>
      </c>
      <c r="F398" s="334" t="s">
        <v>3711</v>
      </c>
      <c r="G398" s="334" t="s">
        <v>3712</v>
      </c>
      <c r="H398" s="334">
        <v>6</v>
      </c>
      <c r="I398" s="335">
        <v>1.8168</v>
      </c>
    </row>
    <row r="399" spans="1:9" x14ac:dyDescent="0.35">
      <c r="A399" s="334" t="str">
        <f>Inek2020A1a2a[[#This Row],[PEPP]]&amp;"#"&amp;Inek2020A1a2a[[#This Row],[Klasse]]</f>
        <v>PK04C#7</v>
      </c>
      <c r="B399" s="334">
        <f>Inek2020A1a2a[[#This Row],[Klasse2]]</f>
        <v>7</v>
      </c>
      <c r="C399" s="335">
        <f>Inek2020A1a2a[[#This Row],[BewJeTag2]]</f>
        <v>1.7857000000000001</v>
      </c>
      <c r="D399" s="334" t="s">
        <v>340</v>
      </c>
      <c r="E399" s="334" t="s">
        <v>383</v>
      </c>
      <c r="F399" s="334" t="s">
        <v>3711</v>
      </c>
      <c r="G399" s="334" t="s">
        <v>3712</v>
      </c>
      <c r="H399" s="334">
        <v>7</v>
      </c>
      <c r="I399" s="335">
        <v>1.7857000000000001</v>
      </c>
    </row>
    <row r="400" spans="1:9" x14ac:dyDescent="0.35">
      <c r="A400" s="334" t="str">
        <f>Inek2020A1a2a[[#This Row],[PEPP]]&amp;"#"&amp;Inek2020A1a2a[[#This Row],[Klasse]]</f>
        <v>PK04C#8</v>
      </c>
      <c r="B400" s="334">
        <f>Inek2020A1a2a[[#This Row],[Klasse2]]</f>
        <v>8</v>
      </c>
      <c r="C400" s="335">
        <f>Inek2020A1a2a[[#This Row],[BewJeTag2]]</f>
        <v>1.7545999999999999</v>
      </c>
      <c r="D400" s="334" t="s">
        <v>340</v>
      </c>
      <c r="E400" s="334" t="s">
        <v>383</v>
      </c>
      <c r="F400" s="334" t="s">
        <v>3711</v>
      </c>
      <c r="G400" s="334" t="s">
        <v>3712</v>
      </c>
      <c r="H400" s="334">
        <v>8</v>
      </c>
      <c r="I400" s="335">
        <v>1.7545999999999999</v>
      </c>
    </row>
    <row r="401" spans="1:9" x14ac:dyDescent="0.35">
      <c r="A401" s="334" t="str">
        <f>Inek2020A1a2a[[#This Row],[PEPP]]&amp;"#"&amp;Inek2020A1a2a[[#This Row],[Klasse]]</f>
        <v>PK04C#9</v>
      </c>
      <c r="B401" s="334">
        <f>Inek2020A1a2a[[#This Row],[Klasse2]]</f>
        <v>9</v>
      </c>
      <c r="C401" s="335">
        <f>Inek2020A1a2a[[#This Row],[BewJeTag2]]</f>
        <v>1.7234</v>
      </c>
      <c r="D401" s="334" t="s">
        <v>340</v>
      </c>
      <c r="E401" s="334" t="s">
        <v>383</v>
      </c>
      <c r="F401" s="334" t="s">
        <v>3711</v>
      </c>
      <c r="G401" s="334" t="s">
        <v>3712</v>
      </c>
      <c r="H401" s="334">
        <v>9</v>
      </c>
      <c r="I401" s="335">
        <v>1.7234</v>
      </c>
    </row>
    <row r="402" spans="1:9" x14ac:dyDescent="0.35">
      <c r="A402" s="334" t="str">
        <f>Inek2020A1a2a[[#This Row],[PEPP]]&amp;"#"&amp;Inek2020A1a2a[[#This Row],[Klasse]]</f>
        <v>PK04C#10</v>
      </c>
      <c r="B402" s="334">
        <f>Inek2020A1a2a[[#This Row],[Klasse2]]</f>
        <v>10</v>
      </c>
      <c r="C402" s="335">
        <f>Inek2020A1a2a[[#This Row],[BewJeTag2]]</f>
        <v>1.6922999999999999</v>
      </c>
      <c r="D402" s="334" t="s">
        <v>340</v>
      </c>
      <c r="E402" s="334" t="s">
        <v>383</v>
      </c>
      <c r="F402" s="334" t="s">
        <v>3711</v>
      </c>
      <c r="G402" s="334" t="s">
        <v>3712</v>
      </c>
      <c r="H402" s="334">
        <v>10</v>
      </c>
      <c r="I402" s="335">
        <v>1.6922999999999999</v>
      </c>
    </row>
    <row r="403" spans="1:9" x14ac:dyDescent="0.35">
      <c r="A403" s="334" t="str">
        <f>Inek2020A1a2a[[#This Row],[PEPP]]&amp;"#"&amp;Inek2020A1a2a[[#This Row],[Klasse]]</f>
        <v>PK04C#11</v>
      </c>
      <c r="B403" s="334">
        <f>Inek2020A1a2a[[#This Row],[Klasse2]]</f>
        <v>11</v>
      </c>
      <c r="C403" s="335">
        <f>Inek2020A1a2a[[#This Row],[BewJeTag2]]</f>
        <v>1.6612</v>
      </c>
      <c r="D403" s="334" t="s">
        <v>340</v>
      </c>
      <c r="E403" s="334" t="s">
        <v>383</v>
      </c>
      <c r="F403" s="334" t="s">
        <v>3711</v>
      </c>
      <c r="G403" s="334" t="s">
        <v>3712</v>
      </c>
      <c r="H403" s="334">
        <v>11</v>
      </c>
      <c r="I403" s="335">
        <v>1.6612</v>
      </c>
    </row>
    <row r="404" spans="1:9" x14ac:dyDescent="0.35">
      <c r="A404" s="334" t="str">
        <f>Inek2020A1a2a[[#This Row],[PEPP]]&amp;"#"&amp;Inek2020A1a2a[[#This Row],[Klasse]]</f>
        <v>PK04C#12</v>
      </c>
      <c r="B404" s="334">
        <f>Inek2020A1a2a[[#This Row],[Klasse2]]</f>
        <v>12</v>
      </c>
      <c r="C404" s="335">
        <f>Inek2020A1a2a[[#This Row],[BewJeTag2]]</f>
        <v>1.63</v>
      </c>
      <c r="D404" s="334" t="s">
        <v>340</v>
      </c>
      <c r="E404" s="334" t="s">
        <v>383</v>
      </c>
      <c r="F404" s="334" t="s">
        <v>3711</v>
      </c>
      <c r="G404" s="334" t="s">
        <v>3712</v>
      </c>
      <c r="H404" s="334">
        <v>12</v>
      </c>
      <c r="I404" s="335">
        <v>1.63</v>
      </c>
    </row>
    <row r="405" spans="1:9" x14ac:dyDescent="0.35">
      <c r="A405" s="334" t="str">
        <f>Inek2020A1a2a[[#This Row],[PEPP]]&amp;"#"&amp;Inek2020A1a2a[[#This Row],[Klasse]]</f>
        <v>PK04C#13</v>
      </c>
      <c r="B405" s="334">
        <f>Inek2020A1a2a[[#This Row],[Klasse2]]</f>
        <v>13</v>
      </c>
      <c r="C405" s="335">
        <f>Inek2020A1a2a[[#This Row],[BewJeTag2]]</f>
        <v>1.5989</v>
      </c>
      <c r="D405" s="334" t="s">
        <v>340</v>
      </c>
      <c r="E405" s="334" t="s">
        <v>383</v>
      </c>
      <c r="F405" s="334" t="s">
        <v>3711</v>
      </c>
      <c r="G405" s="334" t="s">
        <v>3712</v>
      </c>
      <c r="H405" s="334">
        <v>13</v>
      </c>
      <c r="I405" s="335">
        <v>1.5989</v>
      </c>
    </row>
    <row r="406" spans="1:9" x14ac:dyDescent="0.35">
      <c r="A406" s="334" t="str">
        <f>Inek2020A1a2a[[#This Row],[PEPP]]&amp;"#"&amp;Inek2020A1a2a[[#This Row],[Klasse]]</f>
        <v>PK04C#14</v>
      </c>
      <c r="B406" s="334">
        <f>Inek2020A1a2a[[#This Row],[Klasse2]]</f>
        <v>14</v>
      </c>
      <c r="C406" s="335">
        <f>Inek2020A1a2a[[#This Row],[BewJeTag2]]</f>
        <v>1.5678000000000001</v>
      </c>
      <c r="D406" s="334" t="s">
        <v>340</v>
      </c>
      <c r="E406" s="334" t="s">
        <v>383</v>
      </c>
      <c r="F406" s="334" t="s">
        <v>3711</v>
      </c>
      <c r="G406" s="334" t="s">
        <v>3712</v>
      </c>
      <c r="H406" s="334">
        <v>14</v>
      </c>
      <c r="I406" s="335">
        <v>1.5678000000000001</v>
      </c>
    </row>
    <row r="407" spans="1:9" x14ac:dyDescent="0.35">
      <c r="A407" s="334" t="str">
        <f>Inek2020A1a2a[[#This Row],[PEPP]]&amp;"#"&amp;Inek2020A1a2a[[#This Row],[Klasse]]</f>
        <v>PK04C#15</v>
      </c>
      <c r="B407" s="334">
        <f>Inek2020A1a2a[[#This Row],[Klasse2]]</f>
        <v>15</v>
      </c>
      <c r="C407" s="335">
        <f>Inek2020A1a2a[[#This Row],[BewJeTag2]]</f>
        <v>1.5367</v>
      </c>
      <c r="D407" s="334" t="s">
        <v>340</v>
      </c>
      <c r="E407" s="334" t="s">
        <v>383</v>
      </c>
      <c r="F407" s="334" t="s">
        <v>3711</v>
      </c>
      <c r="G407" s="334" t="s">
        <v>3712</v>
      </c>
      <c r="H407" s="334">
        <v>15</v>
      </c>
      <c r="I407" s="335">
        <v>1.5367</v>
      </c>
    </row>
    <row r="408" spans="1:9" x14ac:dyDescent="0.35">
      <c r="A408" s="334" t="str">
        <f>Inek2020A1a2a[[#This Row],[PEPP]]&amp;"#"&amp;Inek2020A1a2a[[#This Row],[Klasse]]</f>
        <v>PK04C#16</v>
      </c>
      <c r="B408" s="334">
        <f>Inek2020A1a2a[[#This Row],[Klasse2]]</f>
        <v>16</v>
      </c>
      <c r="C408" s="335">
        <f>Inek2020A1a2a[[#This Row],[BewJeTag2]]</f>
        <v>1.5055000000000001</v>
      </c>
      <c r="D408" s="334" t="s">
        <v>340</v>
      </c>
      <c r="E408" s="334" t="s">
        <v>383</v>
      </c>
      <c r="F408" s="334" t="s">
        <v>3711</v>
      </c>
      <c r="G408" s="334" t="s">
        <v>3712</v>
      </c>
      <c r="H408" s="334">
        <v>16</v>
      </c>
      <c r="I408" s="335">
        <v>1.5055000000000001</v>
      </c>
    </row>
    <row r="409" spans="1:9" x14ac:dyDescent="0.35">
      <c r="A409" s="334" t="str">
        <f>Inek2020A1a2a[[#This Row],[PEPP]]&amp;"#"&amp;Inek2020A1a2a[[#This Row],[Klasse]]</f>
        <v>PK04C#17</v>
      </c>
      <c r="B409" s="334">
        <f>Inek2020A1a2a[[#This Row],[Klasse2]]</f>
        <v>17</v>
      </c>
      <c r="C409" s="335">
        <f>Inek2020A1a2a[[#This Row],[BewJeTag2]]</f>
        <v>1.4743999999999999</v>
      </c>
      <c r="D409" s="334" t="s">
        <v>340</v>
      </c>
      <c r="E409" s="334" t="s">
        <v>383</v>
      </c>
      <c r="F409" s="334" t="s">
        <v>3711</v>
      </c>
      <c r="G409" s="334" t="s">
        <v>3712</v>
      </c>
      <c r="H409" s="334">
        <v>17</v>
      </c>
      <c r="I409" s="335">
        <v>1.4743999999999999</v>
      </c>
    </row>
    <row r="410" spans="1:9" x14ac:dyDescent="0.35">
      <c r="A410" s="334" t="str">
        <f>Inek2020A1a2a[[#This Row],[PEPP]]&amp;"#"&amp;Inek2020A1a2a[[#This Row],[Klasse]]</f>
        <v>PK04C#18</v>
      </c>
      <c r="B410" s="334">
        <f>Inek2020A1a2a[[#This Row],[Klasse2]]</f>
        <v>18</v>
      </c>
      <c r="C410" s="335">
        <f>Inek2020A1a2a[[#This Row],[BewJeTag2]]</f>
        <v>1.4433</v>
      </c>
      <c r="D410" s="334" t="s">
        <v>340</v>
      </c>
      <c r="E410" s="334" t="s">
        <v>383</v>
      </c>
      <c r="F410" s="334" t="s">
        <v>3711</v>
      </c>
      <c r="G410" s="334" t="s">
        <v>3712</v>
      </c>
      <c r="H410" s="334">
        <v>18</v>
      </c>
      <c r="I410" s="335">
        <v>1.4433</v>
      </c>
    </row>
    <row r="411" spans="1:9" x14ac:dyDescent="0.35">
      <c r="A411" s="334" t="str">
        <f>Inek2020A1a2a[[#This Row],[PEPP]]&amp;"#"&amp;Inek2020A1a2a[[#This Row],[Klasse]]</f>
        <v>PK04C#19</v>
      </c>
      <c r="B411" s="334">
        <f>Inek2020A1a2a[[#This Row],[Klasse2]]</f>
        <v>19</v>
      </c>
      <c r="C411" s="335">
        <f>Inek2020A1a2a[[#This Row],[BewJeTag2]]</f>
        <v>1.4121999999999999</v>
      </c>
      <c r="D411" s="334" t="s">
        <v>340</v>
      </c>
      <c r="E411" s="334" t="s">
        <v>383</v>
      </c>
      <c r="F411" s="334" t="s">
        <v>3711</v>
      </c>
      <c r="G411" s="334" t="s">
        <v>3712</v>
      </c>
      <c r="H411" s="334">
        <v>19</v>
      </c>
      <c r="I411" s="335">
        <v>1.4121999999999999</v>
      </c>
    </row>
    <row r="412" spans="1:9" x14ac:dyDescent="0.35">
      <c r="A412" s="334" t="str">
        <f>Inek2020A1a2a[[#This Row],[PEPP]]&amp;"#"&amp;Inek2020A1a2a[[#This Row],[Klasse]]</f>
        <v>PK04C#20</v>
      </c>
      <c r="B412" s="334">
        <f>Inek2020A1a2a[[#This Row],[Klasse2]]</f>
        <v>20</v>
      </c>
      <c r="C412" s="335">
        <f>Inek2020A1a2a[[#This Row],[BewJeTag2]]</f>
        <v>1.381</v>
      </c>
      <c r="D412" s="334" t="s">
        <v>340</v>
      </c>
      <c r="E412" s="334" t="s">
        <v>383</v>
      </c>
      <c r="F412" s="334" t="s">
        <v>3711</v>
      </c>
      <c r="G412" s="334" t="s">
        <v>3712</v>
      </c>
      <c r="H412" s="334">
        <v>20</v>
      </c>
      <c r="I412" s="335">
        <v>1.381</v>
      </c>
    </row>
    <row r="413" spans="1:9" x14ac:dyDescent="0.35">
      <c r="A413" s="334" t="str">
        <f>Inek2020A1a2a[[#This Row],[PEPP]]&amp;"#"&amp;Inek2020A1a2a[[#This Row],[Klasse]]</f>
        <v>PK10A#1</v>
      </c>
      <c r="B413" s="334">
        <f>Inek2020A1a2a[[#This Row],[Klasse2]]</f>
        <v>1</v>
      </c>
      <c r="C413" s="335">
        <f>Inek2020A1a2a[[#This Row],[BewJeTag2]]</f>
        <v>1.7037</v>
      </c>
      <c r="D413" s="334" t="s">
        <v>340</v>
      </c>
      <c r="E413" s="334" t="s">
        <v>383</v>
      </c>
      <c r="F413" s="334" t="s">
        <v>3713</v>
      </c>
      <c r="G413" s="334" t="s">
        <v>3714</v>
      </c>
      <c r="H413" s="334">
        <v>1</v>
      </c>
      <c r="I413" s="335">
        <v>1.7037</v>
      </c>
    </row>
    <row r="414" spans="1:9" x14ac:dyDescent="0.35">
      <c r="A414" s="334" t="str">
        <f>Inek2020A1a2a[[#This Row],[PEPP]]&amp;"#"&amp;Inek2020A1a2a[[#This Row],[Klasse]]</f>
        <v>PK10B#1</v>
      </c>
      <c r="B414" s="334">
        <f>Inek2020A1a2a[[#This Row],[Klasse2]]</f>
        <v>1</v>
      </c>
      <c r="C414" s="335">
        <f>Inek2020A1a2a[[#This Row],[BewJeTag2]]</f>
        <v>1.2931999999999999</v>
      </c>
      <c r="D414" s="334" t="s">
        <v>340</v>
      </c>
      <c r="E414" s="334" t="s">
        <v>383</v>
      </c>
      <c r="F414" s="334" t="s">
        <v>3715</v>
      </c>
      <c r="G414" s="334" t="s">
        <v>3716</v>
      </c>
      <c r="H414" s="334">
        <v>1</v>
      </c>
      <c r="I414" s="335">
        <v>1.2931999999999999</v>
      </c>
    </row>
    <row r="415" spans="1:9" ht="29" x14ac:dyDescent="0.35">
      <c r="A415" s="334" t="str">
        <f>Inek2020A1a2a[[#This Row],[PEPP]]&amp;"#"&amp;Inek2020A1a2a[[#This Row],[Klasse]]</f>
        <v>PK14A#1</v>
      </c>
      <c r="B415" s="334">
        <f>Inek2020A1a2a[[#This Row],[Klasse2]]</f>
        <v>1</v>
      </c>
      <c r="C415" s="335">
        <f>Inek2020A1a2a[[#This Row],[BewJeTag2]]</f>
        <v>2.1568999999999998</v>
      </c>
      <c r="D415" s="334" t="s">
        <v>340</v>
      </c>
      <c r="E415" s="334" t="s">
        <v>383</v>
      </c>
      <c r="F415" s="334" t="s">
        <v>398</v>
      </c>
      <c r="G415" s="337" t="s">
        <v>3466</v>
      </c>
      <c r="H415" s="334">
        <v>1</v>
      </c>
      <c r="I415" s="335">
        <v>2.1568999999999998</v>
      </c>
    </row>
    <row r="416" spans="1:9" ht="29" x14ac:dyDescent="0.35">
      <c r="A416" s="334" t="str">
        <f>Inek2020A1a2a[[#This Row],[PEPP]]&amp;"#"&amp;Inek2020A1a2a[[#This Row],[Klasse]]</f>
        <v>PK14A#2</v>
      </c>
      <c r="B416" s="334">
        <f>Inek2020A1a2a[[#This Row],[Klasse2]]</f>
        <v>2</v>
      </c>
      <c r="C416" s="335">
        <f>Inek2020A1a2a[[#This Row],[BewJeTag2]]</f>
        <v>2.1343999999999999</v>
      </c>
      <c r="D416" s="334" t="s">
        <v>340</v>
      </c>
      <c r="E416" s="334" t="s">
        <v>383</v>
      </c>
      <c r="F416" s="334" t="s">
        <v>398</v>
      </c>
      <c r="G416" s="337" t="s">
        <v>3466</v>
      </c>
      <c r="H416" s="334">
        <v>2</v>
      </c>
      <c r="I416" s="335">
        <v>2.1343999999999999</v>
      </c>
    </row>
    <row r="417" spans="1:9" ht="29" x14ac:dyDescent="0.35">
      <c r="A417" s="334" t="str">
        <f>Inek2020A1a2a[[#This Row],[PEPP]]&amp;"#"&amp;Inek2020A1a2a[[#This Row],[Klasse]]</f>
        <v>PK14A#3</v>
      </c>
      <c r="B417" s="334">
        <f>Inek2020A1a2a[[#This Row],[Klasse2]]</f>
        <v>3</v>
      </c>
      <c r="C417" s="335">
        <f>Inek2020A1a2a[[#This Row],[BewJeTag2]]</f>
        <v>2.1084999999999998</v>
      </c>
      <c r="D417" s="334" t="s">
        <v>340</v>
      </c>
      <c r="E417" s="334" t="s">
        <v>383</v>
      </c>
      <c r="F417" s="334" t="s">
        <v>398</v>
      </c>
      <c r="G417" s="337" t="s">
        <v>3466</v>
      </c>
      <c r="H417" s="334">
        <v>3</v>
      </c>
      <c r="I417" s="335">
        <v>2.1084999999999998</v>
      </c>
    </row>
    <row r="418" spans="1:9" ht="29" x14ac:dyDescent="0.35">
      <c r="A418" s="334" t="str">
        <f>Inek2020A1a2a[[#This Row],[PEPP]]&amp;"#"&amp;Inek2020A1a2a[[#This Row],[Klasse]]</f>
        <v>PK14A#4</v>
      </c>
      <c r="B418" s="334">
        <f>Inek2020A1a2a[[#This Row],[Klasse2]]</f>
        <v>4</v>
      </c>
      <c r="C418" s="335">
        <f>Inek2020A1a2a[[#This Row],[BewJeTag2]]</f>
        <v>2.0825</v>
      </c>
      <c r="D418" s="334" t="s">
        <v>340</v>
      </c>
      <c r="E418" s="334" t="s">
        <v>383</v>
      </c>
      <c r="F418" s="334" t="s">
        <v>398</v>
      </c>
      <c r="G418" s="337" t="s">
        <v>3466</v>
      </c>
      <c r="H418" s="334">
        <v>4</v>
      </c>
      <c r="I418" s="335">
        <v>2.0825</v>
      </c>
    </row>
    <row r="419" spans="1:9" ht="29" x14ac:dyDescent="0.35">
      <c r="A419" s="334" t="str">
        <f>Inek2020A1a2a[[#This Row],[PEPP]]&amp;"#"&amp;Inek2020A1a2a[[#This Row],[Klasse]]</f>
        <v>PK14A#5</v>
      </c>
      <c r="B419" s="334">
        <f>Inek2020A1a2a[[#This Row],[Klasse2]]</f>
        <v>5</v>
      </c>
      <c r="C419" s="335">
        <f>Inek2020A1a2a[[#This Row],[BewJeTag2]]</f>
        <v>2.0566</v>
      </c>
      <c r="D419" s="334" t="s">
        <v>340</v>
      </c>
      <c r="E419" s="334" t="s">
        <v>383</v>
      </c>
      <c r="F419" s="334" t="s">
        <v>398</v>
      </c>
      <c r="G419" s="337" t="s">
        <v>3466</v>
      </c>
      <c r="H419" s="334">
        <v>5</v>
      </c>
      <c r="I419" s="335">
        <v>2.0566</v>
      </c>
    </row>
    <row r="420" spans="1:9" ht="29" x14ac:dyDescent="0.35">
      <c r="A420" s="334" t="str">
        <f>Inek2020A1a2a[[#This Row],[PEPP]]&amp;"#"&amp;Inek2020A1a2a[[#This Row],[Klasse]]</f>
        <v>PK14A#6</v>
      </c>
      <c r="B420" s="334">
        <f>Inek2020A1a2a[[#This Row],[Klasse2]]</f>
        <v>6</v>
      </c>
      <c r="C420" s="335">
        <f>Inek2020A1a2a[[#This Row],[BewJeTag2]]</f>
        <v>2.0306000000000002</v>
      </c>
      <c r="D420" s="334" t="s">
        <v>340</v>
      </c>
      <c r="E420" s="334" t="s">
        <v>383</v>
      </c>
      <c r="F420" s="334" t="s">
        <v>398</v>
      </c>
      <c r="G420" s="337" t="s">
        <v>3466</v>
      </c>
      <c r="H420" s="334">
        <v>6</v>
      </c>
      <c r="I420" s="335">
        <v>2.0306000000000002</v>
      </c>
    </row>
    <row r="421" spans="1:9" ht="29" x14ac:dyDescent="0.35">
      <c r="A421" s="334" t="str">
        <f>Inek2020A1a2a[[#This Row],[PEPP]]&amp;"#"&amp;Inek2020A1a2a[[#This Row],[Klasse]]</f>
        <v>PK14A#7</v>
      </c>
      <c r="B421" s="334">
        <f>Inek2020A1a2a[[#This Row],[Klasse2]]</f>
        <v>7</v>
      </c>
      <c r="C421" s="335">
        <f>Inek2020A1a2a[[#This Row],[BewJeTag2]]</f>
        <v>2.0047000000000001</v>
      </c>
      <c r="D421" s="334" t="s">
        <v>340</v>
      </c>
      <c r="E421" s="334" t="s">
        <v>383</v>
      </c>
      <c r="F421" s="334" t="s">
        <v>398</v>
      </c>
      <c r="G421" s="337" t="s">
        <v>3466</v>
      </c>
      <c r="H421" s="334">
        <v>7</v>
      </c>
      <c r="I421" s="335">
        <v>2.0047000000000001</v>
      </c>
    </row>
    <row r="422" spans="1:9" ht="29" x14ac:dyDescent="0.35">
      <c r="A422" s="334" t="str">
        <f>Inek2020A1a2a[[#This Row],[PEPP]]&amp;"#"&amp;Inek2020A1a2a[[#This Row],[Klasse]]</f>
        <v>PK14A#8</v>
      </c>
      <c r="B422" s="334">
        <f>Inek2020A1a2a[[#This Row],[Klasse2]]</f>
        <v>8</v>
      </c>
      <c r="C422" s="335">
        <f>Inek2020A1a2a[[#This Row],[BewJeTag2]]</f>
        <v>1.9786999999999999</v>
      </c>
      <c r="D422" s="334" t="s">
        <v>340</v>
      </c>
      <c r="E422" s="334" t="s">
        <v>383</v>
      </c>
      <c r="F422" s="334" t="s">
        <v>398</v>
      </c>
      <c r="G422" s="337" t="s">
        <v>3466</v>
      </c>
      <c r="H422" s="334">
        <v>8</v>
      </c>
      <c r="I422" s="335">
        <v>1.9786999999999999</v>
      </c>
    </row>
    <row r="423" spans="1:9" ht="29" x14ac:dyDescent="0.35">
      <c r="A423" s="334" t="str">
        <f>Inek2020A1a2a[[#This Row],[PEPP]]&amp;"#"&amp;Inek2020A1a2a[[#This Row],[Klasse]]</f>
        <v>PK14A#9</v>
      </c>
      <c r="B423" s="334">
        <f>Inek2020A1a2a[[#This Row],[Klasse2]]</f>
        <v>9</v>
      </c>
      <c r="C423" s="335">
        <f>Inek2020A1a2a[[#This Row],[BewJeTag2]]</f>
        <v>1.9528000000000001</v>
      </c>
      <c r="D423" s="334" t="s">
        <v>340</v>
      </c>
      <c r="E423" s="334" t="s">
        <v>383</v>
      </c>
      <c r="F423" s="334" t="s">
        <v>398</v>
      </c>
      <c r="G423" s="337" t="s">
        <v>3466</v>
      </c>
      <c r="H423" s="334">
        <v>9</v>
      </c>
      <c r="I423" s="335">
        <v>1.9528000000000001</v>
      </c>
    </row>
    <row r="424" spans="1:9" ht="29" x14ac:dyDescent="0.35">
      <c r="A424" s="334" t="str">
        <f>Inek2020A1a2a[[#This Row],[PEPP]]&amp;"#"&amp;Inek2020A1a2a[[#This Row],[Klasse]]</f>
        <v>PK14A#10</v>
      </c>
      <c r="B424" s="334">
        <f>Inek2020A1a2a[[#This Row],[Klasse2]]</f>
        <v>10</v>
      </c>
      <c r="C424" s="335">
        <f>Inek2020A1a2a[[#This Row],[BewJeTag2]]</f>
        <v>1.9269000000000001</v>
      </c>
      <c r="D424" s="334" t="s">
        <v>340</v>
      </c>
      <c r="E424" s="334" t="s">
        <v>383</v>
      </c>
      <c r="F424" s="334" t="s">
        <v>398</v>
      </c>
      <c r="G424" s="337" t="s">
        <v>3466</v>
      </c>
      <c r="H424" s="334">
        <v>10</v>
      </c>
      <c r="I424" s="335">
        <v>1.9269000000000001</v>
      </c>
    </row>
    <row r="425" spans="1:9" ht="29" x14ac:dyDescent="0.35">
      <c r="A425" s="334" t="str">
        <f>Inek2020A1a2a[[#This Row],[PEPP]]&amp;"#"&amp;Inek2020A1a2a[[#This Row],[Klasse]]</f>
        <v>PK14A#11</v>
      </c>
      <c r="B425" s="334">
        <f>Inek2020A1a2a[[#This Row],[Klasse2]]</f>
        <v>11</v>
      </c>
      <c r="C425" s="335">
        <f>Inek2020A1a2a[[#This Row],[BewJeTag2]]</f>
        <v>1.9009</v>
      </c>
      <c r="D425" s="334" t="s">
        <v>340</v>
      </c>
      <c r="E425" s="334" t="s">
        <v>383</v>
      </c>
      <c r="F425" s="334" t="s">
        <v>398</v>
      </c>
      <c r="G425" s="337" t="s">
        <v>3466</v>
      </c>
      <c r="H425" s="334">
        <v>11</v>
      </c>
      <c r="I425" s="335">
        <v>1.9009</v>
      </c>
    </row>
    <row r="426" spans="1:9" ht="29" x14ac:dyDescent="0.35">
      <c r="A426" s="334" t="str">
        <f>Inek2020A1a2a[[#This Row],[PEPP]]&amp;"#"&amp;Inek2020A1a2a[[#This Row],[Klasse]]</f>
        <v>PK14A#12</v>
      </c>
      <c r="B426" s="334">
        <f>Inek2020A1a2a[[#This Row],[Klasse2]]</f>
        <v>12</v>
      </c>
      <c r="C426" s="335">
        <f>Inek2020A1a2a[[#This Row],[BewJeTag2]]</f>
        <v>1.875</v>
      </c>
      <c r="D426" s="334" t="s">
        <v>340</v>
      </c>
      <c r="E426" s="334" t="s">
        <v>383</v>
      </c>
      <c r="F426" s="334" t="s">
        <v>398</v>
      </c>
      <c r="G426" s="337" t="s">
        <v>3466</v>
      </c>
      <c r="H426" s="334">
        <v>12</v>
      </c>
      <c r="I426" s="335">
        <v>1.875</v>
      </c>
    </row>
    <row r="427" spans="1:9" ht="29" x14ac:dyDescent="0.35">
      <c r="A427" s="334" t="str">
        <f>Inek2020A1a2a[[#This Row],[PEPP]]&amp;"#"&amp;Inek2020A1a2a[[#This Row],[Klasse]]</f>
        <v>PK14A#13</v>
      </c>
      <c r="B427" s="334">
        <f>Inek2020A1a2a[[#This Row],[Klasse2]]</f>
        <v>13</v>
      </c>
      <c r="C427" s="335">
        <f>Inek2020A1a2a[[#This Row],[BewJeTag2]]</f>
        <v>1.849</v>
      </c>
      <c r="D427" s="334" t="s">
        <v>340</v>
      </c>
      <c r="E427" s="334" t="s">
        <v>383</v>
      </c>
      <c r="F427" s="334" t="s">
        <v>398</v>
      </c>
      <c r="G427" s="337" t="s">
        <v>3466</v>
      </c>
      <c r="H427" s="334">
        <v>13</v>
      </c>
      <c r="I427" s="335">
        <v>1.849</v>
      </c>
    </row>
    <row r="428" spans="1:9" ht="29" x14ac:dyDescent="0.35">
      <c r="A428" s="334" t="str">
        <f>Inek2020A1a2a[[#This Row],[PEPP]]&amp;"#"&amp;Inek2020A1a2a[[#This Row],[Klasse]]</f>
        <v>PK14A#14</v>
      </c>
      <c r="B428" s="334">
        <f>Inek2020A1a2a[[#This Row],[Klasse2]]</f>
        <v>14</v>
      </c>
      <c r="C428" s="335">
        <f>Inek2020A1a2a[[#This Row],[BewJeTag2]]</f>
        <v>1.8230999999999999</v>
      </c>
      <c r="D428" s="334" t="s">
        <v>340</v>
      </c>
      <c r="E428" s="334" t="s">
        <v>383</v>
      </c>
      <c r="F428" s="334" t="s">
        <v>398</v>
      </c>
      <c r="G428" s="337" t="s">
        <v>3466</v>
      </c>
      <c r="H428" s="334">
        <v>14</v>
      </c>
      <c r="I428" s="335">
        <v>1.8230999999999999</v>
      </c>
    </row>
    <row r="429" spans="1:9" ht="29" x14ac:dyDescent="0.35">
      <c r="A429" s="334" t="str">
        <f>Inek2020A1a2a[[#This Row],[PEPP]]&amp;"#"&amp;Inek2020A1a2a[[#This Row],[Klasse]]</f>
        <v>PK14A#15</v>
      </c>
      <c r="B429" s="334">
        <f>Inek2020A1a2a[[#This Row],[Klasse2]]</f>
        <v>15</v>
      </c>
      <c r="C429" s="335">
        <f>Inek2020A1a2a[[#This Row],[BewJeTag2]]</f>
        <v>1.7970999999999999</v>
      </c>
      <c r="D429" s="334" t="s">
        <v>340</v>
      </c>
      <c r="E429" s="334" t="s">
        <v>383</v>
      </c>
      <c r="F429" s="334" t="s">
        <v>398</v>
      </c>
      <c r="G429" s="337" t="s">
        <v>3466</v>
      </c>
      <c r="H429" s="334">
        <v>15</v>
      </c>
      <c r="I429" s="335">
        <v>1.7970999999999999</v>
      </c>
    </row>
    <row r="430" spans="1:9" ht="29" x14ac:dyDescent="0.35">
      <c r="A430" s="334" t="str">
        <f>Inek2020A1a2a[[#This Row],[PEPP]]&amp;"#"&amp;Inek2020A1a2a[[#This Row],[Klasse]]</f>
        <v>PK14A#16</v>
      </c>
      <c r="B430" s="334">
        <f>Inek2020A1a2a[[#This Row],[Klasse2]]</f>
        <v>16</v>
      </c>
      <c r="C430" s="335">
        <f>Inek2020A1a2a[[#This Row],[BewJeTag2]]</f>
        <v>1.7712000000000001</v>
      </c>
      <c r="D430" s="334" t="s">
        <v>340</v>
      </c>
      <c r="E430" s="334" t="s">
        <v>383</v>
      </c>
      <c r="F430" s="334" t="s">
        <v>398</v>
      </c>
      <c r="G430" s="337" t="s">
        <v>3466</v>
      </c>
      <c r="H430" s="334">
        <v>16</v>
      </c>
      <c r="I430" s="335">
        <v>1.7712000000000001</v>
      </c>
    </row>
    <row r="431" spans="1:9" ht="29" x14ac:dyDescent="0.35">
      <c r="A431" s="334" t="str">
        <f>Inek2020A1a2a[[#This Row],[PEPP]]&amp;"#"&amp;Inek2020A1a2a[[#This Row],[Klasse]]</f>
        <v>PK14B#1</v>
      </c>
      <c r="B431" s="334">
        <f>Inek2020A1a2a[[#This Row],[Klasse2]]</f>
        <v>1</v>
      </c>
      <c r="C431" s="335">
        <f>Inek2020A1a2a[[#This Row],[BewJeTag2]]</f>
        <v>2.1103999999999998</v>
      </c>
      <c r="D431" s="334" t="s">
        <v>340</v>
      </c>
      <c r="E431" s="334" t="s">
        <v>383</v>
      </c>
      <c r="F431" s="334" t="s">
        <v>400</v>
      </c>
      <c r="G431" s="337" t="s">
        <v>3467</v>
      </c>
      <c r="H431" s="334">
        <v>1</v>
      </c>
      <c r="I431" s="335">
        <v>2.1103999999999998</v>
      </c>
    </row>
    <row r="432" spans="1:9" ht="29" x14ac:dyDescent="0.35">
      <c r="A432" s="334" t="str">
        <f>Inek2020A1a2a[[#This Row],[PEPP]]&amp;"#"&amp;Inek2020A1a2a[[#This Row],[Klasse]]</f>
        <v>PK14B#2</v>
      </c>
      <c r="B432" s="334">
        <f>Inek2020A1a2a[[#This Row],[Klasse2]]</f>
        <v>2</v>
      </c>
      <c r="C432" s="335">
        <f>Inek2020A1a2a[[#This Row],[BewJeTag2]]</f>
        <v>2.0777000000000001</v>
      </c>
      <c r="D432" s="334" t="s">
        <v>340</v>
      </c>
      <c r="E432" s="334" t="s">
        <v>383</v>
      </c>
      <c r="F432" s="334" t="s">
        <v>400</v>
      </c>
      <c r="G432" s="337" t="s">
        <v>3467</v>
      </c>
      <c r="H432" s="334">
        <v>2</v>
      </c>
      <c r="I432" s="335">
        <v>2.0777000000000001</v>
      </c>
    </row>
    <row r="433" spans="1:9" ht="29" x14ac:dyDescent="0.35">
      <c r="A433" s="334" t="str">
        <f>Inek2020A1a2a[[#This Row],[PEPP]]&amp;"#"&amp;Inek2020A1a2a[[#This Row],[Klasse]]</f>
        <v>PK14B#3</v>
      </c>
      <c r="B433" s="334">
        <f>Inek2020A1a2a[[#This Row],[Klasse2]]</f>
        <v>3</v>
      </c>
      <c r="C433" s="335">
        <f>Inek2020A1a2a[[#This Row],[BewJeTag2]]</f>
        <v>2.0507</v>
      </c>
      <c r="D433" s="334" t="s">
        <v>340</v>
      </c>
      <c r="E433" s="334" t="s">
        <v>383</v>
      </c>
      <c r="F433" s="334" t="s">
        <v>400</v>
      </c>
      <c r="G433" s="337" t="s">
        <v>3467</v>
      </c>
      <c r="H433" s="334">
        <v>3</v>
      </c>
      <c r="I433" s="335">
        <v>2.0507</v>
      </c>
    </row>
    <row r="434" spans="1:9" ht="29" x14ac:dyDescent="0.35">
      <c r="A434" s="334" t="str">
        <f>Inek2020A1a2a[[#This Row],[PEPP]]&amp;"#"&amp;Inek2020A1a2a[[#This Row],[Klasse]]</f>
        <v>PK14B#4</v>
      </c>
      <c r="B434" s="334">
        <f>Inek2020A1a2a[[#This Row],[Klasse2]]</f>
        <v>4</v>
      </c>
      <c r="C434" s="335">
        <f>Inek2020A1a2a[[#This Row],[BewJeTag2]]</f>
        <v>2.0236999999999998</v>
      </c>
      <c r="D434" s="334" t="s">
        <v>340</v>
      </c>
      <c r="E434" s="334" t="s">
        <v>383</v>
      </c>
      <c r="F434" s="334" t="s">
        <v>400</v>
      </c>
      <c r="G434" s="337" t="s">
        <v>3467</v>
      </c>
      <c r="H434" s="334">
        <v>4</v>
      </c>
      <c r="I434" s="335">
        <v>2.0236999999999998</v>
      </c>
    </row>
    <row r="435" spans="1:9" ht="29" x14ac:dyDescent="0.35">
      <c r="A435" s="334" t="str">
        <f>Inek2020A1a2a[[#This Row],[PEPP]]&amp;"#"&amp;Inek2020A1a2a[[#This Row],[Klasse]]</f>
        <v>PK14B#5</v>
      </c>
      <c r="B435" s="334">
        <f>Inek2020A1a2a[[#This Row],[Klasse2]]</f>
        <v>5</v>
      </c>
      <c r="C435" s="335">
        <f>Inek2020A1a2a[[#This Row],[BewJeTag2]]</f>
        <v>1.9965999999999999</v>
      </c>
      <c r="D435" s="334" t="s">
        <v>340</v>
      </c>
      <c r="E435" s="334" t="s">
        <v>383</v>
      </c>
      <c r="F435" s="334" t="s">
        <v>400</v>
      </c>
      <c r="G435" s="337" t="s">
        <v>3467</v>
      </c>
      <c r="H435" s="334">
        <v>5</v>
      </c>
      <c r="I435" s="335">
        <v>1.9965999999999999</v>
      </c>
    </row>
    <row r="436" spans="1:9" ht="29" x14ac:dyDescent="0.35">
      <c r="A436" s="334" t="str">
        <f>Inek2020A1a2a[[#This Row],[PEPP]]&amp;"#"&amp;Inek2020A1a2a[[#This Row],[Klasse]]</f>
        <v>PK14B#6</v>
      </c>
      <c r="B436" s="334">
        <f>Inek2020A1a2a[[#This Row],[Klasse2]]</f>
        <v>6</v>
      </c>
      <c r="C436" s="335">
        <f>Inek2020A1a2a[[#This Row],[BewJeTag2]]</f>
        <v>1.9696</v>
      </c>
      <c r="D436" s="334" t="s">
        <v>340</v>
      </c>
      <c r="E436" s="334" t="s">
        <v>383</v>
      </c>
      <c r="F436" s="334" t="s">
        <v>400</v>
      </c>
      <c r="G436" s="337" t="s">
        <v>3467</v>
      </c>
      <c r="H436" s="334">
        <v>6</v>
      </c>
      <c r="I436" s="335">
        <v>1.9696</v>
      </c>
    </row>
    <row r="437" spans="1:9" ht="29" x14ac:dyDescent="0.35">
      <c r="A437" s="334" t="str">
        <f>Inek2020A1a2a[[#This Row],[PEPP]]&amp;"#"&amp;Inek2020A1a2a[[#This Row],[Klasse]]</f>
        <v>PK14B#7</v>
      </c>
      <c r="B437" s="334">
        <f>Inek2020A1a2a[[#This Row],[Klasse2]]</f>
        <v>7</v>
      </c>
      <c r="C437" s="335">
        <f>Inek2020A1a2a[[#This Row],[BewJeTag2]]</f>
        <v>1.9426000000000001</v>
      </c>
      <c r="D437" s="334" t="s">
        <v>340</v>
      </c>
      <c r="E437" s="334" t="s">
        <v>383</v>
      </c>
      <c r="F437" s="334" t="s">
        <v>400</v>
      </c>
      <c r="G437" s="337" t="s">
        <v>3467</v>
      </c>
      <c r="H437" s="334">
        <v>7</v>
      </c>
      <c r="I437" s="335">
        <v>1.9426000000000001</v>
      </c>
    </row>
    <row r="438" spans="1:9" ht="29" x14ac:dyDescent="0.35">
      <c r="A438" s="334" t="str">
        <f>Inek2020A1a2a[[#This Row],[PEPP]]&amp;"#"&amp;Inek2020A1a2a[[#This Row],[Klasse]]</f>
        <v>PK14B#8</v>
      </c>
      <c r="B438" s="334">
        <f>Inek2020A1a2a[[#This Row],[Klasse2]]</f>
        <v>8</v>
      </c>
      <c r="C438" s="335">
        <f>Inek2020A1a2a[[#This Row],[BewJeTag2]]</f>
        <v>1.9156</v>
      </c>
      <c r="D438" s="334" t="s">
        <v>340</v>
      </c>
      <c r="E438" s="334" t="s">
        <v>383</v>
      </c>
      <c r="F438" s="334" t="s">
        <v>400</v>
      </c>
      <c r="G438" s="337" t="s">
        <v>3467</v>
      </c>
      <c r="H438" s="334">
        <v>8</v>
      </c>
      <c r="I438" s="335">
        <v>1.9156</v>
      </c>
    </row>
    <row r="439" spans="1:9" ht="29" x14ac:dyDescent="0.35">
      <c r="A439" s="334" t="str">
        <f>Inek2020A1a2a[[#This Row],[PEPP]]&amp;"#"&amp;Inek2020A1a2a[[#This Row],[Klasse]]</f>
        <v>PK14B#9</v>
      </c>
      <c r="B439" s="334">
        <f>Inek2020A1a2a[[#This Row],[Klasse2]]</f>
        <v>9</v>
      </c>
      <c r="C439" s="335">
        <f>Inek2020A1a2a[[#This Row],[BewJeTag2]]</f>
        <v>1.8886000000000001</v>
      </c>
      <c r="D439" s="334" t="s">
        <v>340</v>
      </c>
      <c r="E439" s="334" t="s">
        <v>383</v>
      </c>
      <c r="F439" s="334" t="s">
        <v>400</v>
      </c>
      <c r="G439" s="337" t="s">
        <v>3467</v>
      </c>
      <c r="H439" s="334">
        <v>9</v>
      </c>
      <c r="I439" s="335">
        <v>1.8886000000000001</v>
      </c>
    </row>
    <row r="440" spans="1:9" ht="29" x14ac:dyDescent="0.35">
      <c r="A440" s="334" t="str">
        <f>Inek2020A1a2a[[#This Row],[PEPP]]&amp;"#"&amp;Inek2020A1a2a[[#This Row],[Klasse]]</f>
        <v>PK14B#10</v>
      </c>
      <c r="B440" s="334">
        <f>Inek2020A1a2a[[#This Row],[Klasse2]]</f>
        <v>10</v>
      </c>
      <c r="C440" s="335">
        <f>Inek2020A1a2a[[#This Row],[BewJeTag2]]</f>
        <v>1.8615999999999999</v>
      </c>
      <c r="D440" s="334" t="s">
        <v>340</v>
      </c>
      <c r="E440" s="334" t="s">
        <v>383</v>
      </c>
      <c r="F440" s="334" t="s">
        <v>400</v>
      </c>
      <c r="G440" s="337" t="s">
        <v>3467</v>
      </c>
      <c r="H440" s="334">
        <v>10</v>
      </c>
      <c r="I440" s="335">
        <v>1.8615999999999999</v>
      </c>
    </row>
    <row r="441" spans="1:9" ht="29" x14ac:dyDescent="0.35">
      <c r="A441" s="334" t="str">
        <f>Inek2020A1a2a[[#This Row],[PEPP]]&amp;"#"&amp;Inek2020A1a2a[[#This Row],[Klasse]]</f>
        <v>PK14B#11</v>
      </c>
      <c r="B441" s="334">
        <f>Inek2020A1a2a[[#This Row],[Klasse2]]</f>
        <v>11</v>
      </c>
      <c r="C441" s="335">
        <f>Inek2020A1a2a[[#This Row],[BewJeTag2]]</f>
        <v>1.8346</v>
      </c>
      <c r="D441" s="334" t="s">
        <v>340</v>
      </c>
      <c r="E441" s="334" t="s">
        <v>383</v>
      </c>
      <c r="F441" s="334" t="s">
        <v>400</v>
      </c>
      <c r="G441" s="337" t="s">
        <v>3467</v>
      </c>
      <c r="H441" s="334">
        <v>11</v>
      </c>
      <c r="I441" s="335">
        <v>1.8346</v>
      </c>
    </row>
    <row r="442" spans="1:9" ht="29" x14ac:dyDescent="0.35">
      <c r="A442" s="334" t="str">
        <f>Inek2020A1a2a[[#This Row],[PEPP]]&amp;"#"&amp;Inek2020A1a2a[[#This Row],[Klasse]]</f>
        <v>PK14B#12</v>
      </c>
      <c r="B442" s="334">
        <f>Inek2020A1a2a[[#This Row],[Klasse2]]</f>
        <v>12</v>
      </c>
      <c r="C442" s="335">
        <f>Inek2020A1a2a[[#This Row],[BewJeTag2]]</f>
        <v>1.8076000000000001</v>
      </c>
      <c r="D442" s="334" t="s">
        <v>340</v>
      </c>
      <c r="E442" s="334" t="s">
        <v>383</v>
      </c>
      <c r="F442" s="334" t="s">
        <v>400</v>
      </c>
      <c r="G442" s="337" t="s">
        <v>3467</v>
      </c>
      <c r="H442" s="334">
        <v>12</v>
      </c>
      <c r="I442" s="335">
        <v>1.8076000000000001</v>
      </c>
    </row>
    <row r="443" spans="1:9" ht="29" x14ac:dyDescent="0.35">
      <c r="A443" s="334" t="str">
        <f>Inek2020A1a2a[[#This Row],[PEPP]]&amp;"#"&amp;Inek2020A1a2a[[#This Row],[Klasse]]</f>
        <v>PK14B#13</v>
      </c>
      <c r="B443" s="334">
        <f>Inek2020A1a2a[[#This Row],[Klasse2]]</f>
        <v>13</v>
      </c>
      <c r="C443" s="335">
        <f>Inek2020A1a2a[[#This Row],[BewJeTag2]]</f>
        <v>1.7806</v>
      </c>
      <c r="D443" s="334" t="s">
        <v>340</v>
      </c>
      <c r="E443" s="334" t="s">
        <v>383</v>
      </c>
      <c r="F443" s="334" t="s">
        <v>400</v>
      </c>
      <c r="G443" s="337" t="s">
        <v>3467</v>
      </c>
      <c r="H443" s="334">
        <v>13</v>
      </c>
      <c r="I443" s="335">
        <v>1.7806</v>
      </c>
    </row>
    <row r="444" spans="1:9" ht="29" x14ac:dyDescent="0.35">
      <c r="A444" s="334" t="str">
        <f>Inek2020A1a2a[[#This Row],[PEPP]]&amp;"#"&amp;Inek2020A1a2a[[#This Row],[Klasse]]</f>
        <v>PK14B#14</v>
      </c>
      <c r="B444" s="334">
        <f>Inek2020A1a2a[[#This Row],[Klasse2]]</f>
        <v>14</v>
      </c>
      <c r="C444" s="335">
        <f>Inek2020A1a2a[[#This Row],[BewJeTag2]]</f>
        <v>1.7535000000000001</v>
      </c>
      <c r="D444" s="334" t="s">
        <v>340</v>
      </c>
      <c r="E444" s="334" t="s">
        <v>383</v>
      </c>
      <c r="F444" s="334" t="s">
        <v>400</v>
      </c>
      <c r="G444" s="337" t="s">
        <v>3467</v>
      </c>
      <c r="H444" s="334">
        <v>14</v>
      </c>
      <c r="I444" s="335">
        <v>1.7535000000000001</v>
      </c>
    </row>
    <row r="445" spans="1:9" ht="29" x14ac:dyDescent="0.35">
      <c r="A445" s="334" t="str">
        <f>Inek2020A1a2a[[#This Row],[PEPP]]&amp;"#"&amp;Inek2020A1a2a[[#This Row],[Klasse]]</f>
        <v>PK14B#15</v>
      </c>
      <c r="B445" s="334">
        <f>Inek2020A1a2a[[#This Row],[Klasse2]]</f>
        <v>15</v>
      </c>
      <c r="C445" s="335">
        <f>Inek2020A1a2a[[#This Row],[BewJeTag2]]</f>
        <v>1.7264999999999999</v>
      </c>
      <c r="D445" s="334" t="s">
        <v>340</v>
      </c>
      <c r="E445" s="334" t="s">
        <v>383</v>
      </c>
      <c r="F445" s="334" t="s">
        <v>400</v>
      </c>
      <c r="G445" s="337" t="s">
        <v>3467</v>
      </c>
      <c r="H445" s="334">
        <v>15</v>
      </c>
      <c r="I445" s="335">
        <v>1.7264999999999999</v>
      </c>
    </row>
    <row r="446" spans="1:9" ht="29" x14ac:dyDescent="0.35">
      <c r="A446" s="334" t="str">
        <f>Inek2020A1a2a[[#This Row],[PEPP]]&amp;"#"&amp;Inek2020A1a2a[[#This Row],[Klasse]]</f>
        <v>PK14B#16</v>
      </c>
      <c r="B446" s="334">
        <f>Inek2020A1a2a[[#This Row],[Klasse2]]</f>
        <v>16</v>
      </c>
      <c r="C446" s="335">
        <f>Inek2020A1a2a[[#This Row],[BewJeTag2]]</f>
        <v>1.6995</v>
      </c>
      <c r="D446" s="334" t="s">
        <v>340</v>
      </c>
      <c r="E446" s="334" t="s">
        <v>383</v>
      </c>
      <c r="F446" s="334" t="s">
        <v>400</v>
      </c>
      <c r="G446" s="337" t="s">
        <v>3467</v>
      </c>
      <c r="H446" s="334">
        <v>16</v>
      </c>
      <c r="I446" s="335">
        <v>1.6995</v>
      </c>
    </row>
    <row r="447" spans="1:9" ht="29" x14ac:dyDescent="0.35">
      <c r="A447" s="334" t="str">
        <f>Inek2020A1a2a[[#This Row],[PEPP]]&amp;"#"&amp;Inek2020A1a2a[[#This Row],[Klasse]]</f>
        <v>PK14B#17</v>
      </c>
      <c r="B447" s="334">
        <f>Inek2020A1a2a[[#This Row],[Klasse2]]</f>
        <v>17</v>
      </c>
      <c r="C447" s="335">
        <f>Inek2020A1a2a[[#This Row],[BewJeTag2]]</f>
        <v>1.6725000000000001</v>
      </c>
      <c r="D447" s="334" t="s">
        <v>340</v>
      </c>
      <c r="E447" s="334" t="s">
        <v>383</v>
      </c>
      <c r="F447" s="334" t="s">
        <v>400</v>
      </c>
      <c r="G447" s="337" t="s">
        <v>3467</v>
      </c>
      <c r="H447" s="334">
        <v>17</v>
      </c>
      <c r="I447" s="335">
        <v>1.6725000000000001</v>
      </c>
    </row>
    <row r="448" spans="1:9" ht="29" x14ac:dyDescent="0.35">
      <c r="A448" s="334" t="str">
        <f>Inek2020A1a2a[[#This Row],[PEPP]]&amp;"#"&amp;Inek2020A1a2a[[#This Row],[Klasse]]</f>
        <v>PK14B#18</v>
      </c>
      <c r="B448" s="334">
        <f>Inek2020A1a2a[[#This Row],[Klasse2]]</f>
        <v>18</v>
      </c>
      <c r="C448" s="335">
        <f>Inek2020A1a2a[[#This Row],[BewJeTag2]]</f>
        <v>1.6455</v>
      </c>
      <c r="D448" s="334" t="s">
        <v>340</v>
      </c>
      <c r="E448" s="334" t="s">
        <v>383</v>
      </c>
      <c r="F448" s="334" t="s">
        <v>400</v>
      </c>
      <c r="G448" s="337" t="s">
        <v>3467</v>
      </c>
      <c r="H448" s="334">
        <v>18</v>
      </c>
      <c r="I448" s="335">
        <v>1.6455</v>
      </c>
    </row>
    <row r="449" spans="1:9" ht="29" x14ac:dyDescent="0.35">
      <c r="A449" s="334" t="str">
        <f>Inek2020A1a2a[[#This Row],[PEPP]]&amp;"#"&amp;Inek2020A1a2a[[#This Row],[Klasse]]</f>
        <v>PK14B#19</v>
      </c>
      <c r="B449" s="334">
        <f>Inek2020A1a2a[[#This Row],[Klasse2]]</f>
        <v>19</v>
      </c>
      <c r="C449" s="335">
        <f>Inek2020A1a2a[[#This Row],[BewJeTag2]]</f>
        <v>1.6185</v>
      </c>
      <c r="D449" s="334" t="s">
        <v>340</v>
      </c>
      <c r="E449" s="334" t="s">
        <v>383</v>
      </c>
      <c r="F449" s="334" t="s">
        <v>400</v>
      </c>
      <c r="G449" s="337" t="s">
        <v>3467</v>
      </c>
      <c r="H449" s="334">
        <v>19</v>
      </c>
      <c r="I449" s="335">
        <v>1.6185</v>
      </c>
    </row>
    <row r="450" spans="1:9" ht="29" x14ac:dyDescent="0.35">
      <c r="A450" s="334" t="str">
        <f>Inek2020A1a2a[[#This Row],[PEPP]]&amp;"#"&amp;Inek2020A1a2a[[#This Row],[Klasse]]</f>
        <v>PK14B#20</v>
      </c>
      <c r="B450" s="334">
        <f>Inek2020A1a2a[[#This Row],[Klasse2]]</f>
        <v>20</v>
      </c>
      <c r="C450" s="335">
        <f>Inek2020A1a2a[[#This Row],[BewJeTag2]]</f>
        <v>1.5914999999999999</v>
      </c>
      <c r="D450" s="334" t="s">
        <v>340</v>
      </c>
      <c r="E450" s="334" t="s">
        <v>383</v>
      </c>
      <c r="F450" s="334" t="s">
        <v>400</v>
      </c>
      <c r="G450" s="337" t="s">
        <v>3467</v>
      </c>
      <c r="H450" s="334">
        <v>20</v>
      </c>
      <c r="I450" s="335">
        <v>1.5914999999999999</v>
      </c>
    </row>
    <row r="451" spans="1:9" ht="29" x14ac:dyDescent="0.35">
      <c r="A451" s="334" t="str">
        <f>Inek2020A1a2a[[#This Row],[PEPP]]&amp;"#"&amp;Inek2020A1a2a[[#This Row],[Klasse]]</f>
        <v>PK14C#1</v>
      </c>
      <c r="B451" s="334">
        <f>Inek2020A1a2a[[#This Row],[Klasse2]]</f>
        <v>1</v>
      </c>
      <c r="C451" s="335">
        <f>Inek2020A1a2a[[#This Row],[BewJeTag2]]</f>
        <v>2.0503</v>
      </c>
      <c r="D451" s="334" t="s">
        <v>340</v>
      </c>
      <c r="E451" s="334" t="s">
        <v>383</v>
      </c>
      <c r="F451" s="334" t="s">
        <v>402</v>
      </c>
      <c r="G451" s="337" t="s">
        <v>3468</v>
      </c>
      <c r="H451" s="334">
        <v>1</v>
      </c>
      <c r="I451" s="335">
        <v>2.0503</v>
      </c>
    </row>
    <row r="452" spans="1:9" ht="29" x14ac:dyDescent="0.35">
      <c r="A452" s="334" t="str">
        <f>Inek2020A1a2a[[#This Row],[PEPP]]&amp;"#"&amp;Inek2020A1a2a[[#This Row],[Klasse]]</f>
        <v>PK14C#2</v>
      </c>
      <c r="B452" s="334">
        <f>Inek2020A1a2a[[#This Row],[Klasse2]]</f>
        <v>2</v>
      </c>
      <c r="C452" s="335">
        <f>Inek2020A1a2a[[#This Row],[BewJeTag2]]</f>
        <v>2.0188999999999999</v>
      </c>
      <c r="D452" s="334" t="s">
        <v>340</v>
      </c>
      <c r="E452" s="334" t="s">
        <v>383</v>
      </c>
      <c r="F452" s="334" t="s">
        <v>402</v>
      </c>
      <c r="G452" s="337" t="s">
        <v>3468</v>
      </c>
      <c r="H452" s="334">
        <v>2</v>
      </c>
      <c r="I452" s="335">
        <v>2.0188999999999999</v>
      </c>
    </row>
    <row r="453" spans="1:9" ht="29" x14ac:dyDescent="0.35">
      <c r="A453" s="334" t="str">
        <f>Inek2020A1a2a[[#This Row],[PEPP]]&amp;"#"&amp;Inek2020A1a2a[[#This Row],[Klasse]]</f>
        <v>PK14C#3</v>
      </c>
      <c r="B453" s="334">
        <f>Inek2020A1a2a[[#This Row],[Klasse2]]</f>
        <v>3</v>
      </c>
      <c r="C453" s="335">
        <f>Inek2020A1a2a[[#This Row],[BewJeTag2]]</f>
        <v>1.9883</v>
      </c>
      <c r="D453" s="334" t="s">
        <v>340</v>
      </c>
      <c r="E453" s="334" t="s">
        <v>383</v>
      </c>
      <c r="F453" s="334" t="s">
        <v>402</v>
      </c>
      <c r="G453" s="337" t="s">
        <v>3468</v>
      </c>
      <c r="H453" s="334">
        <v>3</v>
      </c>
      <c r="I453" s="335">
        <v>1.9883</v>
      </c>
    </row>
    <row r="454" spans="1:9" ht="29" x14ac:dyDescent="0.35">
      <c r="A454" s="334" t="str">
        <f>Inek2020A1a2a[[#This Row],[PEPP]]&amp;"#"&amp;Inek2020A1a2a[[#This Row],[Klasse]]</f>
        <v>PK14C#4</v>
      </c>
      <c r="B454" s="334">
        <f>Inek2020A1a2a[[#This Row],[Klasse2]]</f>
        <v>4</v>
      </c>
      <c r="C454" s="335">
        <f>Inek2020A1a2a[[#This Row],[BewJeTag2]]</f>
        <v>1.9577</v>
      </c>
      <c r="D454" s="334" t="s">
        <v>340</v>
      </c>
      <c r="E454" s="334" t="s">
        <v>383</v>
      </c>
      <c r="F454" s="334" t="s">
        <v>402</v>
      </c>
      <c r="G454" s="337" t="s">
        <v>3468</v>
      </c>
      <c r="H454" s="334">
        <v>4</v>
      </c>
      <c r="I454" s="335">
        <v>1.9577</v>
      </c>
    </row>
    <row r="455" spans="1:9" ht="29" x14ac:dyDescent="0.35">
      <c r="A455" s="334" t="str">
        <f>Inek2020A1a2a[[#This Row],[PEPP]]&amp;"#"&amp;Inek2020A1a2a[[#This Row],[Klasse]]</f>
        <v>PK14C#5</v>
      </c>
      <c r="B455" s="334">
        <f>Inek2020A1a2a[[#This Row],[Klasse2]]</f>
        <v>5</v>
      </c>
      <c r="C455" s="335">
        <f>Inek2020A1a2a[[#This Row],[BewJeTag2]]</f>
        <v>1.9271</v>
      </c>
      <c r="D455" s="334" t="s">
        <v>340</v>
      </c>
      <c r="E455" s="334" t="s">
        <v>383</v>
      </c>
      <c r="F455" s="334" t="s">
        <v>402</v>
      </c>
      <c r="G455" s="337" t="s">
        <v>3468</v>
      </c>
      <c r="H455" s="334">
        <v>5</v>
      </c>
      <c r="I455" s="335">
        <v>1.9271</v>
      </c>
    </row>
    <row r="456" spans="1:9" ht="29" x14ac:dyDescent="0.35">
      <c r="A456" s="334" t="str">
        <f>Inek2020A1a2a[[#This Row],[PEPP]]&amp;"#"&amp;Inek2020A1a2a[[#This Row],[Klasse]]</f>
        <v>PK14C#6</v>
      </c>
      <c r="B456" s="334">
        <f>Inek2020A1a2a[[#This Row],[Klasse2]]</f>
        <v>6</v>
      </c>
      <c r="C456" s="335">
        <f>Inek2020A1a2a[[#This Row],[BewJeTag2]]</f>
        <v>1.8965000000000001</v>
      </c>
      <c r="D456" s="334" t="s">
        <v>340</v>
      </c>
      <c r="E456" s="334" t="s">
        <v>383</v>
      </c>
      <c r="F456" s="334" t="s">
        <v>402</v>
      </c>
      <c r="G456" s="337" t="s">
        <v>3468</v>
      </c>
      <c r="H456" s="334">
        <v>6</v>
      </c>
      <c r="I456" s="335">
        <v>1.8965000000000001</v>
      </c>
    </row>
    <row r="457" spans="1:9" ht="29" x14ac:dyDescent="0.35">
      <c r="A457" s="334" t="str">
        <f>Inek2020A1a2a[[#This Row],[PEPP]]&amp;"#"&amp;Inek2020A1a2a[[#This Row],[Klasse]]</f>
        <v>PK14C#7</v>
      </c>
      <c r="B457" s="334">
        <f>Inek2020A1a2a[[#This Row],[Klasse2]]</f>
        <v>7</v>
      </c>
      <c r="C457" s="335">
        <f>Inek2020A1a2a[[#This Row],[BewJeTag2]]</f>
        <v>1.8658999999999999</v>
      </c>
      <c r="D457" s="334" t="s">
        <v>340</v>
      </c>
      <c r="E457" s="334" t="s">
        <v>383</v>
      </c>
      <c r="F457" s="334" t="s">
        <v>402</v>
      </c>
      <c r="G457" s="337" t="s">
        <v>3468</v>
      </c>
      <c r="H457" s="334">
        <v>7</v>
      </c>
      <c r="I457" s="335">
        <v>1.8658999999999999</v>
      </c>
    </row>
    <row r="458" spans="1:9" ht="29" x14ac:dyDescent="0.35">
      <c r="A458" s="334" t="str">
        <f>Inek2020A1a2a[[#This Row],[PEPP]]&amp;"#"&amp;Inek2020A1a2a[[#This Row],[Klasse]]</f>
        <v>PK14C#8</v>
      </c>
      <c r="B458" s="334">
        <f>Inek2020A1a2a[[#This Row],[Klasse2]]</f>
        <v>8</v>
      </c>
      <c r="C458" s="335">
        <f>Inek2020A1a2a[[#This Row],[BewJeTag2]]</f>
        <v>1.8352999999999999</v>
      </c>
      <c r="D458" s="334" t="s">
        <v>340</v>
      </c>
      <c r="E458" s="334" t="s">
        <v>383</v>
      </c>
      <c r="F458" s="334" t="s">
        <v>402</v>
      </c>
      <c r="G458" s="337" t="s">
        <v>3468</v>
      </c>
      <c r="H458" s="334">
        <v>8</v>
      </c>
      <c r="I458" s="335">
        <v>1.8352999999999999</v>
      </c>
    </row>
    <row r="459" spans="1:9" ht="29" x14ac:dyDescent="0.35">
      <c r="A459" s="334" t="str">
        <f>Inek2020A1a2a[[#This Row],[PEPP]]&amp;"#"&amp;Inek2020A1a2a[[#This Row],[Klasse]]</f>
        <v>PK14C#9</v>
      </c>
      <c r="B459" s="334">
        <f>Inek2020A1a2a[[#This Row],[Klasse2]]</f>
        <v>9</v>
      </c>
      <c r="C459" s="335">
        <f>Inek2020A1a2a[[#This Row],[BewJeTag2]]</f>
        <v>1.8047</v>
      </c>
      <c r="D459" s="334" t="s">
        <v>340</v>
      </c>
      <c r="E459" s="334" t="s">
        <v>383</v>
      </c>
      <c r="F459" s="334" t="s">
        <v>402</v>
      </c>
      <c r="G459" s="337" t="s">
        <v>3468</v>
      </c>
      <c r="H459" s="334">
        <v>9</v>
      </c>
      <c r="I459" s="335">
        <v>1.8047</v>
      </c>
    </row>
    <row r="460" spans="1:9" ht="29" x14ac:dyDescent="0.35">
      <c r="A460" s="334" t="str">
        <f>Inek2020A1a2a[[#This Row],[PEPP]]&amp;"#"&amp;Inek2020A1a2a[[#This Row],[Klasse]]</f>
        <v>PK14C#10</v>
      </c>
      <c r="B460" s="334">
        <f>Inek2020A1a2a[[#This Row],[Klasse2]]</f>
        <v>10</v>
      </c>
      <c r="C460" s="335">
        <f>Inek2020A1a2a[[#This Row],[BewJeTag2]]</f>
        <v>1.7741</v>
      </c>
      <c r="D460" s="334" t="s">
        <v>340</v>
      </c>
      <c r="E460" s="334" t="s">
        <v>383</v>
      </c>
      <c r="F460" s="334" t="s">
        <v>402</v>
      </c>
      <c r="G460" s="337" t="s">
        <v>3468</v>
      </c>
      <c r="H460" s="334">
        <v>10</v>
      </c>
      <c r="I460" s="335">
        <v>1.7741</v>
      </c>
    </row>
    <row r="461" spans="1:9" ht="29" x14ac:dyDescent="0.35">
      <c r="A461" s="334" t="str">
        <f>Inek2020A1a2a[[#This Row],[PEPP]]&amp;"#"&amp;Inek2020A1a2a[[#This Row],[Klasse]]</f>
        <v>PK14C#11</v>
      </c>
      <c r="B461" s="334">
        <f>Inek2020A1a2a[[#This Row],[Klasse2]]</f>
        <v>11</v>
      </c>
      <c r="C461" s="335">
        <f>Inek2020A1a2a[[#This Row],[BewJeTag2]]</f>
        <v>1.7435</v>
      </c>
      <c r="D461" s="334" t="s">
        <v>340</v>
      </c>
      <c r="E461" s="334" t="s">
        <v>383</v>
      </c>
      <c r="F461" s="334" t="s">
        <v>402</v>
      </c>
      <c r="G461" s="337" t="s">
        <v>3468</v>
      </c>
      <c r="H461" s="334">
        <v>11</v>
      </c>
      <c r="I461" s="335">
        <v>1.7435</v>
      </c>
    </row>
    <row r="462" spans="1:9" ht="29" x14ac:dyDescent="0.35">
      <c r="A462" s="334" t="str">
        <f>Inek2020A1a2a[[#This Row],[PEPP]]&amp;"#"&amp;Inek2020A1a2a[[#This Row],[Klasse]]</f>
        <v>PK14C#12</v>
      </c>
      <c r="B462" s="334">
        <f>Inek2020A1a2a[[#This Row],[Klasse2]]</f>
        <v>12</v>
      </c>
      <c r="C462" s="335">
        <f>Inek2020A1a2a[[#This Row],[BewJeTag2]]</f>
        <v>1.7129000000000001</v>
      </c>
      <c r="D462" s="334" t="s">
        <v>340</v>
      </c>
      <c r="E462" s="334" t="s">
        <v>383</v>
      </c>
      <c r="F462" s="334" t="s">
        <v>402</v>
      </c>
      <c r="G462" s="337" t="s">
        <v>3468</v>
      </c>
      <c r="H462" s="334">
        <v>12</v>
      </c>
      <c r="I462" s="335">
        <v>1.7129000000000001</v>
      </c>
    </row>
    <row r="463" spans="1:9" ht="29" x14ac:dyDescent="0.35">
      <c r="A463" s="334" t="str">
        <f>Inek2020A1a2a[[#This Row],[PEPP]]&amp;"#"&amp;Inek2020A1a2a[[#This Row],[Klasse]]</f>
        <v>PK14C#13</v>
      </c>
      <c r="B463" s="334">
        <f>Inek2020A1a2a[[#This Row],[Klasse2]]</f>
        <v>13</v>
      </c>
      <c r="C463" s="335">
        <f>Inek2020A1a2a[[#This Row],[BewJeTag2]]</f>
        <v>1.6822999999999999</v>
      </c>
      <c r="D463" s="334" t="s">
        <v>340</v>
      </c>
      <c r="E463" s="334" t="s">
        <v>383</v>
      </c>
      <c r="F463" s="334" t="s">
        <v>402</v>
      </c>
      <c r="G463" s="337" t="s">
        <v>3468</v>
      </c>
      <c r="H463" s="334">
        <v>13</v>
      </c>
      <c r="I463" s="335">
        <v>1.6822999999999999</v>
      </c>
    </row>
    <row r="464" spans="1:9" ht="29" x14ac:dyDescent="0.35">
      <c r="A464" s="334" t="str">
        <f>Inek2020A1a2a[[#This Row],[PEPP]]&amp;"#"&amp;Inek2020A1a2a[[#This Row],[Klasse]]</f>
        <v>PK14C#14</v>
      </c>
      <c r="B464" s="334">
        <f>Inek2020A1a2a[[#This Row],[Klasse2]]</f>
        <v>14</v>
      </c>
      <c r="C464" s="335">
        <f>Inek2020A1a2a[[#This Row],[BewJeTag2]]</f>
        <v>1.6516999999999999</v>
      </c>
      <c r="D464" s="334" t="s">
        <v>340</v>
      </c>
      <c r="E464" s="334" t="s">
        <v>383</v>
      </c>
      <c r="F464" s="334" t="s">
        <v>402</v>
      </c>
      <c r="G464" s="337" t="s">
        <v>3468</v>
      </c>
      <c r="H464" s="334">
        <v>14</v>
      </c>
      <c r="I464" s="335">
        <v>1.6516999999999999</v>
      </c>
    </row>
    <row r="465" spans="1:9" ht="29" x14ac:dyDescent="0.35">
      <c r="A465" s="334" t="str">
        <f>Inek2020A1a2a[[#This Row],[PEPP]]&amp;"#"&amp;Inek2020A1a2a[[#This Row],[Klasse]]</f>
        <v>PK14C#15</v>
      </c>
      <c r="B465" s="334">
        <f>Inek2020A1a2a[[#This Row],[Klasse2]]</f>
        <v>15</v>
      </c>
      <c r="C465" s="335">
        <f>Inek2020A1a2a[[#This Row],[BewJeTag2]]</f>
        <v>1.6211</v>
      </c>
      <c r="D465" s="334" t="s">
        <v>340</v>
      </c>
      <c r="E465" s="334" t="s">
        <v>383</v>
      </c>
      <c r="F465" s="334" t="s">
        <v>402</v>
      </c>
      <c r="G465" s="337" t="s">
        <v>3468</v>
      </c>
      <c r="H465" s="334">
        <v>15</v>
      </c>
      <c r="I465" s="335">
        <v>1.6211</v>
      </c>
    </row>
    <row r="466" spans="1:9" ht="29" x14ac:dyDescent="0.35">
      <c r="A466" s="334" t="str">
        <f>Inek2020A1a2a[[#This Row],[PEPP]]&amp;"#"&amp;Inek2020A1a2a[[#This Row],[Klasse]]</f>
        <v>PK14C#16</v>
      </c>
      <c r="B466" s="334">
        <f>Inek2020A1a2a[[#This Row],[Klasse2]]</f>
        <v>16</v>
      </c>
      <c r="C466" s="335">
        <f>Inek2020A1a2a[[#This Row],[BewJeTag2]]</f>
        <v>1.5905</v>
      </c>
      <c r="D466" s="334" t="s">
        <v>340</v>
      </c>
      <c r="E466" s="334" t="s">
        <v>383</v>
      </c>
      <c r="F466" s="334" t="s">
        <v>402</v>
      </c>
      <c r="G466" s="337" t="s">
        <v>3468</v>
      </c>
      <c r="H466" s="334">
        <v>16</v>
      </c>
      <c r="I466" s="335">
        <v>1.5905</v>
      </c>
    </row>
    <row r="467" spans="1:9" ht="29" x14ac:dyDescent="0.35">
      <c r="A467" s="334" t="str">
        <f>Inek2020A1a2a[[#This Row],[PEPP]]&amp;"#"&amp;Inek2020A1a2a[[#This Row],[Klasse]]</f>
        <v>PK14C#17</v>
      </c>
      <c r="B467" s="334">
        <f>Inek2020A1a2a[[#This Row],[Klasse2]]</f>
        <v>17</v>
      </c>
      <c r="C467" s="335">
        <f>Inek2020A1a2a[[#This Row],[BewJeTag2]]</f>
        <v>1.5598000000000001</v>
      </c>
      <c r="D467" s="334" t="s">
        <v>340</v>
      </c>
      <c r="E467" s="334" t="s">
        <v>383</v>
      </c>
      <c r="F467" s="334" t="s">
        <v>402</v>
      </c>
      <c r="G467" s="337" t="s">
        <v>3468</v>
      </c>
      <c r="H467" s="334">
        <v>17</v>
      </c>
      <c r="I467" s="335">
        <v>1.5598000000000001</v>
      </c>
    </row>
    <row r="468" spans="1:9" ht="29" x14ac:dyDescent="0.35">
      <c r="A468" s="334" t="str">
        <f>Inek2020A1a2a[[#This Row],[PEPP]]&amp;"#"&amp;Inek2020A1a2a[[#This Row],[Klasse]]</f>
        <v>PK14C#18</v>
      </c>
      <c r="B468" s="334">
        <f>Inek2020A1a2a[[#This Row],[Klasse2]]</f>
        <v>18</v>
      </c>
      <c r="C468" s="335">
        <f>Inek2020A1a2a[[#This Row],[BewJeTag2]]</f>
        <v>1.5291999999999999</v>
      </c>
      <c r="D468" s="334" t="s">
        <v>340</v>
      </c>
      <c r="E468" s="334" t="s">
        <v>383</v>
      </c>
      <c r="F468" s="334" t="s">
        <v>402</v>
      </c>
      <c r="G468" s="337" t="s">
        <v>3468</v>
      </c>
      <c r="H468" s="334">
        <v>18</v>
      </c>
      <c r="I468" s="335">
        <v>1.5291999999999999</v>
      </c>
    </row>
    <row r="469" spans="1:9" ht="29" x14ac:dyDescent="0.35">
      <c r="A469" s="334" t="str">
        <f>Inek2020A1a2a[[#This Row],[PEPP]]&amp;"#"&amp;Inek2020A1a2a[[#This Row],[Klasse]]</f>
        <v>PK14C#19</v>
      </c>
      <c r="B469" s="334">
        <f>Inek2020A1a2a[[#This Row],[Klasse2]]</f>
        <v>19</v>
      </c>
      <c r="C469" s="335">
        <f>Inek2020A1a2a[[#This Row],[BewJeTag2]]</f>
        <v>1.4985999999999999</v>
      </c>
      <c r="D469" s="334" t="s">
        <v>340</v>
      </c>
      <c r="E469" s="334" t="s">
        <v>383</v>
      </c>
      <c r="F469" s="334" t="s">
        <v>402</v>
      </c>
      <c r="G469" s="337" t="s">
        <v>3468</v>
      </c>
      <c r="H469" s="334">
        <v>19</v>
      </c>
      <c r="I469" s="335">
        <v>1.4985999999999999</v>
      </c>
    </row>
    <row r="470" spans="1:9" ht="29" x14ac:dyDescent="0.35">
      <c r="A470" s="334" t="str">
        <f>Inek2020A1a2a[[#This Row],[PEPP]]&amp;"#"&amp;Inek2020A1a2a[[#This Row],[Klasse]]</f>
        <v>PK14C#20</v>
      </c>
      <c r="B470" s="334">
        <f>Inek2020A1a2a[[#This Row],[Klasse2]]</f>
        <v>20</v>
      </c>
      <c r="C470" s="335">
        <f>Inek2020A1a2a[[#This Row],[BewJeTag2]]</f>
        <v>1.468</v>
      </c>
      <c r="D470" s="334" t="s">
        <v>340</v>
      </c>
      <c r="E470" s="334" t="s">
        <v>383</v>
      </c>
      <c r="F470" s="334" t="s">
        <v>402</v>
      </c>
      <c r="G470" s="337" t="s">
        <v>3468</v>
      </c>
      <c r="H470" s="334">
        <v>20</v>
      </c>
      <c r="I470" s="335">
        <v>1.468</v>
      </c>
    </row>
    <row r="471" spans="1:9" x14ac:dyDescent="0.35">
      <c r="A471" s="334" t="str">
        <f>Inek2020A1a2a[[#This Row],[PEPP]]&amp;"#"&amp;Inek2020A1a2a[[#This Row],[Klasse]]</f>
        <v>PP04A#1</v>
      </c>
      <c r="B471" s="334">
        <f>Inek2020A1a2a[[#This Row],[Klasse2]]</f>
        <v>1</v>
      </c>
      <c r="C471" s="335">
        <f>Inek2020A1a2a[[#This Row],[BewJeTag2]]</f>
        <v>1.0788</v>
      </c>
      <c r="D471" s="334" t="s">
        <v>340</v>
      </c>
      <c r="E471" s="334" t="s">
        <v>404</v>
      </c>
      <c r="F471" s="334" t="s">
        <v>405</v>
      </c>
      <c r="G471" s="334" t="s">
        <v>3717</v>
      </c>
      <c r="H471" s="334">
        <v>1</v>
      </c>
      <c r="I471" s="335">
        <v>1.0788</v>
      </c>
    </row>
    <row r="472" spans="1:9" x14ac:dyDescent="0.35">
      <c r="A472" s="334" t="str">
        <f>Inek2020A1a2a[[#This Row],[PEPP]]&amp;"#"&amp;Inek2020A1a2a[[#This Row],[Klasse]]</f>
        <v>PP04A#2</v>
      </c>
      <c r="B472" s="334">
        <f>Inek2020A1a2a[[#This Row],[Klasse2]]</f>
        <v>2</v>
      </c>
      <c r="C472" s="335">
        <f>Inek2020A1a2a[[#This Row],[BewJeTag2]]</f>
        <v>1.0629</v>
      </c>
      <c r="D472" s="334" t="s">
        <v>340</v>
      </c>
      <c r="E472" s="334" t="s">
        <v>404</v>
      </c>
      <c r="F472" s="334" t="s">
        <v>405</v>
      </c>
      <c r="G472" s="334" t="s">
        <v>3717</v>
      </c>
      <c r="H472" s="334">
        <v>2</v>
      </c>
      <c r="I472" s="335">
        <v>1.0629</v>
      </c>
    </row>
    <row r="473" spans="1:9" x14ac:dyDescent="0.35">
      <c r="A473" s="334" t="str">
        <f>Inek2020A1a2a[[#This Row],[PEPP]]&amp;"#"&amp;Inek2020A1a2a[[#This Row],[Klasse]]</f>
        <v>PP04A#3</v>
      </c>
      <c r="B473" s="334">
        <f>Inek2020A1a2a[[#This Row],[Klasse2]]</f>
        <v>3</v>
      </c>
      <c r="C473" s="335">
        <f>Inek2020A1a2a[[#This Row],[BewJeTag2]]</f>
        <v>1.0476000000000001</v>
      </c>
      <c r="D473" s="334" t="s">
        <v>340</v>
      </c>
      <c r="E473" s="334" t="s">
        <v>404</v>
      </c>
      <c r="F473" s="334" t="s">
        <v>405</v>
      </c>
      <c r="G473" s="334" t="s">
        <v>3717</v>
      </c>
      <c r="H473" s="334">
        <v>3</v>
      </c>
      <c r="I473" s="335">
        <v>1.0476000000000001</v>
      </c>
    </row>
    <row r="474" spans="1:9" x14ac:dyDescent="0.35">
      <c r="A474" s="334" t="str">
        <f>Inek2020A1a2a[[#This Row],[PEPP]]&amp;"#"&amp;Inek2020A1a2a[[#This Row],[Klasse]]</f>
        <v>PP04A#4</v>
      </c>
      <c r="B474" s="334">
        <f>Inek2020A1a2a[[#This Row],[Klasse2]]</f>
        <v>4</v>
      </c>
      <c r="C474" s="335">
        <f>Inek2020A1a2a[[#This Row],[BewJeTag2]]</f>
        <v>1.0323</v>
      </c>
      <c r="D474" s="334" t="s">
        <v>340</v>
      </c>
      <c r="E474" s="334" t="s">
        <v>404</v>
      </c>
      <c r="F474" s="334" t="s">
        <v>405</v>
      </c>
      <c r="G474" s="334" t="s">
        <v>3717</v>
      </c>
      <c r="H474" s="334">
        <v>4</v>
      </c>
      <c r="I474" s="335">
        <v>1.0323</v>
      </c>
    </row>
    <row r="475" spans="1:9" x14ac:dyDescent="0.35">
      <c r="A475" s="334" t="str">
        <f>Inek2020A1a2a[[#This Row],[PEPP]]&amp;"#"&amp;Inek2020A1a2a[[#This Row],[Klasse]]</f>
        <v>PP04A#5</v>
      </c>
      <c r="B475" s="334">
        <f>Inek2020A1a2a[[#This Row],[Klasse2]]</f>
        <v>5</v>
      </c>
      <c r="C475" s="335">
        <f>Inek2020A1a2a[[#This Row],[BewJeTag2]]</f>
        <v>1.0169999999999999</v>
      </c>
      <c r="D475" s="334" t="s">
        <v>340</v>
      </c>
      <c r="E475" s="334" t="s">
        <v>404</v>
      </c>
      <c r="F475" s="334" t="s">
        <v>405</v>
      </c>
      <c r="G475" s="334" t="s">
        <v>3717</v>
      </c>
      <c r="H475" s="334">
        <v>5</v>
      </c>
      <c r="I475" s="335">
        <v>1.0169999999999999</v>
      </c>
    </row>
    <row r="476" spans="1:9" x14ac:dyDescent="0.35">
      <c r="A476" s="334" t="str">
        <f>Inek2020A1a2a[[#This Row],[PEPP]]&amp;"#"&amp;Inek2020A1a2a[[#This Row],[Klasse]]</f>
        <v>PP04A#6</v>
      </c>
      <c r="B476" s="334">
        <f>Inek2020A1a2a[[#This Row],[Klasse2]]</f>
        <v>6</v>
      </c>
      <c r="C476" s="335">
        <f>Inek2020A1a2a[[#This Row],[BewJeTag2]]</f>
        <v>1.0017</v>
      </c>
      <c r="D476" s="334" t="s">
        <v>340</v>
      </c>
      <c r="E476" s="334" t="s">
        <v>404</v>
      </c>
      <c r="F476" s="334" t="s">
        <v>405</v>
      </c>
      <c r="G476" s="334" t="s">
        <v>3717</v>
      </c>
      <c r="H476" s="334">
        <v>6</v>
      </c>
      <c r="I476" s="335">
        <v>1.0017</v>
      </c>
    </row>
    <row r="477" spans="1:9" x14ac:dyDescent="0.35">
      <c r="A477" s="334" t="str">
        <f>Inek2020A1a2a[[#This Row],[PEPP]]&amp;"#"&amp;Inek2020A1a2a[[#This Row],[Klasse]]</f>
        <v>PP04A#7</v>
      </c>
      <c r="B477" s="334">
        <f>Inek2020A1a2a[[#This Row],[Klasse2]]</f>
        <v>7</v>
      </c>
      <c r="C477" s="335">
        <f>Inek2020A1a2a[[#This Row],[BewJeTag2]]</f>
        <v>0.98640000000000005</v>
      </c>
      <c r="D477" s="334" t="s">
        <v>340</v>
      </c>
      <c r="E477" s="334" t="s">
        <v>404</v>
      </c>
      <c r="F477" s="334" t="s">
        <v>405</v>
      </c>
      <c r="G477" s="334" t="s">
        <v>3717</v>
      </c>
      <c r="H477" s="334">
        <v>7</v>
      </c>
      <c r="I477" s="335">
        <v>0.98640000000000005</v>
      </c>
    </row>
    <row r="478" spans="1:9" x14ac:dyDescent="0.35">
      <c r="A478" s="334" t="str">
        <f>Inek2020A1a2a[[#This Row],[PEPP]]&amp;"#"&amp;Inek2020A1a2a[[#This Row],[Klasse]]</f>
        <v>PP04A#8</v>
      </c>
      <c r="B478" s="334">
        <f>Inek2020A1a2a[[#This Row],[Klasse2]]</f>
        <v>8</v>
      </c>
      <c r="C478" s="335">
        <f>Inek2020A1a2a[[#This Row],[BewJeTag2]]</f>
        <v>0.97109999999999996</v>
      </c>
      <c r="D478" s="334" t="s">
        <v>340</v>
      </c>
      <c r="E478" s="334" t="s">
        <v>404</v>
      </c>
      <c r="F478" s="334" t="s">
        <v>405</v>
      </c>
      <c r="G478" s="334" t="s">
        <v>3717</v>
      </c>
      <c r="H478" s="334">
        <v>8</v>
      </c>
      <c r="I478" s="335">
        <v>0.97109999999999996</v>
      </c>
    </row>
    <row r="479" spans="1:9" x14ac:dyDescent="0.35">
      <c r="A479" s="334" t="str">
        <f>Inek2020A1a2a[[#This Row],[PEPP]]&amp;"#"&amp;Inek2020A1a2a[[#This Row],[Klasse]]</f>
        <v>PP04A#9</v>
      </c>
      <c r="B479" s="334">
        <f>Inek2020A1a2a[[#This Row],[Klasse2]]</f>
        <v>9</v>
      </c>
      <c r="C479" s="335">
        <f>Inek2020A1a2a[[#This Row],[BewJeTag2]]</f>
        <v>0.95579999999999998</v>
      </c>
      <c r="D479" s="334" t="s">
        <v>340</v>
      </c>
      <c r="E479" s="334" t="s">
        <v>404</v>
      </c>
      <c r="F479" s="334" t="s">
        <v>405</v>
      </c>
      <c r="G479" s="334" t="s">
        <v>3717</v>
      </c>
      <c r="H479" s="334">
        <v>9</v>
      </c>
      <c r="I479" s="335">
        <v>0.95579999999999998</v>
      </c>
    </row>
    <row r="480" spans="1:9" x14ac:dyDescent="0.35">
      <c r="A480" s="334" t="str">
        <f>Inek2020A1a2a[[#This Row],[PEPP]]&amp;"#"&amp;Inek2020A1a2a[[#This Row],[Klasse]]</f>
        <v>PP04A#10</v>
      </c>
      <c r="B480" s="334">
        <f>Inek2020A1a2a[[#This Row],[Klasse2]]</f>
        <v>10</v>
      </c>
      <c r="C480" s="335">
        <f>Inek2020A1a2a[[#This Row],[BewJeTag2]]</f>
        <v>0.94059999999999999</v>
      </c>
      <c r="D480" s="334" t="s">
        <v>340</v>
      </c>
      <c r="E480" s="334" t="s">
        <v>404</v>
      </c>
      <c r="F480" s="334" t="s">
        <v>405</v>
      </c>
      <c r="G480" s="334" t="s">
        <v>3717</v>
      </c>
      <c r="H480" s="334">
        <v>10</v>
      </c>
      <c r="I480" s="335">
        <v>0.94059999999999999</v>
      </c>
    </row>
    <row r="481" spans="1:9" x14ac:dyDescent="0.35">
      <c r="A481" s="334" t="str">
        <f>Inek2020A1a2a[[#This Row],[PEPP]]&amp;"#"&amp;Inek2020A1a2a[[#This Row],[Klasse]]</f>
        <v>PP04A#11</v>
      </c>
      <c r="B481" s="334">
        <f>Inek2020A1a2a[[#This Row],[Klasse2]]</f>
        <v>11</v>
      </c>
      <c r="C481" s="335">
        <f>Inek2020A1a2a[[#This Row],[BewJeTag2]]</f>
        <v>0.92530000000000001</v>
      </c>
      <c r="D481" s="334" t="s">
        <v>340</v>
      </c>
      <c r="E481" s="334" t="s">
        <v>404</v>
      </c>
      <c r="F481" s="334" t="s">
        <v>405</v>
      </c>
      <c r="G481" s="334" t="s">
        <v>3717</v>
      </c>
      <c r="H481" s="334">
        <v>11</v>
      </c>
      <c r="I481" s="335">
        <v>0.92530000000000001</v>
      </c>
    </row>
    <row r="482" spans="1:9" x14ac:dyDescent="0.35">
      <c r="A482" s="334" t="str">
        <f>Inek2020A1a2a[[#This Row],[PEPP]]&amp;"#"&amp;Inek2020A1a2a[[#This Row],[Klasse]]</f>
        <v>PP04A#12</v>
      </c>
      <c r="B482" s="334">
        <f>Inek2020A1a2a[[#This Row],[Klasse2]]</f>
        <v>12</v>
      </c>
      <c r="C482" s="335">
        <f>Inek2020A1a2a[[#This Row],[BewJeTag2]]</f>
        <v>0.91</v>
      </c>
      <c r="D482" s="334" t="s">
        <v>340</v>
      </c>
      <c r="E482" s="334" t="s">
        <v>404</v>
      </c>
      <c r="F482" s="334" t="s">
        <v>405</v>
      </c>
      <c r="G482" s="334" t="s">
        <v>3717</v>
      </c>
      <c r="H482" s="334">
        <v>12</v>
      </c>
      <c r="I482" s="335">
        <v>0.91</v>
      </c>
    </row>
    <row r="483" spans="1:9" x14ac:dyDescent="0.35">
      <c r="A483" s="334" t="str">
        <f>Inek2020A1a2a[[#This Row],[PEPP]]&amp;"#"&amp;Inek2020A1a2a[[#This Row],[Klasse]]</f>
        <v>PP04A#13</v>
      </c>
      <c r="B483" s="334">
        <f>Inek2020A1a2a[[#This Row],[Klasse2]]</f>
        <v>13</v>
      </c>
      <c r="C483" s="335">
        <f>Inek2020A1a2a[[#This Row],[BewJeTag2]]</f>
        <v>0.89470000000000005</v>
      </c>
      <c r="D483" s="334" t="s">
        <v>340</v>
      </c>
      <c r="E483" s="334" t="s">
        <v>404</v>
      </c>
      <c r="F483" s="334" t="s">
        <v>405</v>
      </c>
      <c r="G483" s="334" t="s">
        <v>3717</v>
      </c>
      <c r="H483" s="334">
        <v>13</v>
      </c>
      <c r="I483" s="335">
        <v>0.89470000000000005</v>
      </c>
    </row>
    <row r="484" spans="1:9" x14ac:dyDescent="0.35">
      <c r="A484" s="334" t="str">
        <f>Inek2020A1a2a[[#This Row],[PEPP]]&amp;"#"&amp;Inek2020A1a2a[[#This Row],[Klasse]]</f>
        <v>PP04A#14</v>
      </c>
      <c r="B484" s="334">
        <f>Inek2020A1a2a[[#This Row],[Klasse2]]</f>
        <v>14</v>
      </c>
      <c r="C484" s="335">
        <f>Inek2020A1a2a[[#This Row],[BewJeTag2]]</f>
        <v>0.87939999999999996</v>
      </c>
      <c r="D484" s="334" t="s">
        <v>340</v>
      </c>
      <c r="E484" s="334" t="s">
        <v>404</v>
      </c>
      <c r="F484" s="334" t="s">
        <v>405</v>
      </c>
      <c r="G484" s="334" t="s">
        <v>3717</v>
      </c>
      <c r="H484" s="334">
        <v>14</v>
      </c>
      <c r="I484" s="335">
        <v>0.87939999999999996</v>
      </c>
    </row>
    <row r="485" spans="1:9" x14ac:dyDescent="0.35">
      <c r="A485" s="334" t="str">
        <f>Inek2020A1a2a[[#This Row],[PEPP]]&amp;"#"&amp;Inek2020A1a2a[[#This Row],[Klasse]]</f>
        <v>PP04A#15</v>
      </c>
      <c r="B485" s="334">
        <f>Inek2020A1a2a[[#This Row],[Klasse2]]</f>
        <v>15</v>
      </c>
      <c r="C485" s="335">
        <f>Inek2020A1a2a[[#This Row],[BewJeTag2]]</f>
        <v>0.86409999999999998</v>
      </c>
      <c r="D485" s="334" t="s">
        <v>340</v>
      </c>
      <c r="E485" s="334" t="s">
        <v>404</v>
      </c>
      <c r="F485" s="334" t="s">
        <v>405</v>
      </c>
      <c r="G485" s="334" t="s">
        <v>3717</v>
      </c>
      <c r="H485" s="334">
        <v>15</v>
      </c>
      <c r="I485" s="335">
        <v>0.86409999999999998</v>
      </c>
    </row>
    <row r="486" spans="1:9" x14ac:dyDescent="0.35">
      <c r="A486" s="334" t="str">
        <f>Inek2020A1a2a[[#This Row],[PEPP]]&amp;"#"&amp;Inek2020A1a2a[[#This Row],[Klasse]]</f>
        <v>PP04A#16</v>
      </c>
      <c r="B486" s="334">
        <f>Inek2020A1a2a[[#This Row],[Klasse2]]</f>
        <v>16</v>
      </c>
      <c r="C486" s="335">
        <f>Inek2020A1a2a[[#This Row],[BewJeTag2]]</f>
        <v>0.8488</v>
      </c>
      <c r="D486" s="334" t="s">
        <v>340</v>
      </c>
      <c r="E486" s="334" t="s">
        <v>404</v>
      </c>
      <c r="F486" s="334" t="s">
        <v>405</v>
      </c>
      <c r="G486" s="334" t="s">
        <v>3717</v>
      </c>
      <c r="H486" s="334">
        <v>16</v>
      </c>
      <c r="I486" s="335">
        <v>0.8488</v>
      </c>
    </row>
    <row r="487" spans="1:9" x14ac:dyDescent="0.35">
      <c r="A487" s="334" t="str">
        <f>Inek2020A1a2a[[#This Row],[PEPP]]&amp;"#"&amp;Inek2020A1a2a[[#This Row],[Klasse]]</f>
        <v>PP04A#17</v>
      </c>
      <c r="B487" s="334">
        <f>Inek2020A1a2a[[#This Row],[Klasse2]]</f>
        <v>17</v>
      </c>
      <c r="C487" s="335">
        <f>Inek2020A1a2a[[#This Row],[BewJeTag2]]</f>
        <v>0.83350000000000002</v>
      </c>
      <c r="D487" s="334" t="s">
        <v>340</v>
      </c>
      <c r="E487" s="334" t="s">
        <v>404</v>
      </c>
      <c r="F487" s="334" t="s">
        <v>405</v>
      </c>
      <c r="G487" s="334" t="s">
        <v>3717</v>
      </c>
      <c r="H487" s="334">
        <v>17</v>
      </c>
      <c r="I487" s="335">
        <v>0.83350000000000002</v>
      </c>
    </row>
    <row r="488" spans="1:9" x14ac:dyDescent="0.35">
      <c r="A488" s="334" t="str">
        <f>Inek2020A1a2a[[#This Row],[PEPP]]&amp;"#"&amp;Inek2020A1a2a[[#This Row],[Klasse]]</f>
        <v>PP04B#1</v>
      </c>
      <c r="B488" s="334">
        <f>Inek2020A1a2a[[#This Row],[Klasse2]]</f>
        <v>1</v>
      </c>
      <c r="C488" s="335">
        <f>Inek2020A1a2a[[#This Row],[BewJeTag2]]</f>
        <v>1.0078</v>
      </c>
      <c r="D488" s="334" t="s">
        <v>340</v>
      </c>
      <c r="E488" s="334" t="s">
        <v>404</v>
      </c>
      <c r="F488" s="334" t="s">
        <v>407</v>
      </c>
      <c r="G488" s="334" t="s">
        <v>3718</v>
      </c>
      <c r="H488" s="334">
        <v>1</v>
      </c>
      <c r="I488" s="335">
        <v>1.0078</v>
      </c>
    </row>
    <row r="489" spans="1:9" x14ac:dyDescent="0.35">
      <c r="A489" s="334" t="str">
        <f>Inek2020A1a2a[[#This Row],[PEPP]]&amp;"#"&amp;Inek2020A1a2a[[#This Row],[Klasse]]</f>
        <v>PP04B#2</v>
      </c>
      <c r="B489" s="334">
        <f>Inek2020A1a2a[[#This Row],[Klasse2]]</f>
        <v>2</v>
      </c>
      <c r="C489" s="335">
        <f>Inek2020A1a2a[[#This Row],[BewJeTag2]]</f>
        <v>0.99250000000000005</v>
      </c>
      <c r="D489" s="334" t="s">
        <v>340</v>
      </c>
      <c r="E489" s="334" t="s">
        <v>404</v>
      </c>
      <c r="F489" s="334" t="s">
        <v>407</v>
      </c>
      <c r="G489" s="334" t="s">
        <v>3718</v>
      </c>
      <c r="H489" s="334">
        <v>2</v>
      </c>
      <c r="I489" s="335">
        <v>0.99250000000000005</v>
      </c>
    </row>
    <row r="490" spans="1:9" x14ac:dyDescent="0.35">
      <c r="A490" s="334" t="str">
        <f>Inek2020A1a2a[[#This Row],[PEPP]]&amp;"#"&amp;Inek2020A1a2a[[#This Row],[Klasse]]</f>
        <v>PP04B#3</v>
      </c>
      <c r="B490" s="334">
        <f>Inek2020A1a2a[[#This Row],[Klasse2]]</f>
        <v>3</v>
      </c>
      <c r="C490" s="335">
        <f>Inek2020A1a2a[[#This Row],[BewJeTag2]]</f>
        <v>0.97699999999999998</v>
      </c>
      <c r="D490" s="334" t="s">
        <v>340</v>
      </c>
      <c r="E490" s="334" t="s">
        <v>404</v>
      </c>
      <c r="F490" s="334" t="s">
        <v>407</v>
      </c>
      <c r="G490" s="334" t="s">
        <v>3718</v>
      </c>
      <c r="H490" s="334">
        <v>3</v>
      </c>
      <c r="I490" s="335">
        <v>0.97699999999999998</v>
      </c>
    </row>
    <row r="491" spans="1:9" x14ac:dyDescent="0.35">
      <c r="A491" s="334" t="str">
        <f>Inek2020A1a2a[[#This Row],[PEPP]]&amp;"#"&amp;Inek2020A1a2a[[#This Row],[Klasse]]</f>
        <v>PP04B#4</v>
      </c>
      <c r="B491" s="334">
        <f>Inek2020A1a2a[[#This Row],[Klasse2]]</f>
        <v>4</v>
      </c>
      <c r="C491" s="335">
        <f>Inek2020A1a2a[[#This Row],[BewJeTag2]]</f>
        <v>0.96160000000000001</v>
      </c>
      <c r="D491" s="334" t="s">
        <v>340</v>
      </c>
      <c r="E491" s="334" t="s">
        <v>404</v>
      </c>
      <c r="F491" s="334" t="s">
        <v>407</v>
      </c>
      <c r="G491" s="334" t="s">
        <v>3718</v>
      </c>
      <c r="H491" s="334">
        <v>4</v>
      </c>
      <c r="I491" s="335">
        <v>0.96160000000000001</v>
      </c>
    </row>
    <row r="492" spans="1:9" x14ac:dyDescent="0.35">
      <c r="A492" s="334" t="str">
        <f>Inek2020A1a2a[[#This Row],[PEPP]]&amp;"#"&amp;Inek2020A1a2a[[#This Row],[Klasse]]</f>
        <v>PP04B#5</v>
      </c>
      <c r="B492" s="334">
        <f>Inek2020A1a2a[[#This Row],[Klasse2]]</f>
        <v>5</v>
      </c>
      <c r="C492" s="335">
        <f>Inek2020A1a2a[[#This Row],[BewJeTag2]]</f>
        <v>0.94610000000000005</v>
      </c>
      <c r="D492" s="334" t="s">
        <v>340</v>
      </c>
      <c r="E492" s="334" t="s">
        <v>404</v>
      </c>
      <c r="F492" s="334" t="s">
        <v>407</v>
      </c>
      <c r="G492" s="334" t="s">
        <v>3718</v>
      </c>
      <c r="H492" s="334">
        <v>5</v>
      </c>
      <c r="I492" s="335">
        <v>0.94610000000000005</v>
      </c>
    </row>
    <row r="493" spans="1:9" x14ac:dyDescent="0.35">
      <c r="A493" s="334" t="str">
        <f>Inek2020A1a2a[[#This Row],[PEPP]]&amp;"#"&amp;Inek2020A1a2a[[#This Row],[Klasse]]</f>
        <v>PP04B#6</v>
      </c>
      <c r="B493" s="334">
        <f>Inek2020A1a2a[[#This Row],[Klasse2]]</f>
        <v>6</v>
      </c>
      <c r="C493" s="335">
        <f>Inek2020A1a2a[[#This Row],[BewJeTag2]]</f>
        <v>0.93069999999999997</v>
      </c>
      <c r="D493" s="334" t="s">
        <v>340</v>
      </c>
      <c r="E493" s="334" t="s">
        <v>404</v>
      </c>
      <c r="F493" s="334" t="s">
        <v>407</v>
      </c>
      <c r="G493" s="334" t="s">
        <v>3718</v>
      </c>
      <c r="H493" s="334">
        <v>6</v>
      </c>
      <c r="I493" s="335">
        <v>0.93069999999999997</v>
      </c>
    </row>
    <row r="494" spans="1:9" x14ac:dyDescent="0.35">
      <c r="A494" s="334" t="str">
        <f>Inek2020A1a2a[[#This Row],[PEPP]]&amp;"#"&amp;Inek2020A1a2a[[#This Row],[Klasse]]</f>
        <v>PP04B#7</v>
      </c>
      <c r="B494" s="334">
        <f>Inek2020A1a2a[[#This Row],[Klasse2]]</f>
        <v>7</v>
      </c>
      <c r="C494" s="335">
        <f>Inek2020A1a2a[[#This Row],[BewJeTag2]]</f>
        <v>0.91520000000000001</v>
      </c>
      <c r="D494" s="334" t="s">
        <v>340</v>
      </c>
      <c r="E494" s="334" t="s">
        <v>404</v>
      </c>
      <c r="F494" s="334" t="s">
        <v>407</v>
      </c>
      <c r="G494" s="334" t="s">
        <v>3718</v>
      </c>
      <c r="H494" s="334">
        <v>7</v>
      </c>
      <c r="I494" s="335">
        <v>0.91520000000000001</v>
      </c>
    </row>
    <row r="495" spans="1:9" x14ac:dyDescent="0.35">
      <c r="A495" s="334" t="str">
        <f>Inek2020A1a2a[[#This Row],[PEPP]]&amp;"#"&amp;Inek2020A1a2a[[#This Row],[Klasse]]</f>
        <v>PP04B#8</v>
      </c>
      <c r="B495" s="334">
        <f>Inek2020A1a2a[[#This Row],[Klasse2]]</f>
        <v>8</v>
      </c>
      <c r="C495" s="335">
        <f>Inek2020A1a2a[[#This Row],[BewJeTag2]]</f>
        <v>0.89980000000000004</v>
      </c>
      <c r="D495" s="334" t="s">
        <v>340</v>
      </c>
      <c r="E495" s="334" t="s">
        <v>404</v>
      </c>
      <c r="F495" s="334" t="s">
        <v>407</v>
      </c>
      <c r="G495" s="334" t="s">
        <v>3718</v>
      </c>
      <c r="H495" s="334">
        <v>8</v>
      </c>
      <c r="I495" s="335">
        <v>0.89980000000000004</v>
      </c>
    </row>
    <row r="496" spans="1:9" x14ac:dyDescent="0.35">
      <c r="A496" s="334" t="str">
        <f>Inek2020A1a2a[[#This Row],[PEPP]]&amp;"#"&amp;Inek2020A1a2a[[#This Row],[Klasse]]</f>
        <v>PP04B#9</v>
      </c>
      <c r="B496" s="334">
        <f>Inek2020A1a2a[[#This Row],[Klasse2]]</f>
        <v>9</v>
      </c>
      <c r="C496" s="335">
        <f>Inek2020A1a2a[[#This Row],[BewJeTag2]]</f>
        <v>0.88429999999999997</v>
      </c>
      <c r="D496" s="334" t="s">
        <v>340</v>
      </c>
      <c r="E496" s="334" t="s">
        <v>404</v>
      </c>
      <c r="F496" s="334" t="s">
        <v>407</v>
      </c>
      <c r="G496" s="334" t="s">
        <v>3718</v>
      </c>
      <c r="H496" s="334">
        <v>9</v>
      </c>
      <c r="I496" s="335">
        <v>0.88429999999999997</v>
      </c>
    </row>
    <row r="497" spans="1:9" x14ac:dyDescent="0.35">
      <c r="A497" s="334" t="str">
        <f>Inek2020A1a2a[[#This Row],[PEPP]]&amp;"#"&amp;Inek2020A1a2a[[#This Row],[Klasse]]</f>
        <v>PP04B#10</v>
      </c>
      <c r="B497" s="334">
        <f>Inek2020A1a2a[[#This Row],[Klasse2]]</f>
        <v>10</v>
      </c>
      <c r="C497" s="335">
        <f>Inek2020A1a2a[[#This Row],[BewJeTag2]]</f>
        <v>0.86890000000000001</v>
      </c>
      <c r="D497" s="334" t="s">
        <v>340</v>
      </c>
      <c r="E497" s="334" t="s">
        <v>404</v>
      </c>
      <c r="F497" s="334" t="s">
        <v>407</v>
      </c>
      <c r="G497" s="334" t="s">
        <v>3718</v>
      </c>
      <c r="H497" s="334">
        <v>10</v>
      </c>
      <c r="I497" s="335">
        <v>0.86890000000000001</v>
      </c>
    </row>
    <row r="498" spans="1:9" x14ac:dyDescent="0.35">
      <c r="A498" s="334" t="str">
        <f>Inek2020A1a2a[[#This Row],[PEPP]]&amp;"#"&amp;Inek2020A1a2a[[#This Row],[Klasse]]</f>
        <v>PP04B#11</v>
      </c>
      <c r="B498" s="334">
        <f>Inek2020A1a2a[[#This Row],[Klasse2]]</f>
        <v>11</v>
      </c>
      <c r="C498" s="335">
        <f>Inek2020A1a2a[[#This Row],[BewJeTag2]]</f>
        <v>0.85340000000000005</v>
      </c>
      <c r="D498" s="334" t="s">
        <v>340</v>
      </c>
      <c r="E498" s="334" t="s">
        <v>404</v>
      </c>
      <c r="F498" s="334" t="s">
        <v>407</v>
      </c>
      <c r="G498" s="334" t="s">
        <v>3718</v>
      </c>
      <c r="H498" s="334">
        <v>11</v>
      </c>
      <c r="I498" s="335">
        <v>0.85340000000000005</v>
      </c>
    </row>
    <row r="499" spans="1:9" x14ac:dyDescent="0.35">
      <c r="A499" s="334" t="str">
        <f>Inek2020A1a2a[[#This Row],[PEPP]]&amp;"#"&amp;Inek2020A1a2a[[#This Row],[Klasse]]</f>
        <v>PP04B#12</v>
      </c>
      <c r="B499" s="334">
        <f>Inek2020A1a2a[[#This Row],[Klasse2]]</f>
        <v>12</v>
      </c>
      <c r="C499" s="335">
        <f>Inek2020A1a2a[[#This Row],[BewJeTag2]]</f>
        <v>0.83799999999999997</v>
      </c>
      <c r="D499" s="334" t="s">
        <v>340</v>
      </c>
      <c r="E499" s="334" t="s">
        <v>404</v>
      </c>
      <c r="F499" s="334" t="s">
        <v>407</v>
      </c>
      <c r="G499" s="334" t="s">
        <v>3718</v>
      </c>
      <c r="H499" s="334">
        <v>12</v>
      </c>
      <c r="I499" s="335">
        <v>0.83799999999999997</v>
      </c>
    </row>
    <row r="500" spans="1:9" x14ac:dyDescent="0.35">
      <c r="A500" s="334" t="str">
        <f>Inek2020A1a2a[[#This Row],[PEPP]]&amp;"#"&amp;Inek2020A1a2a[[#This Row],[Klasse]]</f>
        <v>PP04B#13</v>
      </c>
      <c r="B500" s="334">
        <f>Inek2020A1a2a[[#This Row],[Klasse2]]</f>
        <v>13</v>
      </c>
      <c r="C500" s="335">
        <f>Inek2020A1a2a[[#This Row],[BewJeTag2]]</f>
        <v>0.8226</v>
      </c>
      <c r="D500" s="334" t="s">
        <v>340</v>
      </c>
      <c r="E500" s="334" t="s">
        <v>404</v>
      </c>
      <c r="F500" s="334" t="s">
        <v>407</v>
      </c>
      <c r="G500" s="334" t="s">
        <v>3718</v>
      </c>
      <c r="H500" s="334">
        <v>13</v>
      </c>
      <c r="I500" s="335">
        <v>0.8226</v>
      </c>
    </row>
    <row r="501" spans="1:9" x14ac:dyDescent="0.35">
      <c r="A501" s="334" t="str">
        <f>Inek2020A1a2a[[#This Row],[PEPP]]&amp;"#"&amp;Inek2020A1a2a[[#This Row],[Klasse]]</f>
        <v>PP04B#14</v>
      </c>
      <c r="B501" s="334">
        <f>Inek2020A1a2a[[#This Row],[Klasse2]]</f>
        <v>14</v>
      </c>
      <c r="C501" s="335">
        <f>Inek2020A1a2a[[#This Row],[BewJeTag2]]</f>
        <v>0.80710000000000004</v>
      </c>
      <c r="D501" s="334" t="s">
        <v>340</v>
      </c>
      <c r="E501" s="334" t="s">
        <v>404</v>
      </c>
      <c r="F501" s="334" t="s">
        <v>407</v>
      </c>
      <c r="G501" s="334" t="s">
        <v>3718</v>
      </c>
      <c r="H501" s="334">
        <v>14</v>
      </c>
      <c r="I501" s="335">
        <v>0.80710000000000004</v>
      </c>
    </row>
    <row r="502" spans="1:9" x14ac:dyDescent="0.35">
      <c r="A502" s="334" t="str">
        <f>Inek2020A1a2a[[#This Row],[PEPP]]&amp;"#"&amp;Inek2020A1a2a[[#This Row],[Klasse]]</f>
        <v>PP04B#15</v>
      </c>
      <c r="B502" s="334">
        <f>Inek2020A1a2a[[#This Row],[Klasse2]]</f>
        <v>15</v>
      </c>
      <c r="C502" s="335">
        <f>Inek2020A1a2a[[#This Row],[BewJeTag2]]</f>
        <v>0.79169999999999996</v>
      </c>
      <c r="D502" s="334" t="s">
        <v>340</v>
      </c>
      <c r="E502" s="334" t="s">
        <v>404</v>
      </c>
      <c r="F502" s="334" t="s">
        <v>407</v>
      </c>
      <c r="G502" s="334" t="s">
        <v>3718</v>
      </c>
      <c r="H502" s="334">
        <v>15</v>
      </c>
      <c r="I502" s="335">
        <v>0.79169999999999996</v>
      </c>
    </row>
    <row r="503" spans="1:9" x14ac:dyDescent="0.35">
      <c r="A503" s="334" t="str">
        <f>Inek2020A1a2a[[#This Row],[PEPP]]&amp;"#"&amp;Inek2020A1a2a[[#This Row],[Klasse]]</f>
        <v>PP04B#16</v>
      </c>
      <c r="B503" s="334">
        <f>Inek2020A1a2a[[#This Row],[Klasse2]]</f>
        <v>16</v>
      </c>
      <c r="C503" s="335">
        <f>Inek2020A1a2a[[#This Row],[BewJeTag2]]</f>
        <v>0.7762</v>
      </c>
      <c r="D503" s="334" t="s">
        <v>340</v>
      </c>
      <c r="E503" s="334" t="s">
        <v>404</v>
      </c>
      <c r="F503" s="334" t="s">
        <v>407</v>
      </c>
      <c r="G503" s="334" t="s">
        <v>3718</v>
      </c>
      <c r="H503" s="334">
        <v>16</v>
      </c>
      <c r="I503" s="335">
        <v>0.7762</v>
      </c>
    </row>
    <row r="504" spans="1:9" x14ac:dyDescent="0.35">
      <c r="A504" s="334" t="str">
        <f>Inek2020A1a2a[[#This Row],[PEPP]]&amp;"#"&amp;Inek2020A1a2a[[#This Row],[Klasse]]</f>
        <v>PP04B#17</v>
      </c>
      <c r="B504" s="334">
        <f>Inek2020A1a2a[[#This Row],[Klasse2]]</f>
        <v>17</v>
      </c>
      <c r="C504" s="335">
        <f>Inek2020A1a2a[[#This Row],[BewJeTag2]]</f>
        <v>0.76080000000000003</v>
      </c>
      <c r="D504" s="334" t="s">
        <v>340</v>
      </c>
      <c r="E504" s="334" t="s">
        <v>404</v>
      </c>
      <c r="F504" s="334" t="s">
        <v>407</v>
      </c>
      <c r="G504" s="334" t="s">
        <v>3718</v>
      </c>
      <c r="H504" s="334">
        <v>17</v>
      </c>
      <c r="I504" s="335">
        <v>0.76080000000000003</v>
      </c>
    </row>
    <row r="505" spans="1:9" x14ac:dyDescent="0.35">
      <c r="A505" s="334" t="str">
        <f>Inek2020A1a2a[[#This Row],[PEPP]]&amp;"#"&amp;Inek2020A1a2a[[#This Row],[Klasse]]</f>
        <v>PP04B#18</v>
      </c>
      <c r="B505" s="334">
        <f>Inek2020A1a2a[[#This Row],[Klasse2]]</f>
        <v>18</v>
      </c>
      <c r="C505" s="335">
        <f>Inek2020A1a2a[[#This Row],[BewJeTag2]]</f>
        <v>0.74529999999999996</v>
      </c>
      <c r="D505" s="334" t="s">
        <v>340</v>
      </c>
      <c r="E505" s="334" t="s">
        <v>404</v>
      </c>
      <c r="F505" s="334" t="s">
        <v>407</v>
      </c>
      <c r="G505" s="334" t="s">
        <v>3718</v>
      </c>
      <c r="H505" s="334">
        <v>18</v>
      </c>
      <c r="I505" s="335">
        <v>0.74529999999999996</v>
      </c>
    </row>
    <row r="506" spans="1:9" x14ac:dyDescent="0.35">
      <c r="A506" s="334" t="str">
        <f>Inek2020A1a2a[[#This Row],[PEPP]]&amp;"#"&amp;Inek2020A1a2a[[#This Row],[Klasse]]</f>
        <v>PP10A#1</v>
      </c>
      <c r="B506" s="334">
        <f>Inek2020A1a2a[[#This Row],[Klasse2]]</f>
        <v>1</v>
      </c>
      <c r="C506" s="335">
        <f>Inek2020A1a2a[[#This Row],[BewJeTag2]]</f>
        <v>0.92030000000000001</v>
      </c>
      <c r="D506" s="334" t="s">
        <v>340</v>
      </c>
      <c r="E506" s="334" t="s">
        <v>404</v>
      </c>
      <c r="F506" s="334" t="s">
        <v>409</v>
      </c>
      <c r="G506" s="334" t="s">
        <v>410</v>
      </c>
      <c r="H506" s="334">
        <v>1</v>
      </c>
      <c r="I506" s="335">
        <v>0.92030000000000001</v>
      </c>
    </row>
    <row r="507" spans="1:9" x14ac:dyDescent="0.35">
      <c r="A507" s="334" t="str">
        <f>Inek2020A1a2a[[#This Row],[PEPP]]&amp;"#"&amp;Inek2020A1a2a[[#This Row],[Klasse]]</f>
        <v>PP10B#1</v>
      </c>
      <c r="B507" s="334">
        <f>Inek2020A1a2a[[#This Row],[Klasse2]]</f>
        <v>1</v>
      </c>
      <c r="C507" s="335">
        <f>Inek2020A1a2a[[#This Row],[BewJeTag2]]</f>
        <v>0.80689999999999995</v>
      </c>
      <c r="D507" s="334" t="s">
        <v>340</v>
      </c>
      <c r="E507" s="334" t="s">
        <v>404</v>
      </c>
      <c r="F507" s="334" t="s">
        <v>411</v>
      </c>
      <c r="G507" s="334" t="s">
        <v>3471</v>
      </c>
      <c r="H507" s="334">
        <v>1</v>
      </c>
      <c r="I507" s="335">
        <v>0.80689999999999995</v>
      </c>
    </row>
    <row r="508" spans="1:9" x14ac:dyDescent="0.35">
      <c r="A508" s="334" t="str">
        <f>Inek2020A1a2a[[#This Row],[PEPP]]&amp;"#"&amp;Inek2020A1a2a[[#This Row],[Klasse]]</f>
        <v>PP14Z#1</v>
      </c>
      <c r="B508" s="334">
        <f>Inek2020A1a2a[[#This Row],[Klasse2]]</f>
        <v>1</v>
      </c>
      <c r="C508" s="335">
        <f>Inek2020A1a2a[[#This Row],[BewJeTag2]]</f>
        <v>0.87139999999999995</v>
      </c>
      <c r="D508" s="334" t="s">
        <v>340</v>
      </c>
      <c r="E508" s="334" t="s">
        <v>404</v>
      </c>
      <c r="F508" s="334" t="s">
        <v>413</v>
      </c>
      <c r="G508" s="334" t="s">
        <v>414</v>
      </c>
      <c r="H508" s="334">
        <v>1</v>
      </c>
      <c r="I508" s="335">
        <v>0.87139999999999995</v>
      </c>
    </row>
    <row r="509" spans="1:9" x14ac:dyDescent="0.35">
      <c r="A509" s="334" t="str">
        <f>Inek2020A1a2a[[#This Row],[PEPP]]&amp;"#"&amp;Inek2020A1a2a[[#This Row],[Klasse]]</f>
        <v>PF01Z#0</v>
      </c>
      <c r="B509" s="334">
        <f>Inek2020A1a2a[[#This Row],[Klasse2]]</f>
        <v>0</v>
      </c>
      <c r="C509" s="335">
        <f>Inek2020A1a2a[[#This Row],[BewJeTag2]]</f>
        <v>0</v>
      </c>
      <c r="D509" s="334" t="s">
        <v>340</v>
      </c>
      <c r="E509" s="334" t="s">
        <v>415</v>
      </c>
      <c r="F509" s="334" t="s">
        <v>416</v>
      </c>
      <c r="G509" s="337" t="s">
        <v>3719</v>
      </c>
    </row>
    <row r="510" spans="1:9" x14ac:dyDescent="0.35">
      <c r="A510" s="334" t="str">
        <f>Inek2020A1a2a[[#This Row],[PEPP]]&amp;"#"&amp;Inek2020A1a2a[[#This Row],[Klasse]]</f>
        <v>PF02Z#0</v>
      </c>
      <c r="B510" s="334">
        <f>Inek2020A1a2a[[#This Row],[Klasse2]]</f>
        <v>0</v>
      </c>
      <c r="C510" s="335">
        <f>Inek2020A1a2a[[#This Row],[BewJeTag2]]</f>
        <v>0</v>
      </c>
      <c r="D510" s="334" t="s">
        <v>340</v>
      </c>
      <c r="E510" s="334" t="s">
        <v>415</v>
      </c>
      <c r="F510" s="334" t="s">
        <v>418</v>
      </c>
      <c r="G510" s="334" t="s">
        <v>419</v>
      </c>
    </row>
    <row r="511" spans="1:9" x14ac:dyDescent="0.35">
      <c r="A511" s="334" t="str">
        <f>Inek2020A1a2a[[#This Row],[PEPP]]&amp;"#"&amp;Inek2020A1a2a[[#This Row],[Klasse]]</f>
        <v>PF03Z#0</v>
      </c>
      <c r="B511" s="334">
        <f>Inek2020A1a2a[[#This Row],[Klasse2]]</f>
        <v>0</v>
      </c>
      <c r="C511" s="335">
        <f>Inek2020A1a2a[[#This Row],[BewJeTag2]]</f>
        <v>0</v>
      </c>
      <c r="D511" s="334" t="s">
        <v>340</v>
      </c>
      <c r="E511" s="334" t="s">
        <v>415</v>
      </c>
      <c r="F511" s="334" t="s">
        <v>420</v>
      </c>
      <c r="G511" s="334" t="s">
        <v>421</v>
      </c>
    </row>
    <row r="512" spans="1:9" x14ac:dyDescent="0.35">
      <c r="A512" s="334" t="str">
        <f>Inek2020A1a2a[[#This Row],[PEPP]]&amp;"#"&amp;Inek2020A1a2a[[#This Row],[Klasse]]</f>
        <v>PF04Z#0</v>
      </c>
      <c r="B512" s="334">
        <f>Inek2020A1a2a[[#This Row],[Klasse2]]</f>
        <v>0</v>
      </c>
      <c r="C512" s="335">
        <f>Inek2020A1a2a[[#This Row],[BewJeTag2]]</f>
        <v>0</v>
      </c>
      <c r="D512" s="334" t="s">
        <v>340</v>
      </c>
      <c r="E512" s="334" t="s">
        <v>415</v>
      </c>
      <c r="F512" s="334" t="s">
        <v>422</v>
      </c>
      <c r="G512" s="334" t="s">
        <v>423</v>
      </c>
    </row>
    <row r="513" spans="1:9" x14ac:dyDescent="0.35">
      <c r="A513" s="334" t="str">
        <f>Inek2020A1a2a[[#This Row],[PEPP]]&amp;"#"&amp;Inek2020A1a2a[[#This Row],[Klasse]]</f>
        <v>PF96Z#0</v>
      </c>
      <c r="B513" s="334">
        <f>Inek2020A1a2a[[#This Row],[Klasse2]]</f>
        <v>0</v>
      </c>
      <c r="C513" s="335">
        <f>Inek2020A1a2a[[#This Row],[BewJeTag2]]</f>
        <v>0</v>
      </c>
      <c r="D513" s="334" t="s">
        <v>340</v>
      </c>
      <c r="E513" s="334" t="s">
        <v>415</v>
      </c>
      <c r="F513" s="334" t="s">
        <v>424</v>
      </c>
      <c r="G513" s="334" t="s">
        <v>425</v>
      </c>
    </row>
    <row r="514" spans="1:9" x14ac:dyDescent="0.35">
      <c r="A514" s="338" t="str">
        <f>Inek2020A1a2a[[#This Row],[PEPP]]&amp;"#"&amp;Inek2020A1a2a[[#This Row],[Klasse]]</f>
        <v>TA02Z#1</v>
      </c>
      <c r="B514" s="338">
        <f>Inek2020A1a2a[[#This Row],[Klasse2]]</f>
        <v>1</v>
      </c>
      <c r="C514" s="335">
        <f>Inek2020A1a2a[[#This Row],[BewJeTag2]]</f>
        <v>0.83989999999999998</v>
      </c>
      <c r="D514" s="334" t="s">
        <v>426</v>
      </c>
      <c r="E514" s="334" t="s">
        <v>427</v>
      </c>
      <c r="F514" s="334" t="s">
        <v>428</v>
      </c>
      <c r="G514" s="334" t="s">
        <v>429</v>
      </c>
      <c r="H514" s="334">
        <v>1</v>
      </c>
      <c r="I514" s="335">
        <v>0.83989999999999998</v>
      </c>
    </row>
    <row r="515" spans="1:9" x14ac:dyDescent="0.35">
      <c r="A515" s="338" t="str">
        <f>Inek2020A1a2a[[#This Row],[PEPP]]&amp;"#"&amp;Inek2020A1a2a[[#This Row],[Klasse]]</f>
        <v>TA15Z#1</v>
      </c>
      <c r="B515" s="338">
        <f>Inek2020A1a2a[[#This Row],[Klasse2]]</f>
        <v>1</v>
      </c>
      <c r="C515" s="335">
        <f>Inek2020A1a2a[[#This Row],[BewJeTag2]]</f>
        <v>0.84940000000000004</v>
      </c>
      <c r="D515" s="334" t="s">
        <v>426</v>
      </c>
      <c r="E515" s="334" t="s">
        <v>427</v>
      </c>
      <c r="F515" s="334" t="s">
        <v>430</v>
      </c>
      <c r="G515" s="334" t="s">
        <v>431</v>
      </c>
      <c r="H515" s="334">
        <v>1</v>
      </c>
      <c r="I515" s="335">
        <v>0.84940000000000004</v>
      </c>
    </row>
    <row r="516" spans="1:9" ht="29" x14ac:dyDescent="0.35">
      <c r="A516" s="338" t="str">
        <f>Inek2020A1a2a[[#This Row],[PEPP]]&amp;"#"&amp;Inek2020A1a2a[[#This Row],[Klasse]]</f>
        <v>TA19Z#1</v>
      </c>
      <c r="B516" s="338">
        <f>Inek2020A1a2a[[#This Row],[Klasse2]]</f>
        <v>1</v>
      </c>
      <c r="C516" s="335">
        <f>Inek2020A1a2a[[#This Row],[BewJeTag2]]</f>
        <v>0.80049999999999999</v>
      </c>
      <c r="D516" s="334" t="s">
        <v>426</v>
      </c>
      <c r="E516" s="334" t="s">
        <v>427</v>
      </c>
      <c r="F516" s="334" t="s">
        <v>432</v>
      </c>
      <c r="G516" s="337" t="s">
        <v>433</v>
      </c>
      <c r="H516" s="334">
        <v>1</v>
      </c>
      <c r="I516" s="335">
        <v>0.80049999999999999</v>
      </c>
    </row>
    <row r="517" spans="1:9" ht="29" x14ac:dyDescent="0.35">
      <c r="A517" s="338" t="str">
        <f>Inek2020A1a2a[[#This Row],[PEPP]]&amp;"#"&amp;Inek2020A1a2a[[#This Row],[Klasse]]</f>
        <v>TA20Z#1</v>
      </c>
      <c r="B517" s="338">
        <f>Inek2020A1a2a[[#This Row],[Klasse2]]</f>
        <v>1</v>
      </c>
      <c r="C517" s="335">
        <f>Inek2020A1a2a[[#This Row],[BewJeTag2]]</f>
        <v>0.74339999999999995</v>
      </c>
      <c r="D517" s="334" t="s">
        <v>426</v>
      </c>
      <c r="E517" s="334" t="s">
        <v>427</v>
      </c>
      <c r="F517" s="334" t="s">
        <v>434</v>
      </c>
      <c r="G517" s="337" t="s">
        <v>435</v>
      </c>
      <c r="H517" s="334">
        <v>1</v>
      </c>
      <c r="I517" s="335">
        <v>0.74339999999999995</v>
      </c>
    </row>
    <row r="518" spans="1:9" x14ac:dyDescent="0.35">
      <c r="A518" s="338" t="str">
        <f>Inek2020A1a2a[[#This Row],[PEPP]]&amp;"#"&amp;Inek2020A1a2a[[#This Row],[Klasse]]</f>
        <v>TK04Z#1</v>
      </c>
      <c r="B518" s="338">
        <f>Inek2020A1a2a[[#This Row],[Klasse2]]</f>
        <v>1</v>
      </c>
      <c r="C518" s="335">
        <f>Inek2020A1a2a[[#This Row],[BewJeTag2]]</f>
        <v>1.2059</v>
      </c>
      <c r="D518" s="334" t="s">
        <v>426</v>
      </c>
      <c r="E518" s="334" t="s">
        <v>436</v>
      </c>
      <c r="F518" s="334" t="s">
        <v>437</v>
      </c>
      <c r="G518" s="334" t="s">
        <v>438</v>
      </c>
      <c r="H518" s="334">
        <v>1</v>
      </c>
      <c r="I518" s="335">
        <v>1.2059</v>
      </c>
    </row>
    <row r="519" spans="1:9" x14ac:dyDescent="0.35">
      <c r="A519" s="338" t="str">
        <f>Inek2020A1a2a[[#This Row],[PEPP]]&amp;"#"&amp;Inek2020A1a2a[[#This Row],[Klasse]]</f>
        <v>TK14Z#1</v>
      </c>
      <c r="B519" s="338">
        <f>Inek2020A1a2a[[#This Row],[Klasse2]]</f>
        <v>1</v>
      </c>
      <c r="C519" s="335">
        <f>Inek2020A1a2a[[#This Row],[BewJeTag2]]</f>
        <v>1.3159000000000001</v>
      </c>
      <c r="D519" s="334" t="s">
        <v>426</v>
      </c>
      <c r="E519" s="334" t="s">
        <v>436</v>
      </c>
      <c r="F519" s="334" t="s">
        <v>439</v>
      </c>
      <c r="G519" s="334" t="s">
        <v>440</v>
      </c>
      <c r="H519" s="334">
        <v>1</v>
      </c>
      <c r="I519" s="335">
        <v>1.3159000000000001</v>
      </c>
    </row>
    <row r="520" spans="1:9" x14ac:dyDescent="0.35">
      <c r="A520" s="338" t="str">
        <f>Inek2020A1a2a[[#This Row],[PEPP]]&amp;"#"&amp;Inek2020A1a2a[[#This Row],[Klasse]]</f>
        <v>TP20Z#1</v>
      </c>
      <c r="B520" s="338">
        <f>Inek2020A1a2a[[#This Row],[Klasse2]]</f>
        <v>1</v>
      </c>
      <c r="C520" s="335">
        <f>Inek2020A1a2a[[#This Row],[BewJeTag2]]</f>
        <v>0.74339999999999995</v>
      </c>
      <c r="D520" s="334" t="s">
        <v>426</v>
      </c>
      <c r="E520" s="334" t="s">
        <v>441</v>
      </c>
      <c r="F520" s="334" t="s">
        <v>442</v>
      </c>
      <c r="G520" s="334" t="s">
        <v>443</v>
      </c>
      <c r="H520" s="334">
        <v>1</v>
      </c>
      <c r="I520" s="335">
        <v>0.74339999999999995</v>
      </c>
    </row>
  </sheetData>
  <pageMargins left="0.7" right="0.7" top="0.78740157499999996" bottom="0.78740157499999996"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18"/>
  <sheetViews>
    <sheetView zoomScaleNormal="100" workbookViewId="0"/>
  </sheetViews>
  <sheetFormatPr baseColWidth="10" defaultRowHeight="14.5" x14ac:dyDescent="0.35"/>
  <cols>
    <col min="1" max="2" width="10.6640625" style="334"/>
    <col min="3" max="3" width="11.08203125" style="335" customWidth="1"/>
    <col min="4" max="4" width="6.08203125" style="334" bestFit="1" customWidth="1"/>
    <col min="5" max="5" width="41.1640625" style="334" customWidth="1"/>
    <col min="6" max="6" width="11" style="334" customWidth="1"/>
    <col min="7" max="7" width="12" style="334" customWidth="1"/>
    <col min="8" max="8" width="26.83203125" style="334" customWidth="1"/>
    <col min="9" max="9" width="12" style="335" customWidth="1"/>
    <col min="10" max="16384" width="10.6640625" style="334"/>
  </cols>
  <sheetData>
    <row r="1" spans="1:9" ht="18.5" x14ac:dyDescent="0.45">
      <c r="A1" s="333" t="s">
        <v>3720</v>
      </c>
      <c r="B1" s="333"/>
    </row>
    <row r="3" spans="1:9" x14ac:dyDescent="0.35">
      <c r="A3" s="334" t="s">
        <v>448</v>
      </c>
      <c r="B3" s="531" t="s">
        <v>451</v>
      </c>
      <c r="C3" s="335" t="s">
        <v>444</v>
      </c>
      <c r="D3" s="334" t="s">
        <v>449</v>
      </c>
      <c r="E3" s="334" t="s">
        <v>338</v>
      </c>
      <c r="F3" s="334" t="s">
        <v>450</v>
      </c>
      <c r="G3" s="334" t="s">
        <v>3988</v>
      </c>
      <c r="H3" s="334" t="s">
        <v>452</v>
      </c>
      <c r="I3" s="335" t="s">
        <v>453</v>
      </c>
    </row>
    <row r="4" spans="1:9" x14ac:dyDescent="0.35">
      <c r="D4" s="334" t="s">
        <v>454</v>
      </c>
      <c r="E4" s="334" t="s">
        <v>3474</v>
      </c>
      <c r="H4" s="334" t="s">
        <v>457</v>
      </c>
    </row>
    <row r="5" spans="1:9" x14ac:dyDescent="0.35">
      <c r="A5" s="334" t="str">
        <f>Inek2020A5[[#This Row],[ETD2]]</f>
        <v>ET01.04</v>
      </c>
      <c r="B5" s="334" t="str">
        <f>Inek2020A5[[#This Row],[OPS2]]</f>
        <v>9-640.06</v>
      </c>
      <c r="C5" s="335">
        <f>Inek2020A5[[#This Row],[BewProTag2]]</f>
        <v>1.2306999999999999</v>
      </c>
      <c r="D5" s="334" t="s">
        <v>454</v>
      </c>
      <c r="E5" s="334" t="s">
        <v>3474</v>
      </c>
      <c r="F5" s="334" t="s">
        <v>458</v>
      </c>
      <c r="G5" s="334" t="s">
        <v>459</v>
      </c>
      <c r="H5" s="334" t="s">
        <v>3475</v>
      </c>
      <c r="I5" s="335">
        <v>1.2306999999999999</v>
      </c>
    </row>
    <row r="6" spans="1:9" x14ac:dyDescent="0.35">
      <c r="A6" s="334" t="str">
        <f>Inek2020A5[[#This Row],[ETD2]]</f>
        <v>ET01.05</v>
      </c>
      <c r="B6" s="334" t="str">
        <f>Inek2020A5[[#This Row],[OPS2]]</f>
        <v>9-640.07</v>
      </c>
      <c r="C6" s="335">
        <f>Inek2020A5[[#This Row],[BewProTag2]]</f>
        <v>1.9921</v>
      </c>
      <c r="D6" s="334" t="s">
        <v>454</v>
      </c>
      <c r="E6" s="334" t="s">
        <v>3474</v>
      </c>
      <c r="F6" s="334" t="s">
        <v>461</v>
      </c>
      <c r="G6" s="334" t="s">
        <v>462</v>
      </c>
      <c r="H6" s="334" t="s">
        <v>486</v>
      </c>
      <c r="I6" s="335">
        <v>1.9921</v>
      </c>
    </row>
    <row r="7" spans="1:9" x14ac:dyDescent="0.35">
      <c r="A7" s="334" t="str">
        <f>Inek2020A5[[#This Row],[ETD2]]</f>
        <v>ET01.06</v>
      </c>
      <c r="B7" s="334" t="str">
        <f>Inek2020A5[[#This Row],[OPS2]]</f>
        <v>9-640.08</v>
      </c>
      <c r="C7" s="335">
        <f>Inek2020A5[[#This Row],[BewProTag2]]</f>
        <v>2.9849999999999999</v>
      </c>
      <c r="D7" s="334" t="s">
        <v>454</v>
      </c>
      <c r="E7" s="334" t="s">
        <v>3474</v>
      </c>
      <c r="F7" s="334" t="s">
        <v>464</v>
      </c>
      <c r="G7" s="334" t="s">
        <v>465</v>
      </c>
      <c r="H7" s="334" t="s">
        <v>489</v>
      </c>
      <c r="I7" s="335">
        <v>2.9849999999999999</v>
      </c>
    </row>
    <row r="8" spans="1:9" x14ac:dyDescent="0.35">
      <c r="A8" s="334" t="str">
        <f>Inek2020A5[[#This Row],[ETD2]]</f>
        <v>ET02.03</v>
      </c>
      <c r="B8" s="334" t="str">
        <f>Inek2020A5[[#This Row],[OPS2]]</f>
        <v>9-619</v>
      </c>
      <c r="C8" s="335">
        <f>Inek2020A5[[#This Row],[BewProTag2]]</f>
        <v>0.1779</v>
      </c>
      <c r="D8" s="334" t="s">
        <v>467</v>
      </c>
      <c r="E8" s="334" t="s">
        <v>468</v>
      </c>
      <c r="F8" s="334" t="s">
        <v>469</v>
      </c>
      <c r="G8" s="334" t="s">
        <v>470</v>
      </c>
      <c r="H8" s="334" t="s">
        <v>471</v>
      </c>
      <c r="I8" s="335">
        <v>0.1779</v>
      </c>
    </row>
    <row r="9" spans="1:9" x14ac:dyDescent="0.35">
      <c r="A9" s="334" t="str">
        <f>Inek2020A5[[#This Row],[ETD2]]</f>
        <v>ET02.04</v>
      </c>
      <c r="B9" s="334" t="str">
        <f>Inek2020A5[[#This Row],[OPS2]]</f>
        <v>9-61a</v>
      </c>
      <c r="C9" s="335">
        <f>Inek2020A5[[#This Row],[BewProTag2]]</f>
        <v>0.20930000000000001</v>
      </c>
      <c r="D9" s="334" t="s">
        <v>467</v>
      </c>
      <c r="E9" s="334" t="s">
        <v>468</v>
      </c>
      <c r="F9" s="334" t="s">
        <v>472</v>
      </c>
      <c r="G9" s="334" t="s">
        <v>473</v>
      </c>
      <c r="H9" s="334" t="s">
        <v>474</v>
      </c>
      <c r="I9" s="335">
        <v>0.20930000000000001</v>
      </c>
    </row>
    <row r="10" spans="1:9" x14ac:dyDescent="0.35">
      <c r="A10" s="334" t="str">
        <f>Inek2020A5[[#This Row],[ETD2]]</f>
        <v>ET02.05</v>
      </c>
      <c r="B10" s="334" t="str">
        <f>Inek2020A5[[#This Row],[OPS2]]</f>
        <v>9-61b</v>
      </c>
      <c r="C10" s="335">
        <f>Inek2020A5[[#This Row],[BewProTag2]]</f>
        <v>0.24299999999999999</v>
      </c>
      <c r="D10" s="334" t="s">
        <v>467</v>
      </c>
      <c r="E10" s="334" t="s">
        <v>468</v>
      </c>
      <c r="F10" s="334" t="s">
        <v>475</v>
      </c>
      <c r="G10" s="334" t="s">
        <v>476</v>
      </c>
      <c r="H10" s="334" t="s">
        <v>477</v>
      </c>
      <c r="I10" s="335">
        <v>0.24299999999999999</v>
      </c>
    </row>
    <row r="11" spans="1:9" x14ac:dyDescent="0.35">
      <c r="D11" s="334" t="s">
        <v>3477</v>
      </c>
      <c r="E11" s="334" t="s">
        <v>479</v>
      </c>
      <c r="H11" s="334" t="s">
        <v>479</v>
      </c>
    </row>
    <row r="12" spans="1:9" x14ac:dyDescent="0.35">
      <c r="A12" s="334" t="str">
        <f>Inek2020A5[[#This Row],[ETD2]]</f>
        <v>ET04.01</v>
      </c>
      <c r="B12" s="334" t="str">
        <f>Inek2020A5[[#This Row],[OPS2]]</f>
        <v>9-693.03</v>
      </c>
      <c r="C12" s="335">
        <f>Inek2020A5[[#This Row],[BewProTag2]]</f>
        <v>0.63470000000000004</v>
      </c>
      <c r="D12" s="334" t="s">
        <v>3477</v>
      </c>
      <c r="E12" s="334" t="s">
        <v>479</v>
      </c>
      <c r="F12" s="334" t="s">
        <v>481</v>
      </c>
      <c r="G12" s="334" t="s">
        <v>482</v>
      </c>
      <c r="H12" s="334" t="s">
        <v>483</v>
      </c>
      <c r="I12" s="335">
        <v>0.63470000000000004</v>
      </c>
    </row>
    <row r="13" spans="1:9" x14ac:dyDescent="0.35">
      <c r="A13" s="334" t="str">
        <f>Inek2020A5[[#This Row],[ETD2]]</f>
        <v>ET04.02</v>
      </c>
      <c r="B13" s="334" t="str">
        <f>Inek2020A5[[#This Row],[OPS2]]</f>
        <v>9-693.04</v>
      </c>
      <c r="C13" s="335">
        <f>Inek2020A5[[#This Row],[BewProTag2]]</f>
        <v>0.75600000000000001</v>
      </c>
      <c r="D13" s="334" t="s">
        <v>3477</v>
      </c>
      <c r="E13" s="334" t="s">
        <v>479</v>
      </c>
      <c r="F13" s="334" t="s">
        <v>484</v>
      </c>
      <c r="G13" s="334" t="s">
        <v>485</v>
      </c>
      <c r="H13" s="334" t="s">
        <v>486</v>
      </c>
      <c r="I13" s="335">
        <v>0.75600000000000001</v>
      </c>
    </row>
    <row r="14" spans="1:9" x14ac:dyDescent="0.35">
      <c r="A14" s="334" t="str">
        <f>Inek2020A5[[#This Row],[ETD2]]</f>
        <v>ET04.03</v>
      </c>
      <c r="B14" s="334" t="str">
        <f>Inek2020A5[[#This Row],[OPS2]]</f>
        <v>9-693.05</v>
      </c>
      <c r="C14" s="335">
        <f>Inek2020A5[[#This Row],[BewProTag2]]</f>
        <v>1.2154</v>
      </c>
      <c r="D14" s="334" t="s">
        <v>3477</v>
      </c>
      <c r="E14" s="334" t="s">
        <v>479</v>
      </c>
      <c r="F14" s="334" t="s">
        <v>487</v>
      </c>
      <c r="G14" s="334" t="s">
        <v>488</v>
      </c>
      <c r="H14" s="334" t="s">
        <v>489</v>
      </c>
      <c r="I14" s="335">
        <v>1.2154</v>
      </c>
    </row>
    <row r="15" spans="1:9" x14ac:dyDescent="0.35">
      <c r="D15" s="334" t="s">
        <v>3480</v>
      </c>
      <c r="E15" s="334" t="s">
        <v>491</v>
      </c>
      <c r="H15" s="334" t="s">
        <v>491</v>
      </c>
    </row>
    <row r="16" spans="1:9" x14ac:dyDescent="0.35">
      <c r="A16" s="334" t="str">
        <f>Inek2020A5[[#This Row],[ETD2]]</f>
        <v>ET05.01</v>
      </c>
      <c r="B16" s="334" t="str">
        <f>Inek2020A5[[#This Row],[OPS2]]</f>
        <v>9-693.13</v>
      </c>
      <c r="C16" s="335">
        <f>Inek2020A5[[#This Row],[BewProTag2]]</f>
        <v>1.5439000000000001</v>
      </c>
      <c r="D16" s="334" t="s">
        <v>3480</v>
      </c>
      <c r="E16" s="334" t="s">
        <v>491</v>
      </c>
      <c r="F16" s="334" t="s">
        <v>493</v>
      </c>
      <c r="G16" s="334" t="s">
        <v>494</v>
      </c>
      <c r="H16" s="334" t="s">
        <v>483</v>
      </c>
      <c r="I16" s="335">
        <v>1.5439000000000001</v>
      </c>
    </row>
    <row r="17" spans="1:9" x14ac:dyDescent="0.35">
      <c r="A17" s="334" t="str">
        <f>Inek2020A5[[#This Row],[ETD2]]</f>
        <v>ET05.02</v>
      </c>
      <c r="B17" s="334" t="str">
        <f>Inek2020A5[[#This Row],[OPS2]]</f>
        <v>9-693.14</v>
      </c>
      <c r="C17" s="335">
        <f>Inek2020A5[[#This Row],[BewProTag2]]</f>
        <v>2.1385000000000001</v>
      </c>
      <c r="D17" s="334" t="s">
        <v>3480</v>
      </c>
      <c r="E17" s="334" t="s">
        <v>491</v>
      </c>
      <c r="F17" s="334" t="s">
        <v>495</v>
      </c>
      <c r="G17" s="334" t="s">
        <v>496</v>
      </c>
      <c r="H17" s="334" t="s">
        <v>486</v>
      </c>
      <c r="I17" s="335">
        <v>2.1385000000000001</v>
      </c>
    </row>
    <row r="18" spans="1:9" x14ac:dyDescent="0.35">
      <c r="A18" s="334" t="str">
        <f>Inek2020A5[[#This Row],[ETD2]]</f>
        <v>ET05.03</v>
      </c>
      <c r="B18" s="334" t="str">
        <f>Inek2020A5[[#This Row],[OPS2]]</f>
        <v>9-693.15</v>
      </c>
      <c r="C18" s="335">
        <f>Inek2020A5[[#This Row],[BewProTag2]]</f>
        <v>3.4056000000000002</v>
      </c>
      <c r="D18" s="334" t="s">
        <v>3480</v>
      </c>
      <c r="E18" s="334" t="s">
        <v>491</v>
      </c>
      <c r="F18" s="334" t="s">
        <v>497</v>
      </c>
      <c r="G18" s="334" t="s">
        <v>498</v>
      </c>
      <c r="H18" s="334" t="s">
        <v>489</v>
      </c>
      <c r="I18" s="335">
        <v>3.4056000000000002</v>
      </c>
    </row>
  </sheetData>
  <pageMargins left="0.7" right="0.7" top="0.78740157499999996" bottom="0.78740157499999996"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893"/>
  <sheetViews>
    <sheetView zoomScaleNormal="100" workbookViewId="0"/>
  </sheetViews>
  <sheetFormatPr baseColWidth="10" defaultRowHeight="14.5" x14ac:dyDescent="0.35"/>
  <cols>
    <col min="1" max="2" width="10.6640625" style="334"/>
    <col min="3" max="3" width="14.08203125" style="340" customWidth="1"/>
    <col min="4" max="4" width="10.6640625" style="334"/>
    <col min="5" max="5" width="26.1640625" style="334" bestFit="1" customWidth="1"/>
    <col min="6" max="6" width="8.1640625" style="334" bestFit="1" customWidth="1"/>
    <col min="7" max="7" width="9.4140625" style="334" customWidth="1"/>
    <col min="8" max="8" width="49.33203125" style="334" bestFit="1" customWidth="1"/>
    <col min="9" max="9" width="12.1640625" style="340" customWidth="1"/>
    <col min="10" max="16384" width="10.6640625" style="334"/>
  </cols>
  <sheetData>
    <row r="1" spans="1:9" ht="18.5" x14ac:dyDescent="0.45">
      <c r="A1" s="333" t="s">
        <v>3721</v>
      </c>
      <c r="B1" s="333"/>
    </row>
    <row r="3" spans="1:9" x14ac:dyDescent="0.35">
      <c r="A3" s="334" t="s">
        <v>500</v>
      </c>
      <c r="B3" s="531" t="s">
        <v>451</v>
      </c>
      <c r="C3" s="340" t="s">
        <v>501</v>
      </c>
      <c r="D3" s="334" t="s">
        <v>502</v>
      </c>
      <c r="E3" s="334" t="s">
        <v>338</v>
      </c>
      <c r="F3" s="334" t="s">
        <v>503</v>
      </c>
      <c r="G3" s="334" t="s">
        <v>504</v>
      </c>
      <c r="H3" s="334" t="s">
        <v>452</v>
      </c>
      <c r="I3" s="340" t="s">
        <v>505</v>
      </c>
    </row>
    <row r="4" spans="1:9" x14ac:dyDescent="0.35">
      <c r="D4" s="334" t="s">
        <v>506</v>
      </c>
      <c r="E4" s="334" t="s">
        <v>507</v>
      </c>
      <c r="H4" s="334" t="s">
        <v>508</v>
      </c>
    </row>
    <row r="5" spans="1:9" x14ac:dyDescent="0.35">
      <c r="A5" s="334" t="str">
        <f>Inek2020A3[[#This Row],[ZPD2]]</f>
        <v>ZP01.10</v>
      </c>
      <c r="B5" s="334" t="str">
        <f>Inek2020A3[[#This Row],[OPSKode]]</f>
        <v>6-001.19</v>
      </c>
      <c r="C5" s="340">
        <f>Inek2020A3[[#This Row],[Betrag2]]</f>
        <v>210.72</v>
      </c>
      <c r="D5" s="334" t="s">
        <v>506</v>
      </c>
      <c r="E5" s="334" t="s">
        <v>507</v>
      </c>
      <c r="F5" s="334" t="s">
        <v>509</v>
      </c>
      <c r="G5" s="334" t="s">
        <v>510</v>
      </c>
      <c r="H5" s="334" t="s">
        <v>511</v>
      </c>
      <c r="I5" s="340">
        <v>210.72</v>
      </c>
    </row>
    <row r="6" spans="1:9" x14ac:dyDescent="0.35">
      <c r="A6" s="334" t="str">
        <f>Inek2020A3[[#This Row],[ZPD2]]</f>
        <v>ZP01.11</v>
      </c>
      <c r="B6" s="334" t="str">
        <f>Inek2020A3[[#This Row],[OPSKode]]</f>
        <v>6-001.1a</v>
      </c>
      <c r="C6" s="340">
        <f>Inek2020A3[[#This Row],[Betrag2]]</f>
        <v>242.32</v>
      </c>
      <c r="D6" s="334" t="s">
        <v>506</v>
      </c>
      <c r="E6" s="334" t="s">
        <v>507</v>
      </c>
      <c r="F6" s="334" t="s">
        <v>512</v>
      </c>
      <c r="G6" s="334" t="s">
        <v>513</v>
      </c>
      <c r="H6" s="334" t="s">
        <v>514</v>
      </c>
      <c r="I6" s="340">
        <v>242.32</v>
      </c>
    </row>
    <row r="7" spans="1:9" x14ac:dyDescent="0.35">
      <c r="A7" s="334" t="str">
        <f>Inek2020A3[[#This Row],[ZPD2]]</f>
        <v>ZP01.12</v>
      </c>
      <c r="B7" s="334" t="str">
        <f>Inek2020A3[[#This Row],[OPSKode]]</f>
        <v>6-001.1b</v>
      </c>
      <c r="C7" s="340">
        <f>Inek2020A3[[#This Row],[Betrag2]]</f>
        <v>273.93</v>
      </c>
      <c r="D7" s="334" t="s">
        <v>506</v>
      </c>
      <c r="E7" s="334" t="s">
        <v>507</v>
      </c>
      <c r="F7" s="334" t="s">
        <v>515</v>
      </c>
      <c r="G7" s="334" t="s">
        <v>516</v>
      </c>
      <c r="H7" s="334" t="s">
        <v>517</v>
      </c>
      <c r="I7" s="340">
        <v>273.93</v>
      </c>
    </row>
    <row r="8" spans="1:9" x14ac:dyDescent="0.35">
      <c r="A8" s="334" t="str">
        <f>Inek2020A3[[#This Row],[ZPD2]]</f>
        <v>ZP01.13</v>
      </c>
      <c r="B8" s="334" t="str">
        <f>Inek2020A3[[#This Row],[OPSKode]]</f>
        <v>6-001.1c</v>
      </c>
      <c r="C8" s="340">
        <f>Inek2020A3[[#This Row],[Betrag2]]</f>
        <v>305.54000000000002</v>
      </c>
      <c r="D8" s="334" t="s">
        <v>506</v>
      </c>
      <c r="E8" s="334" t="s">
        <v>507</v>
      </c>
      <c r="F8" s="334" t="s">
        <v>518</v>
      </c>
      <c r="G8" s="334" t="s">
        <v>519</v>
      </c>
      <c r="H8" s="334" t="s">
        <v>520</v>
      </c>
      <c r="I8" s="340">
        <v>305.54000000000002</v>
      </c>
    </row>
    <row r="9" spans="1:9" x14ac:dyDescent="0.35">
      <c r="A9" s="334" t="str">
        <f>Inek2020A3[[#This Row],[ZPD2]]</f>
        <v>ZP01.14</v>
      </c>
      <c r="B9" s="334" t="str">
        <f>Inek2020A3[[#This Row],[OPSKode]]</f>
        <v>6-001.1d</v>
      </c>
      <c r="C9" s="340">
        <f>Inek2020A3[[#This Row],[Betrag2]]</f>
        <v>337.15</v>
      </c>
      <c r="D9" s="334" t="s">
        <v>506</v>
      </c>
      <c r="E9" s="334" t="s">
        <v>507</v>
      </c>
      <c r="F9" s="334" t="s">
        <v>521</v>
      </c>
      <c r="G9" s="334" t="s">
        <v>522</v>
      </c>
      <c r="H9" s="334" t="s">
        <v>523</v>
      </c>
      <c r="I9" s="340">
        <v>337.15</v>
      </c>
    </row>
    <row r="10" spans="1:9" x14ac:dyDescent="0.35">
      <c r="A10" s="334" t="str">
        <f>Inek2020A3[[#This Row],[ZPD2]]</f>
        <v>ZP01.15</v>
      </c>
      <c r="B10" s="334" t="str">
        <f>Inek2020A3[[#This Row],[OPSKode]]</f>
        <v>6-001.1e</v>
      </c>
      <c r="C10" s="340">
        <f>Inek2020A3[[#This Row],[Betrag2]]</f>
        <v>368.75</v>
      </c>
      <c r="D10" s="334" t="s">
        <v>506</v>
      </c>
      <c r="E10" s="334" t="s">
        <v>507</v>
      </c>
      <c r="F10" s="334" t="s">
        <v>524</v>
      </c>
      <c r="G10" s="334" t="s">
        <v>525</v>
      </c>
      <c r="H10" s="334" t="s">
        <v>526</v>
      </c>
      <c r="I10" s="340">
        <v>368.75</v>
      </c>
    </row>
    <row r="11" spans="1:9" x14ac:dyDescent="0.35">
      <c r="D11" s="334" t="s">
        <v>527</v>
      </c>
      <c r="E11" s="334" t="s">
        <v>528</v>
      </c>
      <c r="H11" s="334" t="s">
        <v>529</v>
      </c>
    </row>
    <row r="12" spans="1:9" x14ac:dyDescent="0.35">
      <c r="A12" s="334" t="str">
        <f>Inek2020A3[[#This Row],[ZPD2]]</f>
        <v>ZP02.14</v>
      </c>
      <c r="B12" s="334" t="str">
        <f>Inek2020A3[[#This Row],[OPSKode]]</f>
        <v>6-001.3d</v>
      </c>
      <c r="C12" s="340">
        <f>Inek2020A3[[#This Row],[Betrag2]]</f>
        <v>155</v>
      </c>
      <c r="D12" s="334" t="s">
        <v>527</v>
      </c>
      <c r="E12" s="334" t="s">
        <v>528</v>
      </c>
      <c r="F12" s="334" t="s">
        <v>530</v>
      </c>
      <c r="G12" s="334" t="s">
        <v>531</v>
      </c>
      <c r="H12" s="334" t="s">
        <v>532</v>
      </c>
      <c r="I12" s="340">
        <v>155</v>
      </c>
    </row>
    <row r="13" spans="1:9" x14ac:dyDescent="0.35">
      <c r="A13" s="334" t="str">
        <f>Inek2020A3[[#This Row],[ZPD2]]</f>
        <v>ZP02.15</v>
      </c>
      <c r="B13" s="334" t="str">
        <f>Inek2020A3[[#This Row],[OPSKode]]</f>
        <v>6-001.3e</v>
      </c>
      <c r="C13" s="340">
        <f>Inek2020A3[[#This Row],[Betrag2]]</f>
        <v>170</v>
      </c>
      <c r="D13" s="334" t="s">
        <v>527</v>
      </c>
      <c r="E13" s="334" t="s">
        <v>528</v>
      </c>
      <c r="F13" s="334" t="s">
        <v>533</v>
      </c>
      <c r="G13" s="334" t="s">
        <v>534</v>
      </c>
      <c r="H13" s="334" t="s">
        <v>535</v>
      </c>
      <c r="I13" s="340">
        <v>170</v>
      </c>
    </row>
    <row r="14" spans="1:9" x14ac:dyDescent="0.35">
      <c r="A14" s="334" t="str">
        <f>Inek2020A3[[#This Row],[ZPD2]]</f>
        <v>ZP02.16</v>
      </c>
      <c r="B14" s="334" t="str">
        <f>Inek2020A3[[#This Row],[OPSKode]]</f>
        <v>6-001.3f</v>
      </c>
      <c r="C14" s="340">
        <f>Inek2020A3[[#This Row],[Betrag2]]</f>
        <v>185</v>
      </c>
      <c r="D14" s="334" t="s">
        <v>527</v>
      </c>
      <c r="E14" s="334" t="s">
        <v>528</v>
      </c>
      <c r="F14" s="334" t="s">
        <v>536</v>
      </c>
      <c r="G14" s="334" t="s">
        <v>537</v>
      </c>
      <c r="H14" s="334" t="s">
        <v>538</v>
      </c>
      <c r="I14" s="340">
        <v>185</v>
      </c>
    </row>
    <row r="15" spans="1:9" x14ac:dyDescent="0.35">
      <c r="A15" s="334" t="str">
        <f>Inek2020A3[[#This Row],[ZPD2]]</f>
        <v>ZP02.17</v>
      </c>
      <c r="B15" s="334" t="str">
        <f>Inek2020A3[[#This Row],[OPSKode]]</f>
        <v>6-001.3g</v>
      </c>
      <c r="C15" s="340">
        <f>Inek2020A3[[#This Row],[Betrag2]]</f>
        <v>200</v>
      </c>
      <c r="D15" s="334" t="s">
        <v>527</v>
      </c>
      <c r="E15" s="334" t="s">
        <v>528</v>
      </c>
      <c r="F15" s="334" t="s">
        <v>539</v>
      </c>
      <c r="G15" s="334" t="s">
        <v>540</v>
      </c>
      <c r="H15" s="334" t="s">
        <v>541</v>
      </c>
      <c r="I15" s="340">
        <v>200</v>
      </c>
    </row>
    <row r="16" spans="1:9" x14ac:dyDescent="0.35">
      <c r="A16" s="334" t="str">
        <f>Inek2020A3[[#This Row],[ZPD2]]</f>
        <v>ZP02.18</v>
      </c>
      <c r="B16" s="334" t="str">
        <f>Inek2020A3[[#This Row],[OPSKode]]</f>
        <v>6-001.3h</v>
      </c>
      <c r="C16" s="340">
        <f>Inek2020A3[[#This Row],[Betrag2]]</f>
        <v>215</v>
      </c>
      <c r="D16" s="334" t="s">
        <v>527</v>
      </c>
      <c r="E16" s="334" t="s">
        <v>528</v>
      </c>
      <c r="F16" s="334" t="s">
        <v>542</v>
      </c>
      <c r="G16" s="334" t="s">
        <v>543</v>
      </c>
      <c r="H16" s="334" t="s">
        <v>544</v>
      </c>
      <c r="I16" s="340">
        <v>215</v>
      </c>
    </row>
    <row r="17" spans="1:9" x14ac:dyDescent="0.35">
      <c r="A17" s="334" t="str">
        <f>Inek2020A3[[#This Row],[ZPD2]]</f>
        <v>ZP02.19</v>
      </c>
      <c r="B17" s="334" t="str">
        <f>Inek2020A3[[#This Row],[OPSKode]]</f>
        <v>6-001.3j</v>
      </c>
      <c r="C17" s="340">
        <f>Inek2020A3[[#This Row],[Betrag2]]</f>
        <v>230</v>
      </c>
      <c r="D17" s="334" t="s">
        <v>527</v>
      </c>
      <c r="E17" s="334" t="s">
        <v>528</v>
      </c>
      <c r="F17" s="334" t="s">
        <v>545</v>
      </c>
      <c r="G17" s="334" t="s">
        <v>546</v>
      </c>
      <c r="H17" s="334" t="s">
        <v>547</v>
      </c>
      <c r="I17" s="340">
        <v>230</v>
      </c>
    </row>
    <row r="18" spans="1:9" x14ac:dyDescent="0.35">
      <c r="D18" s="334" t="s">
        <v>548</v>
      </c>
      <c r="E18" s="334" t="s">
        <v>549</v>
      </c>
      <c r="H18" s="334" t="s">
        <v>550</v>
      </c>
    </row>
    <row r="19" spans="1:9" x14ac:dyDescent="0.35">
      <c r="A19" s="334" t="str">
        <f>Inek2020A3[[#This Row],[ZPD2]]</f>
        <v>ZP04.02</v>
      </c>
      <c r="B19" s="334" t="str">
        <f>Inek2020A3[[#This Row],[OPSKode]]</f>
        <v>8-812.53</v>
      </c>
      <c r="C19" s="340">
        <f>Inek2020A3[[#This Row],[Betrag2]]</f>
        <v>856.08</v>
      </c>
      <c r="D19" s="334" t="s">
        <v>548</v>
      </c>
      <c r="E19" s="334" t="s">
        <v>549</v>
      </c>
      <c r="F19" s="334" t="s">
        <v>551</v>
      </c>
      <c r="G19" s="334" t="s">
        <v>552</v>
      </c>
      <c r="H19" s="334" t="s">
        <v>553</v>
      </c>
      <c r="I19" s="340">
        <v>856.08</v>
      </c>
    </row>
    <row r="20" spans="1:9" x14ac:dyDescent="0.35">
      <c r="A20" s="334" t="str">
        <f>Inek2020A3[[#This Row],[ZPD2]]</f>
        <v>ZP04.03</v>
      </c>
      <c r="B20" s="334" t="str">
        <f>Inek2020A3[[#This Row],[OPSKode]]</f>
        <v>8-812.54</v>
      </c>
      <c r="C20" s="340">
        <f>Inek2020A3[[#This Row],[Betrag2]]</f>
        <v>1084.1199999999999</v>
      </c>
      <c r="D20" s="334" t="s">
        <v>548</v>
      </c>
      <c r="E20" s="334" t="s">
        <v>549</v>
      </c>
      <c r="F20" s="334" t="s">
        <v>554</v>
      </c>
      <c r="G20" s="334" t="s">
        <v>555</v>
      </c>
      <c r="H20" s="334" t="s">
        <v>556</v>
      </c>
      <c r="I20" s="340">
        <v>1084.1199999999999</v>
      </c>
    </row>
    <row r="21" spans="1:9" x14ac:dyDescent="0.35">
      <c r="A21" s="334" t="str">
        <f>Inek2020A3[[#This Row],[ZPD2]]</f>
        <v>ZP04.04</v>
      </c>
      <c r="B21" s="334" t="str">
        <f>Inek2020A3[[#This Row],[OPSKode]]</f>
        <v>8-812.55</v>
      </c>
      <c r="C21" s="340">
        <f>Inek2020A3[[#This Row],[Betrag2]]</f>
        <v>1308.42</v>
      </c>
      <c r="D21" s="334" t="s">
        <v>548</v>
      </c>
      <c r="E21" s="334" t="s">
        <v>549</v>
      </c>
      <c r="F21" s="334" t="s">
        <v>557</v>
      </c>
      <c r="G21" s="334" t="s">
        <v>558</v>
      </c>
      <c r="H21" s="334" t="s">
        <v>559</v>
      </c>
      <c r="I21" s="340">
        <v>1308.42</v>
      </c>
    </row>
    <row r="22" spans="1:9" x14ac:dyDescent="0.35">
      <c r="A22" s="334" t="str">
        <f>Inek2020A3[[#This Row],[ZPD2]]</f>
        <v>ZP04.05</v>
      </c>
      <c r="B22" s="334" t="str">
        <f>Inek2020A3[[#This Row],[OPSKode]]</f>
        <v>8-812.56</v>
      </c>
      <c r="C22" s="340">
        <f>Inek2020A3[[#This Row],[Betrag2]]</f>
        <v>1532.09</v>
      </c>
      <c r="D22" s="334" t="s">
        <v>548</v>
      </c>
      <c r="E22" s="334" t="s">
        <v>549</v>
      </c>
      <c r="F22" s="334" t="s">
        <v>560</v>
      </c>
      <c r="G22" s="334" t="s">
        <v>561</v>
      </c>
      <c r="H22" s="334" t="s">
        <v>562</v>
      </c>
      <c r="I22" s="340">
        <v>1532.09</v>
      </c>
    </row>
    <row r="23" spans="1:9" x14ac:dyDescent="0.35">
      <c r="A23" s="334" t="str">
        <f>Inek2020A3[[#This Row],[ZPD2]]</f>
        <v>ZP04.06</v>
      </c>
      <c r="B23" s="334" t="str">
        <f>Inek2020A3[[#This Row],[OPSKode]]</f>
        <v>8-812.57</v>
      </c>
      <c r="C23" s="340">
        <f>Inek2020A3[[#This Row],[Betrag2]]</f>
        <v>1757.02</v>
      </c>
      <c r="D23" s="334" t="s">
        <v>548</v>
      </c>
      <c r="E23" s="334" t="s">
        <v>549</v>
      </c>
      <c r="F23" s="334" t="s">
        <v>563</v>
      </c>
      <c r="G23" s="334" t="s">
        <v>564</v>
      </c>
      <c r="H23" s="334" t="s">
        <v>565</v>
      </c>
      <c r="I23" s="340">
        <v>1757.02</v>
      </c>
    </row>
    <row r="24" spans="1:9" x14ac:dyDescent="0.35">
      <c r="A24" s="334" t="str">
        <f>Inek2020A3[[#This Row],[ZPD2]]</f>
        <v>ZP04.07</v>
      </c>
      <c r="B24" s="334" t="str">
        <f>Inek2020A3[[#This Row],[OPSKode]]</f>
        <v>8-812.58</v>
      </c>
      <c r="C24" s="340">
        <f>Inek2020A3[[#This Row],[Betrag2]]</f>
        <v>1973.39</v>
      </c>
      <c r="D24" s="334" t="s">
        <v>548</v>
      </c>
      <c r="E24" s="334" t="s">
        <v>549</v>
      </c>
      <c r="F24" s="334" t="s">
        <v>566</v>
      </c>
      <c r="G24" s="334" t="s">
        <v>567</v>
      </c>
      <c r="H24" s="334" t="s">
        <v>568</v>
      </c>
      <c r="I24" s="340">
        <v>1973.39</v>
      </c>
    </row>
    <row r="25" spans="1:9" x14ac:dyDescent="0.35">
      <c r="A25" s="334" t="str">
        <f>Inek2020A3[[#This Row],[ZPD2]]</f>
        <v>ZP04.08</v>
      </c>
      <c r="B25" s="334" t="str">
        <f>Inek2020A3[[#This Row],[OPSKode]]</f>
        <v>8-812.59</v>
      </c>
      <c r="C25" s="340">
        <f>Inek2020A3[[#This Row],[Betrag2]]</f>
        <v>2203.35</v>
      </c>
      <c r="D25" s="334" t="s">
        <v>548</v>
      </c>
      <c r="E25" s="334" t="s">
        <v>549</v>
      </c>
      <c r="F25" s="334" t="s">
        <v>569</v>
      </c>
      <c r="G25" s="334" t="s">
        <v>570</v>
      </c>
      <c r="H25" s="334" t="s">
        <v>571</v>
      </c>
      <c r="I25" s="340">
        <v>2203.35</v>
      </c>
    </row>
    <row r="26" spans="1:9" x14ac:dyDescent="0.35">
      <c r="A26" s="334" t="str">
        <f>Inek2020A3[[#This Row],[ZPD2]]</f>
        <v>ZP04.09</v>
      </c>
      <c r="B26" s="334" t="str">
        <f>Inek2020A3[[#This Row],[OPSKode]]</f>
        <v>8-812.5a</v>
      </c>
      <c r="C26" s="340">
        <f>Inek2020A3[[#This Row],[Betrag2]]</f>
        <v>2728.98</v>
      </c>
      <c r="D26" s="334" t="s">
        <v>548</v>
      </c>
      <c r="E26" s="334" t="s">
        <v>549</v>
      </c>
      <c r="F26" s="334" t="s">
        <v>572</v>
      </c>
      <c r="G26" s="334" t="s">
        <v>573</v>
      </c>
      <c r="H26" s="334" t="s">
        <v>574</v>
      </c>
      <c r="I26" s="340">
        <v>2728.98</v>
      </c>
    </row>
    <row r="27" spans="1:9" x14ac:dyDescent="0.35">
      <c r="A27" s="334" t="str">
        <f>Inek2020A3[[#This Row],[ZPD2]]</f>
        <v>ZP04.10</v>
      </c>
      <c r="B27" s="334" t="str">
        <f>Inek2020A3[[#This Row],[OPSKode]]</f>
        <v>8-812.5b</v>
      </c>
      <c r="C27" s="340">
        <f>Inek2020A3[[#This Row],[Betrag2]]</f>
        <v>3850.48</v>
      </c>
      <c r="D27" s="334" t="s">
        <v>548</v>
      </c>
      <c r="E27" s="334" t="s">
        <v>549</v>
      </c>
      <c r="F27" s="334" t="s">
        <v>575</v>
      </c>
      <c r="G27" s="334" t="s">
        <v>576</v>
      </c>
      <c r="H27" s="334" t="s">
        <v>577</v>
      </c>
      <c r="I27" s="340">
        <v>3850.48</v>
      </c>
    </row>
    <row r="28" spans="1:9" x14ac:dyDescent="0.35">
      <c r="A28" s="334" t="str">
        <f>Inek2020A3[[#This Row],[ZPD2]]</f>
        <v>ZP04.11</v>
      </c>
      <c r="B28" s="334" t="str">
        <f>Inek2020A3[[#This Row],[OPSKode]]</f>
        <v>8-812.5c</v>
      </c>
      <c r="C28" s="340">
        <f>Inek2020A3[[#This Row],[Betrag2]]</f>
        <v>4971.9799999999996</v>
      </c>
      <c r="D28" s="334" t="s">
        <v>548</v>
      </c>
      <c r="E28" s="334" t="s">
        <v>549</v>
      </c>
      <c r="F28" s="334" t="s">
        <v>578</v>
      </c>
      <c r="G28" s="334" t="s">
        <v>579</v>
      </c>
      <c r="H28" s="334" t="s">
        <v>580</v>
      </c>
      <c r="I28" s="340">
        <v>4971.9799999999996</v>
      </c>
    </row>
    <row r="29" spans="1:9" x14ac:dyDescent="0.35">
      <c r="A29" s="334" t="str">
        <f>Inek2020A3[[#This Row],[ZPD2]]</f>
        <v>ZP04.12</v>
      </c>
      <c r="B29" s="334" t="str">
        <f>Inek2020A3[[#This Row],[OPSKode]]</f>
        <v>8-812.5d</v>
      </c>
      <c r="C29" s="340">
        <f>Inek2020A3[[#This Row],[Betrag2]]</f>
        <v>6093.48</v>
      </c>
      <c r="D29" s="334" t="s">
        <v>548</v>
      </c>
      <c r="E29" s="334" t="s">
        <v>549</v>
      </c>
      <c r="F29" s="334" t="s">
        <v>581</v>
      </c>
      <c r="G29" s="334" t="s">
        <v>582</v>
      </c>
      <c r="H29" s="334" t="s">
        <v>583</v>
      </c>
      <c r="I29" s="340">
        <v>6093.48</v>
      </c>
    </row>
    <row r="30" spans="1:9" x14ac:dyDescent="0.35">
      <c r="A30" s="334" t="str">
        <f>Inek2020A3[[#This Row],[ZPD2]]</f>
        <v>ZP04.13</v>
      </c>
      <c r="C30" s="502" t="s">
        <v>3965</v>
      </c>
      <c r="D30" s="334" t="s">
        <v>548</v>
      </c>
      <c r="E30" s="334" t="s">
        <v>549</v>
      </c>
      <c r="F30" s="334" t="s">
        <v>584</v>
      </c>
      <c r="H30" s="334" t="s">
        <v>585</v>
      </c>
    </row>
    <row r="31" spans="1:9" x14ac:dyDescent="0.35">
      <c r="A31" s="334" t="str">
        <f>Inek2020A3[[#This Row],[ZPD2]]</f>
        <v>ZP04.14</v>
      </c>
      <c r="B31" s="334" t="str">
        <f>Inek2020A3[[#This Row],[OPSKode]]</f>
        <v>8-812.5f</v>
      </c>
      <c r="C31" s="340">
        <f>Inek2020A3[[#This Row],[Betrag2]]</f>
        <v>7401.9</v>
      </c>
      <c r="D31" s="334" t="s">
        <v>548</v>
      </c>
      <c r="E31" s="334" t="s">
        <v>549</v>
      </c>
      <c r="F31" s="334" t="s">
        <v>586</v>
      </c>
      <c r="G31" s="334" t="s">
        <v>587</v>
      </c>
      <c r="H31" s="334" t="s">
        <v>588</v>
      </c>
      <c r="I31" s="340">
        <v>7401.9</v>
      </c>
    </row>
    <row r="32" spans="1:9" x14ac:dyDescent="0.35">
      <c r="A32" s="334" t="str">
        <f>Inek2020A3[[#This Row],[ZPD2]]</f>
        <v>ZP04.15</v>
      </c>
      <c r="B32" s="334" t="str">
        <f>Inek2020A3[[#This Row],[OPSKode]]</f>
        <v>8-812.5g</v>
      </c>
      <c r="C32" s="340">
        <f>Inek2020A3[[#This Row],[Betrag2]]</f>
        <v>9644.9</v>
      </c>
      <c r="D32" s="334" t="s">
        <v>548</v>
      </c>
      <c r="E32" s="334" t="s">
        <v>549</v>
      </c>
      <c r="F32" s="334" t="s">
        <v>589</v>
      </c>
      <c r="G32" s="334" t="s">
        <v>590</v>
      </c>
      <c r="H32" s="334" t="s">
        <v>591</v>
      </c>
      <c r="I32" s="340">
        <v>9644.9</v>
      </c>
    </row>
    <row r="33" spans="1:9" x14ac:dyDescent="0.35">
      <c r="A33" s="334" t="str">
        <f>Inek2020A3[[#This Row],[ZPD2]]</f>
        <v>ZP04.16</v>
      </c>
      <c r="B33" s="334" t="str">
        <f>Inek2020A3[[#This Row],[OPSKode]]</f>
        <v>8-812.5h</v>
      </c>
      <c r="C33" s="340">
        <f>Inek2020A3[[#This Row],[Betrag2]]</f>
        <v>11887.9</v>
      </c>
      <c r="D33" s="334" t="s">
        <v>548</v>
      </c>
      <c r="E33" s="334" t="s">
        <v>549</v>
      </c>
      <c r="F33" s="334" t="s">
        <v>592</v>
      </c>
      <c r="G33" s="334" t="s">
        <v>593</v>
      </c>
      <c r="H33" s="334" t="s">
        <v>594</v>
      </c>
      <c r="I33" s="340">
        <v>11887.9</v>
      </c>
    </row>
    <row r="34" spans="1:9" x14ac:dyDescent="0.35">
      <c r="A34" s="334" t="str">
        <f>Inek2020A3[[#This Row],[ZPD2]]</f>
        <v>ZP04.17</v>
      </c>
      <c r="B34" s="334" t="str">
        <f>Inek2020A3[[#This Row],[OPSKode]]</f>
        <v>8-812.5j</v>
      </c>
      <c r="C34" s="340">
        <f>Inek2020A3[[#This Row],[Betrag2]]</f>
        <v>14691.65</v>
      </c>
      <c r="D34" s="334" t="s">
        <v>548</v>
      </c>
      <c r="E34" s="334" t="s">
        <v>549</v>
      </c>
      <c r="F34" s="334" t="s">
        <v>595</v>
      </c>
      <c r="G34" s="334" t="s">
        <v>596</v>
      </c>
      <c r="H34" s="334" t="s">
        <v>597</v>
      </c>
      <c r="I34" s="340">
        <v>14691.65</v>
      </c>
    </row>
    <row r="35" spans="1:9" x14ac:dyDescent="0.35">
      <c r="A35" s="334" t="str">
        <f>Inek2020A3[[#This Row],[ZPD2]]</f>
        <v>ZP04.18</v>
      </c>
      <c r="B35" s="334" t="str">
        <f>Inek2020A3[[#This Row],[OPSKode]]</f>
        <v>8-812.5k</v>
      </c>
      <c r="C35" s="340">
        <f>Inek2020A3[[#This Row],[Betrag2]]</f>
        <v>19177.650000000001</v>
      </c>
      <c r="D35" s="334" t="s">
        <v>548</v>
      </c>
      <c r="E35" s="334" t="s">
        <v>549</v>
      </c>
      <c r="F35" s="334" t="s">
        <v>598</v>
      </c>
      <c r="G35" s="334" t="s">
        <v>599</v>
      </c>
      <c r="H35" s="334" t="s">
        <v>600</v>
      </c>
      <c r="I35" s="340">
        <v>19177.650000000001</v>
      </c>
    </row>
    <row r="36" spans="1:9" x14ac:dyDescent="0.35">
      <c r="A36" s="334" t="str">
        <f>Inek2020A3[[#This Row],[ZPD2]]</f>
        <v>ZP04.19</v>
      </c>
      <c r="B36" s="334" t="str">
        <f>Inek2020A3[[#This Row],[OPSKode]]</f>
        <v>8-812.5m</v>
      </c>
      <c r="C36" s="340">
        <f>Inek2020A3[[#This Row],[Betrag2]]</f>
        <v>23663.65</v>
      </c>
      <c r="D36" s="334" t="s">
        <v>548</v>
      </c>
      <c r="E36" s="334" t="s">
        <v>549</v>
      </c>
      <c r="F36" s="334" t="s">
        <v>601</v>
      </c>
      <c r="G36" s="334" t="s">
        <v>602</v>
      </c>
      <c r="H36" s="334" t="s">
        <v>603</v>
      </c>
      <c r="I36" s="340">
        <v>23663.65</v>
      </c>
    </row>
    <row r="37" spans="1:9" x14ac:dyDescent="0.35">
      <c r="A37" s="334" t="str">
        <f>Inek2020A3[[#This Row],[ZPD2]]</f>
        <v>ZP04.20</v>
      </c>
      <c r="B37" s="334" t="str">
        <f>Inek2020A3[[#This Row],[OPSKode]]</f>
        <v>8-812.5n</v>
      </c>
      <c r="C37" s="340">
        <f>Inek2020A3[[#This Row],[Betrag2]]</f>
        <v>28149.65</v>
      </c>
      <c r="D37" s="334" t="s">
        <v>548</v>
      </c>
      <c r="E37" s="334" t="s">
        <v>549</v>
      </c>
      <c r="F37" s="334" t="s">
        <v>604</v>
      </c>
      <c r="G37" s="334" t="s">
        <v>605</v>
      </c>
      <c r="H37" s="334" t="s">
        <v>606</v>
      </c>
      <c r="I37" s="340">
        <v>28149.65</v>
      </c>
    </row>
    <row r="38" spans="1:9" x14ac:dyDescent="0.35">
      <c r="A38" s="334" t="str">
        <f>Inek2020A3[[#This Row],[ZPD2]]</f>
        <v>ZP04.21</v>
      </c>
      <c r="B38" s="334" t="str">
        <f>Inek2020A3[[#This Row],[OPSKode]]</f>
        <v>8-812.5p</v>
      </c>
      <c r="C38" s="340">
        <f>Inek2020A3[[#This Row],[Betrag2]]</f>
        <v>32635.65</v>
      </c>
      <c r="D38" s="334" t="s">
        <v>548</v>
      </c>
      <c r="E38" s="334" t="s">
        <v>549</v>
      </c>
      <c r="F38" s="334" t="s">
        <v>607</v>
      </c>
      <c r="G38" s="334" t="s">
        <v>608</v>
      </c>
      <c r="H38" s="334" t="s">
        <v>609</v>
      </c>
      <c r="I38" s="340">
        <v>32635.65</v>
      </c>
    </row>
    <row r="39" spans="1:9" x14ac:dyDescent="0.35">
      <c r="A39" s="334" t="str">
        <f>Inek2020A3[[#This Row],[ZPD2]]</f>
        <v>ZP04.22</v>
      </c>
      <c r="B39" s="334" t="str">
        <f>Inek2020A3[[#This Row],[OPSKode]]</f>
        <v>8-812.5q</v>
      </c>
      <c r="C39" s="340">
        <f>Inek2020A3[[#This Row],[Betrag2]]</f>
        <v>38243.15</v>
      </c>
      <c r="D39" s="334" t="s">
        <v>548</v>
      </c>
      <c r="E39" s="334" t="s">
        <v>549</v>
      </c>
      <c r="F39" s="334" t="s">
        <v>610</v>
      </c>
      <c r="G39" s="334" t="s">
        <v>611</v>
      </c>
      <c r="H39" s="334" t="s">
        <v>612</v>
      </c>
      <c r="I39" s="340">
        <v>38243.15</v>
      </c>
    </row>
    <row r="40" spans="1:9" x14ac:dyDescent="0.35">
      <c r="A40" s="334" t="str">
        <f>Inek2020A3[[#This Row],[ZPD2]]</f>
        <v>ZP04.23</v>
      </c>
      <c r="B40" s="334" t="str">
        <f>Inek2020A3[[#This Row],[OPSKode]]</f>
        <v>8-812.5r</v>
      </c>
      <c r="C40" s="340">
        <f>Inek2020A3[[#This Row],[Betrag2]]</f>
        <v>47215.15</v>
      </c>
      <c r="D40" s="334" t="s">
        <v>548</v>
      </c>
      <c r="E40" s="334" t="s">
        <v>549</v>
      </c>
      <c r="F40" s="334" t="s">
        <v>613</v>
      </c>
      <c r="G40" s="334" t="s">
        <v>614</v>
      </c>
      <c r="H40" s="334" t="s">
        <v>615</v>
      </c>
      <c r="I40" s="340">
        <v>47215.15</v>
      </c>
    </row>
    <row r="41" spans="1:9" x14ac:dyDescent="0.35">
      <c r="D41" s="334" t="s">
        <v>736</v>
      </c>
      <c r="E41" s="334" t="s">
        <v>737</v>
      </c>
      <c r="H41" s="334" t="s">
        <v>738</v>
      </c>
    </row>
    <row r="42" spans="1:9" x14ac:dyDescent="0.35">
      <c r="A42" s="334" t="str">
        <f>Inek2020A3[[#This Row],[ZPD2]]</f>
        <v>ZP07.01</v>
      </c>
      <c r="B42" s="334" t="str">
        <f>Inek2020A3[[#This Row],[OPSKode]]</f>
        <v>8-810.g1</v>
      </c>
      <c r="C42" s="340">
        <f>Inek2020A3[[#This Row],[Betrag2]]</f>
        <v>148</v>
      </c>
      <c r="D42" s="334" t="s">
        <v>736</v>
      </c>
      <c r="E42" s="334" t="s">
        <v>737</v>
      </c>
      <c r="F42" s="334" t="s">
        <v>739</v>
      </c>
      <c r="G42" s="334" t="s">
        <v>740</v>
      </c>
      <c r="H42" s="334" t="s">
        <v>741</v>
      </c>
      <c r="I42" s="340">
        <v>148</v>
      </c>
    </row>
    <row r="43" spans="1:9" x14ac:dyDescent="0.35">
      <c r="A43" s="334" t="str">
        <f>Inek2020A3[[#This Row],[ZPD2]]</f>
        <v>ZP07.02</v>
      </c>
      <c r="B43" s="334" t="str">
        <f>Inek2020A3[[#This Row],[OPSKode]]</f>
        <v>8-810.g2</v>
      </c>
      <c r="C43" s="340">
        <f>Inek2020A3[[#This Row],[Betrag2]]</f>
        <v>236.8</v>
      </c>
      <c r="D43" s="334" t="s">
        <v>736</v>
      </c>
      <c r="E43" s="334" t="s">
        <v>737</v>
      </c>
      <c r="F43" s="334" t="s">
        <v>742</v>
      </c>
      <c r="G43" s="334" t="s">
        <v>743</v>
      </c>
      <c r="H43" s="334" t="s">
        <v>744</v>
      </c>
      <c r="I43" s="340">
        <v>236.8</v>
      </c>
    </row>
    <row r="44" spans="1:9" x14ac:dyDescent="0.35">
      <c r="A44" s="334" t="str">
        <f>Inek2020A3[[#This Row],[ZPD2]]</f>
        <v>ZP07.03</v>
      </c>
      <c r="B44" s="334" t="str">
        <f>Inek2020A3[[#This Row],[OPSKode]]</f>
        <v>8-810.g3</v>
      </c>
      <c r="C44" s="340">
        <f>Inek2020A3[[#This Row],[Betrag2]]</f>
        <v>335.47</v>
      </c>
      <c r="D44" s="334" t="s">
        <v>736</v>
      </c>
      <c r="E44" s="334" t="s">
        <v>737</v>
      </c>
      <c r="F44" s="334" t="s">
        <v>745</v>
      </c>
      <c r="G44" s="334" t="s">
        <v>746</v>
      </c>
      <c r="H44" s="334" t="s">
        <v>747</v>
      </c>
      <c r="I44" s="340">
        <v>335.47</v>
      </c>
    </row>
    <row r="45" spans="1:9" x14ac:dyDescent="0.35">
      <c r="A45" s="334" t="str">
        <f>Inek2020A3[[#This Row],[ZPD2]]</f>
        <v>ZP07.04</v>
      </c>
      <c r="B45" s="334" t="str">
        <f>Inek2020A3[[#This Row],[OPSKode]]</f>
        <v>8-810.g4</v>
      </c>
      <c r="C45" s="340">
        <f>Inek2020A3[[#This Row],[Betrag2]]</f>
        <v>473.6</v>
      </c>
      <c r="D45" s="334" t="s">
        <v>736</v>
      </c>
      <c r="E45" s="334" t="s">
        <v>737</v>
      </c>
      <c r="F45" s="334" t="s">
        <v>748</v>
      </c>
      <c r="G45" s="334" t="s">
        <v>749</v>
      </c>
      <c r="H45" s="334" t="s">
        <v>750</v>
      </c>
      <c r="I45" s="340">
        <v>473.6</v>
      </c>
    </row>
    <row r="46" spans="1:9" x14ac:dyDescent="0.35">
      <c r="A46" s="334" t="str">
        <f>Inek2020A3[[#This Row],[ZPD2]]</f>
        <v>ZP07.05</v>
      </c>
      <c r="B46" s="334" t="str">
        <f>Inek2020A3[[#This Row],[OPSKode]]</f>
        <v>8-810.g5</v>
      </c>
      <c r="C46" s="340">
        <f>Inek2020A3[[#This Row],[Betrag2]]</f>
        <v>690.67</v>
      </c>
      <c r="D46" s="334" t="s">
        <v>736</v>
      </c>
      <c r="E46" s="334" t="s">
        <v>737</v>
      </c>
      <c r="F46" s="334" t="s">
        <v>751</v>
      </c>
      <c r="G46" s="334" t="s">
        <v>752</v>
      </c>
      <c r="H46" s="334" t="s">
        <v>753</v>
      </c>
      <c r="I46" s="340">
        <v>690.67</v>
      </c>
    </row>
    <row r="47" spans="1:9" x14ac:dyDescent="0.35">
      <c r="A47" s="334" t="str">
        <f>Inek2020A3[[#This Row],[ZPD2]]</f>
        <v>ZP07.06</v>
      </c>
      <c r="B47" s="334" t="str">
        <f>Inek2020A3[[#This Row],[OPSKode]]</f>
        <v>8-810.g6</v>
      </c>
      <c r="C47" s="340">
        <f>Inek2020A3[[#This Row],[Betrag2]]</f>
        <v>986.67</v>
      </c>
      <c r="D47" s="334" t="s">
        <v>736</v>
      </c>
      <c r="E47" s="334" t="s">
        <v>737</v>
      </c>
      <c r="F47" s="334" t="s">
        <v>754</v>
      </c>
      <c r="G47" s="334" t="s">
        <v>755</v>
      </c>
      <c r="H47" s="334" t="s">
        <v>756</v>
      </c>
      <c r="I47" s="340">
        <v>986.67</v>
      </c>
    </row>
    <row r="48" spans="1:9" x14ac:dyDescent="0.35">
      <c r="A48" s="334" t="str">
        <f>Inek2020A3[[#This Row],[ZPD2]]</f>
        <v>ZP07.07</v>
      </c>
      <c r="B48" s="334" t="str">
        <f>Inek2020A3[[#This Row],[OPSKode]]</f>
        <v>8-810.g7</v>
      </c>
      <c r="C48" s="340">
        <f>Inek2020A3[[#This Row],[Betrag2]]</f>
        <v>1282.67</v>
      </c>
      <c r="D48" s="334" t="s">
        <v>736</v>
      </c>
      <c r="E48" s="334" t="s">
        <v>737</v>
      </c>
      <c r="F48" s="334" t="s">
        <v>757</v>
      </c>
      <c r="G48" s="334" t="s">
        <v>758</v>
      </c>
      <c r="H48" s="334" t="s">
        <v>759</v>
      </c>
      <c r="I48" s="340">
        <v>1282.67</v>
      </c>
    </row>
    <row r="49" spans="1:9" x14ac:dyDescent="0.35">
      <c r="A49" s="334" t="str">
        <f>Inek2020A3[[#This Row],[ZPD2]]</f>
        <v>ZP07.08</v>
      </c>
      <c r="B49" s="334" t="str">
        <f>Inek2020A3[[#This Row],[OPSKode]]</f>
        <v>8-810.g8</v>
      </c>
      <c r="C49" s="340">
        <f>Inek2020A3[[#This Row],[Betrag2]]</f>
        <v>1578.67</v>
      </c>
      <c r="D49" s="334" t="s">
        <v>736</v>
      </c>
      <c r="E49" s="334" t="s">
        <v>737</v>
      </c>
      <c r="F49" s="334" t="s">
        <v>760</v>
      </c>
      <c r="G49" s="334" t="s">
        <v>761</v>
      </c>
      <c r="H49" s="334" t="s">
        <v>762</v>
      </c>
      <c r="I49" s="340">
        <v>1578.67</v>
      </c>
    </row>
    <row r="50" spans="1:9" x14ac:dyDescent="0.35">
      <c r="A50" s="334" t="str">
        <f>Inek2020A3[[#This Row],[ZPD2]]</f>
        <v>ZP07.09</v>
      </c>
      <c r="B50" s="334" t="str">
        <f>Inek2020A3[[#This Row],[OPSKode]]</f>
        <v>8-810.ga</v>
      </c>
      <c r="C50" s="340">
        <f>Inek2020A3[[#This Row],[Betrag2]]</f>
        <v>1973.33</v>
      </c>
      <c r="D50" s="334" t="s">
        <v>736</v>
      </c>
      <c r="E50" s="334" t="s">
        <v>737</v>
      </c>
      <c r="F50" s="334" t="s">
        <v>763</v>
      </c>
      <c r="G50" s="334" t="s">
        <v>764</v>
      </c>
      <c r="H50" s="334" t="s">
        <v>765</v>
      </c>
      <c r="I50" s="340">
        <v>1973.33</v>
      </c>
    </row>
    <row r="51" spans="1:9" x14ac:dyDescent="0.35">
      <c r="A51" s="334" t="str">
        <f>Inek2020A3[[#This Row],[ZPD2]]</f>
        <v>ZP07.10</v>
      </c>
      <c r="B51" s="334" t="str">
        <f>Inek2020A3[[#This Row],[OPSKode]]</f>
        <v>8-810.gb</v>
      </c>
      <c r="C51" s="340">
        <f>Inek2020A3[[#This Row],[Betrag2]]</f>
        <v>2565.33</v>
      </c>
      <c r="D51" s="334" t="s">
        <v>736</v>
      </c>
      <c r="E51" s="334" t="s">
        <v>737</v>
      </c>
      <c r="F51" s="334" t="s">
        <v>766</v>
      </c>
      <c r="G51" s="334" t="s">
        <v>767</v>
      </c>
      <c r="H51" s="334" t="s">
        <v>768</v>
      </c>
      <c r="I51" s="340">
        <v>2565.33</v>
      </c>
    </row>
    <row r="52" spans="1:9" x14ac:dyDescent="0.35">
      <c r="A52" s="334" t="str">
        <f>Inek2020A3[[#This Row],[ZPD2]]</f>
        <v>ZP07.11</v>
      </c>
      <c r="B52" s="334" t="str">
        <f>Inek2020A3[[#This Row],[OPSKode]]</f>
        <v>8-810.gc</v>
      </c>
      <c r="C52" s="340">
        <f>Inek2020A3[[#This Row],[Betrag2]]</f>
        <v>3157.33</v>
      </c>
      <c r="D52" s="334" t="s">
        <v>736</v>
      </c>
      <c r="E52" s="334" t="s">
        <v>737</v>
      </c>
      <c r="F52" s="334" t="s">
        <v>769</v>
      </c>
      <c r="G52" s="334" t="s">
        <v>770</v>
      </c>
      <c r="H52" s="334" t="s">
        <v>771</v>
      </c>
      <c r="I52" s="340">
        <v>3157.33</v>
      </c>
    </row>
    <row r="53" spans="1:9" x14ac:dyDescent="0.35">
      <c r="A53" s="334" t="str">
        <f>Inek2020A3[[#This Row],[ZPD2]]</f>
        <v>ZP07.12</v>
      </c>
      <c r="B53" s="334" t="str">
        <f>Inek2020A3[[#This Row],[OPSKode]]</f>
        <v>8-810.gd</v>
      </c>
      <c r="C53" s="340">
        <f>Inek2020A3[[#This Row],[Betrag2]]</f>
        <v>3749.33</v>
      </c>
      <c r="D53" s="334" t="s">
        <v>736</v>
      </c>
      <c r="E53" s="334" t="s">
        <v>737</v>
      </c>
      <c r="F53" s="334" t="s">
        <v>772</v>
      </c>
      <c r="G53" s="334" t="s">
        <v>773</v>
      </c>
      <c r="H53" s="334" t="s">
        <v>774</v>
      </c>
      <c r="I53" s="340">
        <v>3749.33</v>
      </c>
    </row>
    <row r="54" spans="1:9" x14ac:dyDescent="0.35">
      <c r="A54" s="334" t="str">
        <f>Inek2020A3[[#This Row],[ZPD2]]</f>
        <v>ZP07.13</v>
      </c>
      <c r="B54" s="334" t="str">
        <f>Inek2020A3[[#This Row],[OPSKode]]</f>
        <v>8-810.ge</v>
      </c>
      <c r="C54" s="340">
        <f>Inek2020A3[[#This Row],[Betrag2]]</f>
        <v>4538.67</v>
      </c>
      <c r="D54" s="334" t="s">
        <v>736</v>
      </c>
      <c r="E54" s="334" t="s">
        <v>737</v>
      </c>
      <c r="F54" s="334" t="s">
        <v>775</v>
      </c>
      <c r="G54" s="334" t="s">
        <v>776</v>
      </c>
      <c r="H54" s="334" t="s">
        <v>777</v>
      </c>
      <c r="I54" s="340">
        <v>4538.67</v>
      </c>
    </row>
    <row r="55" spans="1:9" x14ac:dyDescent="0.35">
      <c r="A55" s="334" t="str">
        <f>Inek2020A3[[#This Row],[ZPD2]]</f>
        <v>ZP07.14</v>
      </c>
      <c r="B55" s="334" t="str">
        <f>Inek2020A3[[#This Row],[OPSKode]]</f>
        <v>8-810.gf</v>
      </c>
      <c r="C55" s="340">
        <f>Inek2020A3[[#This Row],[Betrag2]]</f>
        <v>5722.67</v>
      </c>
      <c r="D55" s="334" t="s">
        <v>736</v>
      </c>
      <c r="E55" s="334" t="s">
        <v>737</v>
      </c>
      <c r="F55" s="334" t="s">
        <v>778</v>
      </c>
      <c r="G55" s="334" t="s">
        <v>779</v>
      </c>
      <c r="H55" s="334" t="s">
        <v>780</v>
      </c>
      <c r="I55" s="340">
        <v>5722.67</v>
      </c>
    </row>
    <row r="56" spans="1:9" x14ac:dyDescent="0.35">
      <c r="A56" s="334" t="str">
        <f>Inek2020A3[[#This Row],[ZPD2]]</f>
        <v>ZP07.15</v>
      </c>
      <c r="B56" s="334" t="str">
        <f>Inek2020A3[[#This Row],[OPSKode]]</f>
        <v>8-810.gg</v>
      </c>
      <c r="C56" s="340">
        <f>Inek2020A3[[#This Row],[Betrag2]]</f>
        <v>6906.67</v>
      </c>
      <c r="D56" s="334" t="s">
        <v>736</v>
      </c>
      <c r="E56" s="334" t="s">
        <v>737</v>
      </c>
      <c r="F56" s="334" t="s">
        <v>781</v>
      </c>
      <c r="G56" s="334" t="s">
        <v>782</v>
      </c>
      <c r="H56" s="334" t="s">
        <v>783</v>
      </c>
      <c r="I56" s="340">
        <v>6906.67</v>
      </c>
    </row>
    <row r="57" spans="1:9" x14ac:dyDescent="0.35">
      <c r="A57" s="334" t="str">
        <f>Inek2020A3[[#This Row],[ZPD2]]</f>
        <v>ZP07.16</v>
      </c>
      <c r="B57" s="334" t="str">
        <f>Inek2020A3[[#This Row],[OPSKode]]</f>
        <v>8-810.gh</v>
      </c>
      <c r="C57" s="340">
        <f>Inek2020A3[[#This Row],[Betrag2]]</f>
        <v>8090.67</v>
      </c>
      <c r="D57" s="334" t="s">
        <v>736</v>
      </c>
      <c r="E57" s="334" t="s">
        <v>737</v>
      </c>
      <c r="F57" s="334" t="s">
        <v>784</v>
      </c>
      <c r="G57" s="334" t="s">
        <v>785</v>
      </c>
      <c r="H57" s="334" t="s">
        <v>786</v>
      </c>
      <c r="I57" s="340">
        <v>8090.67</v>
      </c>
    </row>
    <row r="58" spans="1:9" x14ac:dyDescent="0.35">
      <c r="A58" s="334" t="str">
        <f>Inek2020A3[[#This Row],[ZPD2]]</f>
        <v>ZP07.17</v>
      </c>
      <c r="B58" s="334" t="str">
        <f>Inek2020A3[[#This Row],[OPSKode]]</f>
        <v>8-810.gj</v>
      </c>
      <c r="C58" s="340">
        <f>Inek2020A3[[#This Row],[Betrag2]]</f>
        <v>9274.67</v>
      </c>
      <c r="D58" s="334" t="s">
        <v>736</v>
      </c>
      <c r="E58" s="334" t="s">
        <v>737</v>
      </c>
      <c r="F58" s="334" t="s">
        <v>787</v>
      </c>
      <c r="G58" s="334" t="s">
        <v>788</v>
      </c>
      <c r="H58" s="334" t="s">
        <v>789</v>
      </c>
      <c r="I58" s="340">
        <v>9274.67</v>
      </c>
    </row>
    <row r="59" spans="1:9" x14ac:dyDescent="0.35">
      <c r="D59" s="334" t="s">
        <v>790</v>
      </c>
      <c r="E59" s="334" t="s">
        <v>791</v>
      </c>
      <c r="H59" s="334" t="s">
        <v>792</v>
      </c>
    </row>
    <row r="60" spans="1:9" x14ac:dyDescent="0.35">
      <c r="A60" s="334" t="str">
        <f>Inek2020A3[[#This Row],[ZPD2]]</f>
        <v>ZP08.01</v>
      </c>
      <c r="B60" s="334" t="str">
        <f>Inek2020A3[[#This Row],[OPSKode]]</f>
        <v>6-001.80</v>
      </c>
      <c r="C60" s="340">
        <f>Inek2020A3[[#This Row],[Betrag2]]</f>
        <v>1012.61</v>
      </c>
      <c r="D60" s="334" t="s">
        <v>790</v>
      </c>
      <c r="E60" s="334" t="s">
        <v>791</v>
      </c>
      <c r="F60" s="334" t="s">
        <v>793</v>
      </c>
      <c r="G60" s="334" t="s">
        <v>794</v>
      </c>
      <c r="H60" s="334" t="s">
        <v>795</v>
      </c>
      <c r="I60" s="340">
        <v>1012.61</v>
      </c>
    </row>
    <row r="61" spans="1:9" x14ac:dyDescent="0.35">
      <c r="A61" s="334" t="str">
        <f>Inek2020A3[[#This Row],[ZPD2]]</f>
        <v>ZP08.02</v>
      </c>
      <c r="B61" s="334" t="str">
        <f>Inek2020A3[[#This Row],[OPSKode]]</f>
        <v>6-001.81</v>
      </c>
      <c r="C61" s="340">
        <f>Inek2020A3[[#This Row],[Betrag2]]</f>
        <v>1404.59</v>
      </c>
      <c r="D61" s="334" t="s">
        <v>790</v>
      </c>
      <c r="E61" s="334" t="s">
        <v>791</v>
      </c>
      <c r="F61" s="334" t="s">
        <v>796</v>
      </c>
      <c r="G61" s="334" t="s">
        <v>797</v>
      </c>
      <c r="H61" s="334" t="s">
        <v>798</v>
      </c>
      <c r="I61" s="340">
        <v>1404.59</v>
      </c>
    </row>
    <row r="62" spans="1:9" x14ac:dyDescent="0.35">
      <c r="A62" s="334" t="str">
        <f>Inek2020A3[[#This Row],[ZPD2]]</f>
        <v>ZP08.03</v>
      </c>
      <c r="B62" s="334" t="str">
        <f>Inek2020A3[[#This Row],[OPSKode]]</f>
        <v>6-001.82</v>
      </c>
      <c r="C62" s="340">
        <f>Inek2020A3[[#This Row],[Betrag2]]</f>
        <v>1796.57</v>
      </c>
      <c r="D62" s="334" t="s">
        <v>790</v>
      </c>
      <c r="E62" s="334" t="s">
        <v>791</v>
      </c>
      <c r="F62" s="334" t="s">
        <v>799</v>
      </c>
      <c r="G62" s="334" t="s">
        <v>800</v>
      </c>
      <c r="H62" s="334" t="s">
        <v>801</v>
      </c>
      <c r="I62" s="340">
        <v>1796.57</v>
      </c>
    </row>
    <row r="63" spans="1:9" x14ac:dyDescent="0.35">
      <c r="A63" s="334" t="str">
        <f>Inek2020A3[[#This Row],[ZPD2]]</f>
        <v>ZP08.04</v>
      </c>
      <c r="B63" s="334" t="str">
        <f>Inek2020A3[[#This Row],[OPSKode]]</f>
        <v>6-001.83</v>
      </c>
      <c r="C63" s="340">
        <f>Inek2020A3[[#This Row],[Betrag2]]</f>
        <v>2188.54</v>
      </c>
      <c r="D63" s="334" t="s">
        <v>790</v>
      </c>
      <c r="E63" s="334" t="s">
        <v>791</v>
      </c>
      <c r="F63" s="334" t="s">
        <v>802</v>
      </c>
      <c r="G63" s="334" t="s">
        <v>803</v>
      </c>
      <c r="H63" s="334" t="s">
        <v>804</v>
      </c>
      <c r="I63" s="340">
        <v>2188.54</v>
      </c>
    </row>
    <row r="64" spans="1:9" x14ac:dyDescent="0.35">
      <c r="A64" s="334" t="str">
        <f>Inek2020A3[[#This Row],[ZPD2]]</f>
        <v>ZP08.05</v>
      </c>
      <c r="B64" s="334" t="str">
        <f>Inek2020A3[[#This Row],[OPSKode]]</f>
        <v>6-001.84</v>
      </c>
      <c r="C64" s="340">
        <f>Inek2020A3[[#This Row],[Betrag2]]</f>
        <v>2580.52</v>
      </c>
      <c r="D64" s="334" t="s">
        <v>790</v>
      </c>
      <c r="E64" s="334" t="s">
        <v>791</v>
      </c>
      <c r="F64" s="334" t="s">
        <v>805</v>
      </c>
      <c r="G64" s="334" t="s">
        <v>806</v>
      </c>
      <c r="H64" s="334" t="s">
        <v>807</v>
      </c>
      <c r="I64" s="340">
        <v>2580.52</v>
      </c>
    </row>
    <row r="65" spans="1:9" x14ac:dyDescent="0.35">
      <c r="A65" s="334" t="str">
        <f>Inek2020A3[[#This Row],[ZPD2]]</f>
        <v>ZP08.06</v>
      </c>
      <c r="B65" s="334" t="str">
        <f>Inek2020A3[[#This Row],[OPSKode]]</f>
        <v>6-001.85</v>
      </c>
      <c r="C65" s="340">
        <f>Inek2020A3[[#This Row],[Betrag2]]</f>
        <v>2972.5</v>
      </c>
      <c r="D65" s="334" t="s">
        <v>790</v>
      </c>
      <c r="E65" s="334" t="s">
        <v>791</v>
      </c>
      <c r="F65" s="334" t="s">
        <v>808</v>
      </c>
      <c r="G65" s="334" t="s">
        <v>809</v>
      </c>
      <c r="H65" s="334" t="s">
        <v>810</v>
      </c>
      <c r="I65" s="340">
        <v>2972.5</v>
      </c>
    </row>
    <row r="66" spans="1:9" x14ac:dyDescent="0.35">
      <c r="A66" s="334" t="str">
        <f>Inek2020A3[[#This Row],[ZPD2]]</f>
        <v>ZP08.07</v>
      </c>
      <c r="B66" s="334" t="str">
        <f>Inek2020A3[[#This Row],[OPSKode]]</f>
        <v>6-001.86</v>
      </c>
      <c r="C66" s="340">
        <f>Inek2020A3[[#This Row],[Betrag2]]</f>
        <v>3364.48</v>
      </c>
      <c r="D66" s="334" t="s">
        <v>790</v>
      </c>
      <c r="E66" s="334" t="s">
        <v>791</v>
      </c>
      <c r="F66" s="334" t="s">
        <v>811</v>
      </c>
      <c r="G66" s="334" t="s">
        <v>812</v>
      </c>
      <c r="H66" s="334" t="s">
        <v>813</v>
      </c>
      <c r="I66" s="340">
        <v>3364.48</v>
      </c>
    </row>
    <row r="67" spans="1:9" x14ac:dyDescent="0.35">
      <c r="A67" s="334" t="str">
        <f>Inek2020A3[[#This Row],[ZPD2]]</f>
        <v>ZP08.08</v>
      </c>
      <c r="B67" s="334" t="str">
        <f>Inek2020A3[[#This Row],[OPSKode]]</f>
        <v>6-001.87</v>
      </c>
      <c r="C67" s="340">
        <f>Inek2020A3[[#This Row],[Betrag2]]</f>
        <v>3756.46</v>
      </c>
      <c r="D67" s="334" t="s">
        <v>790</v>
      </c>
      <c r="E67" s="334" t="s">
        <v>791</v>
      </c>
      <c r="F67" s="334" t="s">
        <v>814</v>
      </c>
      <c r="G67" s="334" t="s">
        <v>815</v>
      </c>
      <c r="H67" s="334" t="s">
        <v>816</v>
      </c>
      <c r="I67" s="340">
        <v>3756.46</v>
      </c>
    </row>
    <row r="68" spans="1:9" x14ac:dyDescent="0.35">
      <c r="A68" s="334" t="str">
        <f>Inek2020A3[[#This Row],[ZPD2]]</f>
        <v>ZP08.09</v>
      </c>
      <c r="B68" s="334" t="str">
        <f>Inek2020A3[[#This Row],[OPSKode]]</f>
        <v>6-001.88</v>
      </c>
      <c r="C68" s="340">
        <f>Inek2020A3[[#This Row],[Betrag2]]</f>
        <v>4279.09</v>
      </c>
      <c r="D68" s="334" t="s">
        <v>790</v>
      </c>
      <c r="E68" s="334" t="s">
        <v>791</v>
      </c>
      <c r="F68" s="334" t="s">
        <v>817</v>
      </c>
      <c r="G68" s="334" t="s">
        <v>818</v>
      </c>
      <c r="H68" s="334" t="s">
        <v>819</v>
      </c>
      <c r="I68" s="340">
        <v>4279.09</v>
      </c>
    </row>
    <row r="69" spans="1:9" x14ac:dyDescent="0.35">
      <c r="A69" s="334" t="str">
        <f>Inek2020A3[[#This Row],[ZPD2]]</f>
        <v>ZP08.10</v>
      </c>
      <c r="B69" s="334" t="str">
        <f>Inek2020A3[[#This Row],[OPSKode]]</f>
        <v>6-001.89</v>
      </c>
      <c r="C69" s="340">
        <f>Inek2020A3[[#This Row],[Betrag2]]</f>
        <v>5063.05</v>
      </c>
      <c r="D69" s="334" t="s">
        <v>790</v>
      </c>
      <c r="E69" s="334" t="s">
        <v>791</v>
      </c>
      <c r="F69" s="334" t="s">
        <v>820</v>
      </c>
      <c r="G69" s="334" t="s">
        <v>821</v>
      </c>
      <c r="H69" s="334" t="s">
        <v>822</v>
      </c>
      <c r="I69" s="340">
        <v>5063.05</v>
      </c>
    </row>
    <row r="70" spans="1:9" x14ac:dyDescent="0.35">
      <c r="A70" s="334" t="str">
        <f>Inek2020A3[[#This Row],[ZPD2]]</f>
        <v>ZP08.11</v>
      </c>
      <c r="B70" s="334" t="str">
        <f>Inek2020A3[[#This Row],[OPSKode]]</f>
        <v>6-001.8a</v>
      </c>
      <c r="C70" s="340">
        <f>Inek2020A3[[#This Row],[Betrag2]]</f>
        <v>5847.01</v>
      </c>
      <c r="D70" s="334" t="s">
        <v>790</v>
      </c>
      <c r="E70" s="334" t="s">
        <v>791</v>
      </c>
      <c r="F70" s="334" t="s">
        <v>823</v>
      </c>
      <c r="G70" s="334" t="s">
        <v>824</v>
      </c>
      <c r="H70" s="334" t="s">
        <v>825</v>
      </c>
      <c r="I70" s="340">
        <v>5847.01</v>
      </c>
    </row>
    <row r="71" spans="1:9" x14ac:dyDescent="0.35">
      <c r="A71" s="334" t="str">
        <f>Inek2020A3[[#This Row],[ZPD2]]</f>
        <v>ZP08.12</v>
      </c>
      <c r="B71" s="334" t="str">
        <f>Inek2020A3[[#This Row],[OPSKode]]</f>
        <v>6-001.8b</v>
      </c>
      <c r="C71" s="340">
        <f>Inek2020A3[[#This Row],[Betrag2]]</f>
        <v>6630.96</v>
      </c>
      <c r="D71" s="334" t="s">
        <v>790</v>
      </c>
      <c r="E71" s="334" t="s">
        <v>791</v>
      </c>
      <c r="F71" s="334" t="s">
        <v>826</v>
      </c>
      <c r="G71" s="334" t="s">
        <v>827</v>
      </c>
      <c r="H71" s="334" t="s">
        <v>828</v>
      </c>
      <c r="I71" s="340">
        <v>6630.96</v>
      </c>
    </row>
    <row r="72" spans="1:9" x14ac:dyDescent="0.35">
      <c r="A72" s="334" t="str">
        <f>Inek2020A3[[#This Row],[ZPD2]]</f>
        <v>ZP08.13</v>
      </c>
      <c r="B72" s="334" t="str">
        <f>Inek2020A3[[#This Row],[OPSKode]]</f>
        <v>6-001.8c</v>
      </c>
      <c r="C72" s="340">
        <f>Inek2020A3[[#This Row],[Betrag2]]</f>
        <v>7414.92</v>
      </c>
      <c r="D72" s="334" t="s">
        <v>790</v>
      </c>
      <c r="E72" s="334" t="s">
        <v>791</v>
      </c>
      <c r="F72" s="334" t="s">
        <v>829</v>
      </c>
      <c r="G72" s="334" t="s">
        <v>830</v>
      </c>
      <c r="H72" s="334" t="s">
        <v>831</v>
      </c>
      <c r="I72" s="340">
        <v>7414.92</v>
      </c>
    </row>
    <row r="73" spans="1:9" x14ac:dyDescent="0.35">
      <c r="A73" s="334" t="str">
        <f>Inek2020A3[[#This Row],[ZPD2]]</f>
        <v>ZP08.14</v>
      </c>
      <c r="B73" s="334" t="str">
        <f>Inek2020A3[[#This Row],[OPSKode]]</f>
        <v>6-001.8d</v>
      </c>
      <c r="C73" s="340">
        <f>Inek2020A3[[#This Row],[Betrag2]]</f>
        <v>8198.8700000000008</v>
      </c>
      <c r="D73" s="334" t="s">
        <v>790</v>
      </c>
      <c r="E73" s="334" t="s">
        <v>791</v>
      </c>
      <c r="F73" s="334" t="s">
        <v>832</v>
      </c>
      <c r="G73" s="334" t="s">
        <v>833</v>
      </c>
      <c r="H73" s="334" t="s">
        <v>834</v>
      </c>
      <c r="I73" s="340">
        <v>8198.8700000000008</v>
      </c>
    </row>
    <row r="74" spans="1:9" x14ac:dyDescent="0.35">
      <c r="A74" s="334" t="str">
        <f>Inek2020A3[[#This Row],[ZPD2]]</f>
        <v>ZP08.15</v>
      </c>
      <c r="B74" s="334" t="str">
        <f>Inek2020A3[[#This Row],[OPSKode]]</f>
        <v>6-001.8e</v>
      </c>
      <c r="C74" s="340">
        <f>Inek2020A3[[#This Row],[Betrag2]]</f>
        <v>8982.83</v>
      </c>
      <c r="D74" s="334" t="s">
        <v>790</v>
      </c>
      <c r="E74" s="334" t="s">
        <v>791</v>
      </c>
      <c r="F74" s="334" t="s">
        <v>835</v>
      </c>
      <c r="G74" s="334" t="s">
        <v>836</v>
      </c>
      <c r="H74" s="334" t="s">
        <v>837</v>
      </c>
      <c r="I74" s="340">
        <v>8982.83</v>
      </c>
    </row>
    <row r="75" spans="1:9" x14ac:dyDescent="0.35">
      <c r="A75" s="334" t="str">
        <f>Inek2020A3[[#This Row],[ZPD2]]</f>
        <v>ZP08.16</v>
      </c>
      <c r="B75" s="334" t="str">
        <f>Inek2020A3[[#This Row],[OPSKode]]</f>
        <v>6-001.8f</v>
      </c>
      <c r="C75" s="340">
        <f>Inek2020A3[[#This Row],[Betrag2]]</f>
        <v>9766.7900000000009</v>
      </c>
      <c r="D75" s="334" t="s">
        <v>790</v>
      </c>
      <c r="E75" s="334" t="s">
        <v>791</v>
      </c>
      <c r="F75" s="334" t="s">
        <v>838</v>
      </c>
      <c r="G75" s="334" t="s">
        <v>839</v>
      </c>
      <c r="H75" s="334" t="s">
        <v>840</v>
      </c>
      <c r="I75" s="340">
        <v>9766.7900000000009</v>
      </c>
    </row>
    <row r="76" spans="1:9" x14ac:dyDescent="0.35">
      <c r="A76" s="334" t="str">
        <f>Inek2020A3[[#This Row],[ZPD2]]</f>
        <v>ZP08.17</v>
      </c>
      <c r="B76" s="334" t="str">
        <f>Inek2020A3[[#This Row],[OPSKode]]</f>
        <v>6-001.8g</v>
      </c>
      <c r="C76" s="340">
        <f>Inek2020A3[[#This Row],[Betrag2]]</f>
        <v>10550.74</v>
      </c>
      <c r="D76" s="334" t="s">
        <v>790</v>
      </c>
      <c r="E76" s="334" t="s">
        <v>791</v>
      </c>
      <c r="F76" s="334" t="s">
        <v>841</v>
      </c>
      <c r="G76" s="334" t="s">
        <v>842</v>
      </c>
      <c r="H76" s="334" t="s">
        <v>843</v>
      </c>
      <c r="I76" s="340">
        <v>10550.74</v>
      </c>
    </row>
    <row r="77" spans="1:9" x14ac:dyDescent="0.35">
      <c r="A77" s="334" t="str">
        <f>Inek2020A3[[#This Row],[ZPD2]]</f>
        <v>ZP08.18</v>
      </c>
      <c r="B77" s="334" t="str">
        <f>Inek2020A3[[#This Row],[OPSKode]]</f>
        <v>6-001.8h</v>
      </c>
      <c r="C77" s="340">
        <f>Inek2020A3[[#This Row],[Betrag2]]</f>
        <v>11465.36</v>
      </c>
      <c r="D77" s="334" t="s">
        <v>790</v>
      </c>
      <c r="E77" s="334" t="s">
        <v>791</v>
      </c>
      <c r="F77" s="334" t="s">
        <v>844</v>
      </c>
      <c r="G77" s="334" t="s">
        <v>845</v>
      </c>
      <c r="H77" s="334" t="s">
        <v>846</v>
      </c>
      <c r="I77" s="340">
        <v>11465.36</v>
      </c>
    </row>
    <row r="78" spans="1:9" x14ac:dyDescent="0.35">
      <c r="A78" s="334" t="str">
        <f>Inek2020A3[[#This Row],[ZPD2]]</f>
        <v>ZP08.19</v>
      </c>
      <c r="B78" s="334" t="str">
        <f>Inek2020A3[[#This Row],[OPSKode]]</f>
        <v>6-001.8j</v>
      </c>
      <c r="C78" s="340">
        <f>Inek2020A3[[#This Row],[Betrag2]]</f>
        <v>12641.29</v>
      </c>
      <c r="D78" s="334" t="s">
        <v>790</v>
      </c>
      <c r="E78" s="334" t="s">
        <v>791</v>
      </c>
      <c r="F78" s="334" t="s">
        <v>847</v>
      </c>
      <c r="G78" s="334" t="s">
        <v>848</v>
      </c>
      <c r="H78" s="334" t="s">
        <v>849</v>
      </c>
      <c r="I78" s="340">
        <v>12641.29</v>
      </c>
    </row>
    <row r="79" spans="1:9" x14ac:dyDescent="0.35">
      <c r="A79" s="334" t="str">
        <f>Inek2020A3[[#This Row],[ZPD2]]</f>
        <v>ZP08.20</v>
      </c>
      <c r="B79" s="334" t="str">
        <f>Inek2020A3[[#This Row],[OPSKode]]</f>
        <v>6-001.8k</v>
      </c>
      <c r="C79" s="340">
        <f>Inek2020A3[[#This Row],[Betrag2]]</f>
        <v>13817.22</v>
      </c>
      <c r="D79" s="334" t="s">
        <v>790</v>
      </c>
      <c r="E79" s="334" t="s">
        <v>791</v>
      </c>
      <c r="F79" s="334" t="s">
        <v>850</v>
      </c>
      <c r="G79" s="334" t="s">
        <v>851</v>
      </c>
      <c r="H79" s="334" t="s">
        <v>852</v>
      </c>
      <c r="I79" s="340">
        <v>13817.22</v>
      </c>
    </row>
    <row r="80" spans="1:9" x14ac:dyDescent="0.35">
      <c r="A80" s="334" t="str">
        <f>Inek2020A3[[#This Row],[ZPD2]]</f>
        <v>ZP08.21</v>
      </c>
      <c r="B80" s="334" t="str">
        <f>Inek2020A3[[#This Row],[OPSKode]]</f>
        <v>6-001.8m</v>
      </c>
      <c r="C80" s="340">
        <f>Inek2020A3[[#This Row],[Betrag2]]</f>
        <v>14993.16</v>
      </c>
      <c r="D80" s="334" t="s">
        <v>790</v>
      </c>
      <c r="E80" s="334" t="s">
        <v>791</v>
      </c>
      <c r="F80" s="334" t="s">
        <v>853</v>
      </c>
      <c r="G80" s="334" t="s">
        <v>854</v>
      </c>
      <c r="H80" s="334" t="s">
        <v>855</v>
      </c>
      <c r="I80" s="340">
        <v>14993.16</v>
      </c>
    </row>
    <row r="81" spans="1:9" x14ac:dyDescent="0.35">
      <c r="A81" s="334" t="str">
        <f>Inek2020A3[[#This Row],[ZPD2]]</f>
        <v>ZP08.22</v>
      </c>
      <c r="B81" s="334" t="str">
        <f>Inek2020A3[[#This Row],[OPSKode]]</f>
        <v>6-001.8n</v>
      </c>
      <c r="C81" s="340">
        <f>Inek2020A3[[#This Row],[Betrag2]]</f>
        <v>16169.09</v>
      </c>
      <c r="D81" s="334" t="s">
        <v>790</v>
      </c>
      <c r="E81" s="334" t="s">
        <v>791</v>
      </c>
      <c r="F81" s="334" t="s">
        <v>856</v>
      </c>
      <c r="G81" s="334" t="s">
        <v>857</v>
      </c>
      <c r="H81" s="334" t="s">
        <v>858</v>
      </c>
      <c r="I81" s="340">
        <v>16169.09</v>
      </c>
    </row>
    <row r="82" spans="1:9" x14ac:dyDescent="0.35">
      <c r="D82" s="334" t="s">
        <v>859</v>
      </c>
      <c r="E82" s="334" t="s">
        <v>860</v>
      </c>
      <c r="H82" s="334" t="s">
        <v>861</v>
      </c>
    </row>
    <row r="83" spans="1:9" x14ac:dyDescent="0.35">
      <c r="A83" s="334" t="str">
        <f>Inek2020A3[[#This Row],[ZPD2]]</f>
        <v>ZP10.01</v>
      </c>
      <c r="B83" s="334" t="str">
        <f>Inek2020A3[[#This Row],[OPSKode]]</f>
        <v>6-001.a0</v>
      </c>
      <c r="C83" s="340">
        <f>Inek2020A3[[#This Row],[Betrag2]]</f>
        <v>719.7</v>
      </c>
      <c r="D83" s="334" t="s">
        <v>859</v>
      </c>
      <c r="E83" s="334" t="s">
        <v>860</v>
      </c>
      <c r="F83" s="334" t="s">
        <v>862</v>
      </c>
      <c r="G83" s="334" t="s">
        <v>863</v>
      </c>
      <c r="H83" s="334" t="s">
        <v>864</v>
      </c>
      <c r="I83" s="340">
        <v>719.7</v>
      </c>
    </row>
    <row r="84" spans="1:9" x14ac:dyDescent="0.35">
      <c r="A84" s="334" t="str">
        <f>Inek2020A3[[#This Row],[ZPD2]]</f>
        <v>ZP10.02</v>
      </c>
      <c r="B84" s="334" t="str">
        <f>Inek2020A3[[#This Row],[OPSKode]]</f>
        <v>6-001.a1</v>
      </c>
      <c r="C84" s="340">
        <f>Inek2020A3[[#This Row],[Betrag2]]</f>
        <v>973.71</v>
      </c>
      <c r="D84" s="334" t="s">
        <v>859</v>
      </c>
      <c r="E84" s="334" t="s">
        <v>860</v>
      </c>
      <c r="F84" s="334" t="s">
        <v>865</v>
      </c>
      <c r="G84" s="334" t="s">
        <v>866</v>
      </c>
      <c r="H84" s="334" t="s">
        <v>867</v>
      </c>
      <c r="I84" s="340">
        <v>973.71</v>
      </c>
    </row>
    <row r="85" spans="1:9" x14ac:dyDescent="0.35">
      <c r="A85" s="334" t="str">
        <f>Inek2020A3[[#This Row],[ZPD2]]</f>
        <v>ZP10.03</v>
      </c>
      <c r="B85" s="334" t="str">
        <f>Inek2020A3[[#This Row],[OPSKode]]</f>
        <v>6-001.a2</v>
      </c>
      <c r="C85" s="340">
        <f>Inek2020A3[[#This Row],[Betrag2]]</f>
        <v>1227.72</v>
      </c>
      <c r="D85" s="334" t="s">
        <v>859</v>
      </c>
      <c r="E85" s="334" t="s">
        <v>860</v>
      </c>
      <c r="F85" s="334" t="s">
        <v>868</v>
      </c>
      <c r="G85" s="334" t="s">
        <v>869</v>
      </c>
      <c r="H85" s="334" t="s">
        <v>870</v>
      </c>
      <c r="I85" s="340">
        <v>1227.72</v>
      </c>
    </row>
    <row r="86" spans="1:9" x14ac:dyDescent="0.35">
      <c r="A86" s="334" t="str">
        <f>Inek2020A3[[#This Row],[ZPD2]]</f>
        <v>ZP10.04</v>
      </c>
      <c r="B86" s="334" t="str">
        <f>Inek2020A3[[#This Row],[OPSKode]]</f>
        <v>6-001.a3</v>
      </c>
      <c r="C86" s="340">
        <f>Inek2020A3[[#This Row],[Betrag2]]</f>
        <v>1481.73</v>
      </c>
      <c r="D86" s="334" t="s">
        <v>859</v>
      </c>
      <c r="E86" s="334" t="s">
        <v>860</v>
      </c>
      <c r="F86" s="334" t="s">
        <v>871</v>
      </c>
      <c r="G86" s="334" t="s">
        <v>872</v>
      </c>
      <c r="H86" s="334" t="s">
        <v>873</v>
      </c>
      <c r="I86" s="340">
        <v>1481.73</v>
      </c>
    </row>
    <row r="87" spans="1:9" x14ac:dyDescent="0.35">
      <c r="A87" s="334" t="str">
        <f>Inek2020A3[[#This Row],[ZPD2]]</f>
        <v>ZP10.05</v>
      </c>
      <c r="B87" s="334" t="str">
        <f>Inek2020A3[[#This Row],[OPSKode]]</f>
        <v>6-001.a4</v>
      </c>
      <c r="C87" s="340">
        <f>Inek2020A3[[#This Row],[Betrag2]]</f>
        <v>1735.74</v>
      </c>
      <c r="D87" s="334" t="s">
        <v>859</v>
      </c>
      <c r="E87" s="334" t="s">
        <v>860</v>
      </c>
      <c r="F87" s="334" t="s">
        <v>874</v>
      </c>
      <c r="G87" s="334" t="s">
        <v>875</v>
      </c>
      <c r="H87" s="334" t="s">
        <v>876</v>
      </c>
      <c r="I87" s="340">
        <v>1735.74</v>
      </c>
    </row>
    <row r="88" spans="1:9" x14ac:dyDescent="0.35">
      <c r="A88" s="334" t="str">
        <f>Inek2020A3[[#This Row],[ZPD2]]</f>
        <v>ZP10.06</v>
      </c>
      <c r="B88" s="334" t="str">
        <f>Inek2020A3[[#This Row],[OPSKode]]</f>
        <v>6-001.a5</v>
      </c>
      <c r="C88" s="340">
        <f>Inek2020A3[[#This Row],[Betrag2]]</f>
        <v>1989.75</v>
      </c>
      <c r="D88" s="334" t="s">
        <v>859</v>
      </c>
      <c r="E88" s="334" t="s">
        <v>860</v>
      </c>
      <c r="F88" s="334" t="s">
        <v>877</v>
      </c>
      <c r="G88" s="334" t="s">
        <v>878</v>
      </c>
      <c r="H88" s="334" t="s">
        <v>879</v>
      </c>
      <c r="I88" s="340">
        <v>1989.75</v>
      </c>
    </row>
    <row r="89" spans="1:9" x14ac:dyDescent="0.35">
      <c r="A89" s="334" t="str">
        <f>Inek2020A3[[#This Row],[ZPD2]]</f>
        <v>ZP10.07</v>
      </c>
      <c r="B89" s="334" t="str">
        <f>Inek2020A3[[#This Row],[OPSKode]]</f>
        <v>6-001.a6</v>
      </c>
      <c r="C89" s="340">
        <f>Inek2020A3[[#This Row],[Betrag2]]</f>
        <v>2328.4299999999998</v>
      </c>
      <c r="D89" s="334" t="s">
        <v>859</v>
      </c>
      <c r="E89" s="334" t="s">
        <v>860</v>
      </c>
      <c r="F89" s="334" t="s">
        <v>880</v>
      </c>
      <c r="G89" s="334" t="s">
        <v>881</v>
      </c>
      <c r="H89" s="334" t="s">
        <v>882</v>
      </c>
      <c r="I89" s="340">
        <v>2328.4299999999998</v>
      </c>
    </row>
    <row r="90" spans="1:9" x14ac:dyDescent="0.35">
      <c r="A90" s="334" t="str">
        <f>Inek2020A3[[#This Row],[ZPD2]]</f>
        <v>ZP10.08</v>
      </c>
      <c r="B90" s="334" t="str">
        <f>Inek2020A3[[#This Row],[OPSKode]]</f>
        <v>6-001.a7</v>
      </c>
      <c r="C90" s="340">
        <f>Inek2020A3[[#This Row],[Betrag2]]</f>
        <v>2836.45</v>
      </c>
      <c r="D90" s="334" t="s">
        <v>859</v>
      </c>
      <c r="E90" s="334" t="s">
        <v>860</v>
      </c>
      <c r="F90" s="334" t="s">
        <v>883</v>
      </c>
      <c r="G90" s="334" t="s">
        <v>884</v>
      </c>
      <c r="H90" s="334" t="s">
        <v>885</v>
      </c>
      <c r="I90" s="340">
        <v>2836.45</v>
      </c>
    </row>
    <row r="91" spans="1:9" x14ac:dyDescent="0.35">
      <c r="A91" s="334" t="str">
        <f>Inek2020A3[[#This Row],[ZPD2]]</f>
        <v>ZP10.09</v>
      </c>
      <c r="B91" s="334" t="str">
        <f>Inek2020A3[[#This Row],[OPSKode]]</f>
        <v>6-001.a8</v>
      </c>
      <c r="C91" s="340">
        <f>Inek2020A3[[#This Row],[Betrag2]]</f>
        <v>3344.47</v>
      </c>
      <c r="D91" s="334" t="s">
        <v>859</v>
      </c>
      <c r="E91" s="334" t="s">
        <v>860</v>
      </c>
      <c r="F91" s="334" t="s">
        <v>886</v>
      </c>
      <c r="G91" s="334" t="s">
        <v>887</v>
      </c>
      <c r="H91" s="334" t="s">
        <v>888</v>
      </c>
      <c r="I91" s="340">
        <v>3344.47</v>
      </c>
    </row>
    <row r="92" spans="1:9" x14ac:dyDescent="0.35">
      <c r="A92" s="334" t="str">
        <f>Inek2020A3[[#This Row],[ZPD2]]</f>
        <v>ZP10.10</v>
      </c>
      <c r="B92" s="334" t="str">
        <f>Inek2020A3[[#This Row],[OPSKode]]</f>
        <v>6-001.a9</v>
      </c>
      <c r="C92" s="340">
        <f>Inek2020A3[[#This Row],[Betrag2]]</f>
        <v>3852.49</v>
      </c>
      <c r="D92" s="334" t="s">
        <v>859</v>
      </c>
      <c r="E92" s="334" t="s">
        <v>860</v>
      </c>
      <c r="F92" s="334" t="s">
        <v>889</v>
      </c>
      <c r="G92" s="334" t="s">
        <v>890</v>
      </c>
      <c r="H92" s="334" t="s">
        <v>891</v>
      </c>
      <c r="I92" s="340">
        <v>3852.49</v>
      </c>
    </row>
    <row r="93" spans="1:9" x14ac:dyDescent="0.35">
      <c r="A93" s="334" t="str">
        <f>Inek2020A3[[#This Row],[ZPD2]]</f>
        <v>ZP10.11</v>
      </c>
      <c r="B93" s="334" t="str">
        <f>Inek2020A3[[#This Row],[OPSKode]]</f>
        <v>6-001.aa</v>
      </c>
      <c r="C93" s="340">
        <f>Inek2020A3[[#This Row],[Betrag2]]</f>
        <v>4360.51</v>
      </c>
      <c r="D93" s="334" t="s">
        <v>859</v>
      </c>
      <c r="E93" s="334" t="s">
        <v>860</v>
      </c>
      <c r="F93" s="334" t="s">
        <v>892</v>
      </c>
      <c r="G93" s="334" t="s">
        <v>893</v>
      </c>
      <c r="H93" s="334" t="s">
        <v>894</v>
      </c>
      <c r="I93" s="340">
        <v>4360.51</v>
      </c>
    </row>
    <row r="94" spans="1:9" x14ac:dyDescent="0.35">
      <c r="A94" s="334" t="str">
        <f>Inek2020A3[[#This Row],[ZPD2]]</f>
        <v>ZP10.12</v>
      </c>
      <c r="B94" s="334" t="str">
        <f>Inek2020A3[[#This Row],[OPSKode]]</f>
        <v>6-001.ab</v>
      </c>
      <c r="C94" s="340">
        <f>Inek2020A3[[#This Row],[Betrag2]]</f>
        <v>4953.2</v>
      </c>
      <c r="D94" s="334" t="s">
        <v>859</v>
      </c>
      <c r="E94" s="334" t="s">
        <v>860</v>
      </c>
      <c r="F94" s="334" t="s">
        <v>895</v>
      </c>
      <c r="G94" s="334" t="s">
        <v>896</v>
      </c>
      <c r="H94" s="334" t="s">
        <v>897</v>
      </c>
      <c r="I94" s="340">
        <v>4953.2</v>
      </c>
    </row>
    <row r="95" spans="1:9" x14ac:dyDescent="0.35">
      <c r="A95" s="334" t="str">
        <f>Inek2020A3[[#This Row],[ZPD2]]</f>
        <v>ZP10.13</v>
      </c>
      <c r="B95" s="334" t="str">
        <f>Inek2020A3[[#This Row],[OPSKode]]</f>
        <v>6-001.ac</v>
      </c>
      <c r="C95" s="340">
        <f>Inek2020A3[[#This Row],[Betrag2]]</f>
        <v>5715.23</v>
      </c>
      <c r="D95" s="334" t="s">
        <v>859</v>
      </c>
      <c r="E95" s="334" t="s">
        <v>860</v>
      </c>
      <c r="F95" s="334" t="s">
        <v>898</v>
      </c>
      <c r="G95" s="334" t="s">
        <v>899</v>
      </c>
      <c r="H95" s="334" t="s">
        <v>900</v>
      </c>
      <c r="I95" s="340">
        <v>5715.23</v>
      </c>
    </row>
    <row r="96" spans="1:9" x14ac:dyDescent="0.35">
      <c r="A96" s="334" t="str">
        <f>Inek2020A3[[#This Row],[ZPD2]]</f>
        <v>ZP10.14</v>
      </c>
      <c r="B96" s="334" t="str">
        <f>Inek2020A3[[#This Row],[OPSKode]]</f>
        <v>6-001.ad</v>
      </c>
      <c r="C96" s="340">
        <f>Inek2020A3[[#This Row],[Betrag2]]</f>
        <v>6477.26</v>
      </c>
      <c r="D96" s="334" t="s">
        <v>859</v>
      </c>
      <c r="E96" s="334" t="s">
        <v>860</v>
      </c>
      <c r="F96" s="334" t="s">
        <v>901</v>
      </c>
      <c r="G96" s="334" t="s">
        <v>902</v>
      </c>
      <c r="H96" s="334" t="s">
        <v>903</v>
      </c>
      <c r="I96" s="340">
        <v>6477.26</v>
      </c>
    </row>
    <row r="97" spans="1:9" x14ac:dyDescent="0.35">
      <c r="A97" s="334" t="str">
        <f>Inek2020A3[[#This Row],[ZPD2]]</f>
        <v>ZP10.15</v>
      </c>
      <c r="B97" s="334" t="str">
        <f>Inek2020A3[[#This Row],[OPSKode]]</f>
        <v>6-001.ae</v>
      </c>
      <c r="C97" s="340">
        <f>Inek2020A3[[#This Row],[Betrag2]]</f>
        <v>7239.29</v>
      </c>
      <c r="D97" s="334" t="s">
        <v>859</v>
      </c>
      <c r="E97" s="334" t="s">
        <v>860</v>
      </c>
      <c r="F97" s="334" t="s">
        <v>904</v>
      </c>
      <c r="G97" s="334" t="s">
        <v>905</v>
      </c>
      <c r="H97" s="334" t="s">
        <v>906</v>
      </c>
      <c r="I97" s="340">
        <v>7239.29</v>
      </c>
    </row>
    <row r="98" spans="1:9" x14ac:dyDescent="0.35">
      <c r="A98" s="334" t="str">
        <f>Inek2020A3[[#This Row],[ZPD2]]</f>
        <v>ZP10.16</v>
      </c>
      <c r="B98" s="334" t="str">
        <f>Inek2020A3[[#This Row],[OPSKode]]</f>
        <v>6-001.af</v>
      </c>
      <c r="C98" s="340">
        <f>Inek2020A3[[#This Row],[Betrag2]]</f>
        <v>8001.32</v>
      </c>
      <c r="D98" s="334" t="s">
        <v>859</v>
      </c>
      <c r="E98" s="334" t="s">
        <v>860</v>
      </c>
      <c r="F98" s="334" t="s">
        <v>907</v>
      </c>
      <c r="G98" s="334" t="s">
        <v>908</v>
      </c>
      <c r="H98" s="334" t="s">
        <v>909</v>
      </c>
      <c r="I98" s="340">
        <v>8001.32</v>
      </c>
    </row>
    <row r="99" spans="1:9" x14ac:dyDescent="0.35">
      <c r="A99" s="334" t="str">
        <f>Inek2020A3[[#This Row],[ZPD2]]</f>
        <v>ZP10.17</v>
      </c>
      <c r="C99" s="502" t="s">
        <v>3966</v>
      </c>
      <c r="D99" s="334" t="s">
        <v>859</v>
      </c>
      <c r="E99" s="334" t="s">
        <v>860</v>
      </c>
      <c r="F99" s="334" t="s">
        <v>910</v>
      </c>
      <c r="H99" s="334" t="s">
        <v>911</v>
      </c>
    </row>
    <row r="100" spans="1:9" x14ac:dyDescent="0.35">
      <c r="A100" s="334" t="str">
        <f>Inek2020A3[[#This Row],[ZPD2]]</f>
        <v>ZP10.18</v>
      </c>
      <c r="B100" s="334" t="str">
        <f>Inek2020A3[[#This Row],[OPSKode]]</f>
        <v>6-001.ah</v>
      </c>
      <c r="C100" s="340">
        <f>Inek2020A3[[#This Row],[Betrag2]]</f>
        <v>9017.36</v>
      </c>
      <c r="D100" s="334" t="s">
        <v>859</v>
      </c>
      <c r="E100" s="334" t="s">
        <v>860</v>
      </c>
      <c r="F100" s="334" t="s">
        <v>912</v>
      </c>
      <c r="G100" s="334" t="s">
        <v>913</v>
      </c>
      <c r="H100" s="334" t="s">
        <v>914</v>
      </c>
      <c r="I100" s="340">
        <v>9017.36</v>
      </c>
    </row>
    <row r="101" spans="1:9" x14ac:dyDescent="0.35">
      <c r="A101" s="334" t="str">
        <f>Inek2020A3[[#This Row],[ZPD2]]</f>
        <v>ZP10.19</v>
      </c>
      <c r="B101" s="334" t="str">
        <f>Inek2020A3[[#This Row],[OPSKode]]</f>
        <v>6-001.aj</v>
      </c>
      <c r="C101" s="340">
        <f>Inek2020A3[[#This Row],[Betrag2]]</f>
        <v>10541.42</v>
      </c>
      <c r="D101" s="334" t="s">
        <v>859</v>
      </c>
      <c r="E101" s="334" t="s">
        <v>860</v>
      </c>
      <c r="F101" s="334" t="s">
        <v>915</v>
      </c>
      <c r="G101" s="334" t="s">
        <v>916</v>
      </c>
      <c r="H101" s="334" t="s">
        <v>917</v>
      </c>
      <c r="I101" s="340">
        <v>10541.42</v>
      </c>
    </row>
    <row r="102" spans="1:9" x14ac:dyDescent="0.35">
      <c r="A102" s="334" t="str">
        <f>Inek2020A3[[#This Row],[ZPD2]]</f>
        <v>ZP10.20</v>
      </c>
      <c r="B102" s="334" t="str">
        <f>Inek2020A3[[#This Row],[OPSKode]]</f>
        <v>6-001.ak</v>
      </c>
      <c r="C102" s="340">
        <f>Inek2020A3[[#This Row],[Betrag2]]</f>
        <v>12065.48</v>
      </c>
      <c r="D102" s="334" t="s">
        <v>859</v>
      </c>
      <c r="E102" s="334" t="s">
        <v>860</v>
      </c>
      <c r="F102" s="334" t="s">
        <v>918</v>
      </c>
      <c r="G102" s="334" t="s">
        <v>919</v>
      </c>
      <c r="H102" s="334" t="s">
        <v>920</v>
      </c>
      <c r="I102" s="340">
        <v>12065.48</v>
      </c>
    </row>
    <row r="103" spans="1:9" x14ac:dyDescent="0.35">
      <c r="D103" s="334" t="s">
        <v>921</v>
      </c>
      <c r="E103" s="334" t="s">
        <v>922</v>
      </c>
      <c r="H103" s="334" t="s">
        <v>923</v>
      </c>
    </row>
    <row r="104" spans="1:9" x14ac:dyDescent="0.35">
      <c r="A104" s="334" t="str">
        <f>Inek2020A3[[#This Row],[ZPD2]]</f>
        <v>ZP11.01</v>
      </c>
      <c r="B104" s="334" t="str">
        <f>Inek2020A3[[#This Row],[OPSKode]]</f>
        <v>8-810.q0</v>
      </c>
      <c r="C104" s="340">
        <f>Inek2020A3[[#This Row],[Betrag2]]</f>
        <v>1728.4</v>
      </c>
      <c r="D104" s="334" t="s">
        <v>921</v>
      </c>
      <c r="E104" s="334" t="s">
        <v>922</v>
      </c>
      <c r="F104" s="334" t="s">
        <v>924</v>
      </c>
      <c r="G104" s="334" t="s">
        <v>925</v>
      </c>
      <c r="H104" s="334" t="s">
        <v>926</v>
      </c>
      <c r="I104" s="340">
        <v>1728.4</v>
      </c>
    </row>
    <row r="105" spans="1:9" x14ac:dyDescent="0.35">
      <c r="A105" s="334" t="str">
        <f>Inek2020A3[[#This Row],[ZPD2]]</f>
        <v>ZP11.02</v>
      </c>
      <c r="B105" s="334" t="str">
        <f>Inek2020A3[[#This Row],[OPSKode]]</f>
        <v>8-810.q1</v>
      </c>
      <c r="C105" s="340">
        <f>Inek2020A3[[#This Row],[Betrag2]]</f>
        <v>3456.8</v>
      </c>
      <c r="D105" s="334" t="s">
        <v>921</v>
      </c>
      <c r="E105" s="334" t="s">
        <v>922</v>
      </c>
      <c r="F105" s="334" t="s">
        <v>927</v>
      </c>
      <c r="G105" s="334" t="s">
        <v>928</v>
      </c>
      <c r="H105" s="334" t="s">
        <v>929</v>
      </c>
      <c r="I105" s="340">
        <v>3456.8</v>
      </c>
    </row>
    <row r="106" spans="1:9" x14ac:dyDescent="0.35">
      <c r="A106" s="334" t="str">
        <f>Inek2020A3[[#This Row],[ZPD2]]</f>
        <v>ZP11.03</v>
      </c>
      <c r="B106" s="334" t="str">
        <f>Inek2020A3[[#This Row],[OPSKode]]</f>
        <v>8-810.q2</v>
      </c>
      <c r="C106" s="340">
        <f>Inek2020A3[[#This Row],[Betrag2]]</f>
        <v>5185.2</v>
      </c>
      <c r="D106" s="334" t="s">
        <v>921</v>
      </c>
      <c r="E106" s="334" t="s">
        <v>922</v>
      </c>
      <c r="F106" s="334" t="s">
        <v>930</v>
      </c>
      <c r="G106" s="334" t="s">
        <v>931</v>
      </c>
      <c r="H106" s="334" t="s">
        <v>932</v>
      </c>
      <c r="I106" s="340">
        <v>5185.2</v>
      </c>
    </row>
    <row r="107" spans="1:9" x14ac:dyDescent="0.35">
      <c r="A107" s="334" t="str">
        <f>Inek2020A3[[#This Row],[ZPD2]]</f>
        <v>ZP11.04</v>
      </c>
      <c r="B107" s="334" t="str">
        <f>Inek2020A3[[#This Row],[OPSKode]]</f>
        <v>8-810.q3</v>
      </c>
      <c r="C107" s="340">
        <f>Inek2020A3[[#This Row],[Betrag2]]</f>
        <v>6913.6</v>
      </c>
      <c r="D107" s="334" t="s">
        <v>921</v>
      </c>
      <c r="E107" s="334" t="s">
        <v>922</v>
      </c>
      <c r="F107" s="334" t="s">
        <v>933</v>
      </c>
      <c r="G107" s="334" t="s">
        <v>934</v>
      </c>
      <c r="H107" s="334" t="s">
        <v>935</v>
      </c>
      <c r="I107" s="340">
        <v>6913.6</v>
      </c>
    </row>
    <row r="108" spans="1:9" x14ac:dyDescent="0.35">
      <c r="A108" s="334" t="str">
        <f>Inek2020A3[[#This Row],[ZPD2]]</f>
        <v>ZP11.05</v>
      </c>
      <c r="B108" s="334" t="str">
        <f>Inek2020A3[[#This Row],[OPSKode]]</f>
        <v>8-810.q4</v>
      </c>
      <c r="C108" s="340">
        <f>Inek2020A3[[#This Row],[Betrag2]]</f>
        <v>8642</v>
      </c>
      <c r="D108" s="334" t="s">
        <v>921</v>
      </c>
      <c r="E108" s="334" t="s">
        <v>922</v>
      </c>
      <c r="F108" s="334" t="s">
        <v>936</v>
      </c>
      <c r="G108" s="334" t="s">
        <v>937</v>
      </c>
      <c r="H108" s="334" t="s">
        <v>938</v>
      </c>
      <c r="I108" s="340">
        <v>8642</v>
      </c>
    </row>
    <row r="109" spans="1:9" x14ac:dyDescent="0.35">
      <c r="A109" s="334" t="str">
        <f>Inek2020A3[[#This Row],[ZPD2]]</f>
        <v>ZP11.06</v>
      </c>
      <c r="B109" s="334" t="str">
        <f>Inek2020A3[[#This Row],[OPSKode]]</f>
        <v>8-810.q5</v>
      </c>
      <c r="C109" s="340">
        <f>Inek2020A3[[#This Row],[Betrag2]]</f>
        <v>10370.4</v>
      </c>
      <c r="D109" s="334" t="s">
        <v>921</v>
      </c>
      <c r="E109" s="334" t="s">
        <v>922</v>
      </c>
      <c r="F109" s="334" t="s">
        <v>939</v>
      </c>
      <c r="G109" s="334" t="s">
        <v>940</v>
      </c>
      <c r="H109" s="334" t="s">
        <v>941</v>
      </c>
      <c r="I109" s="340">
        <v>10370.4</v>
      </c>
    </row>
    <row r="110" spans="1:9" x14ac:dyDescent="0.35">
      <c r="A110" s="334" t="str">
        <f>Inek2020A3[[#This Row],[ZPD2]]</f>
        <v>ZP11.07</v>
      </c>
      <c r="B110" s="334" t="str">
        <f>Inek2020A3[[#This Row],[OPSKode]]</f>
        <v>8-810.q6</v>
      </c>
      <c r="C110" s="340">
        <f>Inek2020A3[[#This Row],[Betrag2]]</f>
        <v>12098.8</v>
      </c>
      <c r="D110" s="334" t="s">
        <v>921</v>
      </c>
      <c r="E110" s="334" t="s">
        <v>922</v>
      </c>
      <c r="F110" s="334" t="s">
        <v>942</v>
      </c>
      <c r="G110" s="334" t="s">
        <v>943</v>
      </c>
      <c r="H110" s="334" t="s">
        <v>944</v>
      </c>
      <c r="I110" s="340">
        <v>12098.8</v>
      </c>
    </row>
    <row r="111" spans="1:9" x14ac:dyDescent="0.35">
      <c r="A111" s="334" t="str">
        <f>Inek2020A3[[#This Row],[ZPD2]]</f>
        <v>ZP11.08</v>
      </c>
      <c r="B111" s="334" t="str">
        <f>Inek2020A3[[#This Row],[OPSKode]]</f>
        <v>8-810.q7</v>
      </c>
      <c r="C111" s="340">
        <f>Inek2020A3[[#This Row],[Betrag2]]</f>
        <v>13827.2</v>
      </c>
      <c r="D111" s="334" t="s">
        <v>921</v>
      </c>
      <c r="E111" s="334" t="s">
        <v>922</v>
      </c>
      <c r="F111" s="334" t="s">
        <v>945</v>
      </c>
      <c r="G111" s="334" t="s">
        <v>946</v>
      </c>
      <c r="H111" s="334" t="s">
        <v>947</v>
      </c>
      <c r="I111" s="340">
        <v>13827.2</v>
      </c>
    </row>
    <row r="112" spans="1:9" x14ac:dyDescent="0.35">
      <c r="A112" s="334" t="str">
        <f>Inek2020A3[[#This Row],[ZPD2]]</f>
        <v>ZP11.09</v>
      </c>
      <c r="B112" s="334" t="str">
        <f>Inek2020A3[[#This Row],[OPSKode]]</f>
        <v>8-810.q8</v>
      </c>
      <c r="C112" s="340">
        <f>Inek2020A3[[#This Row],[Betrag2]]</f>
        <v>15555.6</v>
      </c>
      <c r="D112" s="334" t="s">
        <v>921</v>
      </c>
      <c r="E112" s="334" t="s">
        <v>922</v>
      </c>
      <c r="F112" s="334" t="s">
        <v>948</v>
      </c>
      <c r="G112" s="334" t="s">
        <v>949</v>
      </c>
      <c r="H112" s="334" t="s">
        <v>950</v>
      </c>
      <c r="I112" s="340">
        <v>15555.6</v>
      </c>
    </row>
    <row r="113" spans="1:9" x14ac:dyDescent="0.35">
      <c r="A113" s="334" t="str">
        <f>Inek2020A3[[#This Row],[ZPD2]]</f>
        <v>ZP11.10</v>
      </c>
      <c r="B113" s="334" t="str">
        <f>Inek2020A3[[#This Row],[OPSKode]]</f>
        <v>8-810.q9</v>
      </c>
      <c r="C113" s="340">
        <f>Inek2020A3[[#This Row],[Betrag2]]</f>
        <v>17284</v>
      </c>
      <c r="D113" s="334" t="s">
        <v>921</v>
      </c>
      <c r="E113" s="334" t="s">
        <v>922</v>
      </c>
      <c r="F113" s="334" t="s">
        <v>951</v>
      </c>
      <c r="G113" s="334" t="s">
        <v>952</v>
      </c>
      <c r="H113" s="334" t="s">
        <v>953</v>
      </c>
      <c r="I113" s="340">
        <v>17284</v>
      </c>
    </row>
    <row r="114" spans="1:9" x14ac:dyDescent="0.35">
      <c r="A114" s="334" t="str">
        <f>Inek2020A3[[#This Row],[ZPD2]]</f>
        <v>ZP11.11</v>
      </c>
      <c r="B114" s="334" t="str">
        <f>Inek2020A3[[#This Row],[OPSKode]]</f>
        <v>8-810.qa</v>
      </c>
      <c r="C114" s="340">
        <f>Inek2020A3[[#This Row],[Betrag2]]</f>
        <v>19012.400000000001</v>
      </c>
      <c r="D114" s="334" t="s">
        <v>921</v>
      </c>
      <c r="E114" s="334" t="s">
        <v>922</v>
      </c>
      <c r="F114" s="334" t="s">
        <v>954</v>
      </c>
      <c r="G114" s="334" t="s">
        <v>955</v>
      </c>
      <c r="H114" s="334" t="s">
        <v>956</v>
      </c>
      <c r="I114" s="340">
        <v>19012.400000000001</v>
      </c>
    </row>
    <row r="115" spans="1:9" x14ac:dyDescent="0.35">
      <c r="A115" s="334" t="str">
        <f>Inek2020A3[[#This Row],[ZPD2]]</f>
        <v>ZP11.12</v>
      </c>
      <c r="B115" s="334" t="str">
        <f>Inek2020A3[[#This Row],[OPSKode]]</f>
        <v>8-810.qb</v>
      </c>
      <c r="C115" s="340">
        <f>Inek2020A3[[#This Row],[Betrag2]]</f>
        <v>20740.8</v>
      </c>
      <c r="D115" s="334" t="s">
        <v>921</v>
      </c>
      <c r="E115" s="334" t="s">
        <v>922</v>
      </c>
      <c r="F115" s="334" t="s">
        <v>957</v>
      </c>
      <c r="G115" s="334" t="s">
        <v>958</v>
      </c>
      <c r="H115" s="334" t="s">
        <v>959</v>
      </c>
      <c r="I115" s="340">
        <v>20740.8</v>
      </c>
    </row>
    <row r="116" spans="1:9" x14ac:dyDescent="0.35">
      <c r="A116" s="334" t="str">
        <f>Inek2020A3[[#This Row],[ZPD2]]</f>
        <v>ZP11.13</v>
      </c>
      <c r="B116" s="334" t="str">
        <f>Inek2020A3[[#This Row],[OPSKode]]</f>
        <v>8-810.qc</v>
      </c>
      <c r="C116" s="340">
        <f>Inek2020A3[[#This Row],[Betrag2]]</f>
        <v>24197.599999999999</v>
      </c>
      <c r="D116" s="334" t="s">
        <v>921</v>
      </c>
      <c r="E116" s="334" t="s">
        <v>922</v>
      </c>
      <c r="F116" s="334" t="s">
        <v>960</v>
      </c>
      <c r="G116" s="334" t="s">
        <v>961</v>
      </c>
      <c r="H116" s="334" t="s">
        <v>962</v>
      </c>
      <c r="I116" s="340">
        <v>24197.599999999999</v>
      </c>
    </row>
    <row r="117" spans="1:9" x14ac:dyDescent="0.35">
      <c r="A117" s="334" t="str">
        <f>Inek2020A3[[#This Row],[ZPD2]]</f>
        <v>ZP11.14</v>
      </c>
      <c r="B117" s="334" t="str">
        <f>Inek2020A3[[#This Row],[OPSKode]]</f>
        <v>8-810.qd</v>
      </c>
      <c r="C117" s="340">
        <f>Inek2020A3[[#This Row],[Betrag2]]</f>
        <v>27654.400000000001</v>
      </c>
      <c r="D117" s="334" t="s">
        <v>921</v>
      </c>
      <c r="E117" s="334" t="s">
        <v>922</v>
      </c>
      <c r="F117" s="334" t="s">
        <v>963</v>
      </c>
      <c r="G117" s="334" t="s">
        <v>964</v>
      </c>
      <c r="H117" s="334" t="s">
        <v>965</v>
      </c>
      <c r="I117" s="340">
        <v>27654.400000000001</v>
      </c>
    </row>
    <row r="118" spans="1:9" x14ac:dyDescent="0.35">
      <c r="A118" s="334" t="str">
        <f>Inek2020A3[[#This Row],[ZPD2]]</f>
        <v>ZP11.15</v>
      </c>
      <c r="B118" s="334" t="str">
        <f>Inek2020A3[[#This Row],[OPSKode]]</f>
        <v>8-810.qe</v>
      </c>
      <c r="C118" s="340">
        <f>Inek2020A3[[#This Row],[Betrag2]]</f>
        <v>31111.200000000001</v>
      </c>
      <c r="D118" s="334" t="s">
        <v>921</v>
      </c>
      <c r="E118" s="334" t="s">
        <v>922</v>
      </c>
      <c r="F118" s="334" t="s">
        <v>966</v>
      </c>
      <c r="G118" s="334" t="s">
        <v>967</v>
      </c>
      <c r="H118" s="334" t="s">
        <v>968</v>
      </c>
      <c r="I118" s="340">
        <v>31111.200000000001</v>
      </c>
    </row>
    <row r="119" spans="1:9" x14ac:dyDescent="0.35">
      <c r="A119" s="334" t="str">
        <f>Inek2020A3[[#This Row],[ZPD2]]</f>
        <v>ZP11.16</v>
      </c>
      <c r="B119" s="334" t="str">
        <f>Inek2020A3[[#This Row],[OPSKode]]</f>
        <v>8-810.qf</v>
      </c>
      <c r="C119" s="340">
        <f>Inek2020A3[[#This Row],[Betrag2]]</f>
        <v>34568</v>
      </c>
      <c r="D119" s="334" t="s">
        <v>921</v>
      </c>
      <c r="E119" s="334" t="s">
        <v>922</v>
      </c>
      <c r="F119" s="334" t="s">
        <v>969</v>
      </c>
      <c r="G119" s="334" t="s">
        <v>970</v>
      </c>
      <c r="H119" s="334" t="s">
        <v>971</v>
      </c>
      <c r="I119" s="340">
        <v>34568</v>
      </c>
    </row>
    <row r="120" spans="1:9" x14ac:dyDescent="0.35">
      <c r="A120" s="334" t="str">
        <f>Inek2020A3[[#This Row],[ZPD2]]</f>
        <v>ZP11.17</v>
      </c>
      <c r="B120" s="334" t="str">
        <f>Inek2020A3[[#This Row],[OPSKode]]</f>
        <v>8-810.qg</v>
      </c>
      <c r="C120" s="340">
        <f>Inek2020A3[[#This Row],[Betrag2]]</f>
        <v>39753.199999999997</v>
      </c>
      <c r="D120" s="334" t="s">
        <v>921</v>
      </c>
      <c r="E120" s="334" t="s">
        <v>922</v>
      </c>
      <c r="F120" s="334" t="s">
        <v>972</v>
      </c>
      <c r="G120" s="334" t="s">
        <v>973</v>
      </c>
      <c r="H120" s="334" t="s">
        <v>974</v>
      </c>
      <c r="I120" s="340">
        <v>39753.199999999997</v>
      </c>
    </row>
    <row r="121" spans="1:9" x14ac:dyDescent="0.35">
      <c r="A121" s="334" t="str">
        <f>Inek2020A3[[#This Row],[ZPD2]]</f>
        <v>ZP11.18</v>
      </c>
      <c r="B121" s="334" t="str">
        <f>Inek2020A3[[#This Row],[OPSKode]]</f>
        <v>8-810.qh</v>
      </c>
      <c r="C121" s="340">
        <f>Inek2020A3[[#This Row],[Betrag2]]</f>
        <v>44938.400000000001</v>
      </c>
      <c r="D121" s="334" t="s">
        <v>921</v>
      </c>
      <c r="E121" s="334" t="s">
        <v>922</v>
      </c>
      <c r="F121" s="334" t="s">
        <v>975</v>
      </c>
      <c r="G121" s="334" t="s">
        <v>976</v>
      </c>
      <c r="H121" s="334" t="s">
        <v>977</v>
      </c>
      <c r="I121" s="340">
        <v>44938.400000000001</v>
      </c>
    </row>
    <row r="122" spans="1:9" x14ac:dyDescent="0.35">
      <c r="A122" s="334" t="str">
        <f>Inek2020A3[[#This Row],[ZPD2]]</f>
        <v>ZP11.19</v>
      </c>
      <c r="B122" s="334" t="str">
        <f>Inek2020A3[[#This Row],[OPSKode]]</f>
        <v>8-810.qj</v>
      </c>
      <c r="C122" s="340">
        <f>Inek2020A3[[#This Row],[Betrag2]]</f>
        <v>50123.6</v>
      </c>
      <c r="D122" s="334" t="s">
        <v>921</v>
      </c>
      <c r="E122" s="334" t="s">
        <v>922</v>
      </c>
      <c r="F122" s="334" t="s">
        <v>978</v>
      </c>
      <c r="G122" s="334" t="s">
        <v>979</v>
      </c>
      <c r="H122" s="334" t="s">
        <v>980</v>
      </c>
      <c r="I122" s="340">
        <v>50123.6</v>
      </c>
    </row>
    <row r="123" spans="1:9" x14ac:dyDescent="0.35">
      <c r="A123" s="334" t="str">
        <f>Inek2020A3[[#This Row],[ZPD2]]</f>
        <v>ZP11.20</v>
      </c>
      <c r="C123" s="502" t="s">
        <v>3973</v>
      </c>
      <c r="D123" s="334" t="s">
        <v>921</v>
      </c>
      <c r="E123" s="334" t="s">
        <v>922</v>
      </c>
      <c r="F123" s="334" t="s">
        <v>981</v>
      </c>
      <c r="H123" s="334" t="s">
        <v>3722</v>
      </c>
    </row>
    <row r="124" spans="1:9" x14ac:dyDescent="0.35">
      <c r="A124" s="334" t="str">
        <f>Inek2020A3[[#This Row],[ZPD2]]</f>
        <v>ZP11.21</v>
      </c>
      <c r="B124" s="334" t="str">
        <f>Inek2020A3[[#This Row],[OPSKode]]</f>
        <v>8-810.qm</v>
      </c>
      <c r="C124" s="340">
        <f>Inek2020A3[[#This Row],[Betrag2]]</f>
        <v>55308.800000000003</v>
      </c>
      <c r="D124" s="334" t="s">
        <v>921</v>
      </c>
      <c r="E124" s="334" t="s">
        <v>922</v>
      </c>
      <c r="F124" s="334" t="s">
        <v>3723</v>
      </c>
      <c r="G124" s="334" t="s">
        <v>3724</v>
      </c>
      <c r="H124" s="334" t="s">
        <v>3725</v>
      </c>
      <c r="I124" s="340">
        <v>55308.800000000003</v>
      </c>
    </row>
    <row r="125" spans="1:9" x14ac:dyDescent="0.35">
      <c r="A125" s="334" t="str">
        <f>Inek2020A3[[#This Row],[ZPD2]]</f>
        <v>ZP11.22</v>
      </c>
      <c r="B125" s="334" t="str">
        <f>Inek2020A3[[#This Row],[OPSKode]]</f>
        <v>8-810.qn</v>
      </c>
      <c r="C125" s="340">
        <f>Inek2020A3[[#This Row],[Betrag2]]</f>
        <v>65679.199999999997</v>
      </c>
      <c r="D125" s="334" t="s">
        <v>921</v>
      </c>
      <c r="E125" s="334" t="s">
        <v>922</v>
      </c>
      <c r="F125" s="334" t="s">
        <v>3726</v>
      </c>
      <c r="G125" s="334" t="s">
        <v>3727</v>
      </c>
      <c r="H125" s="334" t="s">
        <v>3728</v>
      </c>
      <c r="I125" s="340">
        <v>65679.199999999997</v>
      </c>
    </row>
    <row r="126" spans="1:9" x14ac:dyDescent="0.35">
      <c r="A126" s="334" t="str">
        <f>Inek2020A3[[#This Row],[ZPD2]]</f>
        <v>ZP11.23</v>
      </c>
      <c r="B126" s="334" t="str">
        <f>Inek2020A3[[#This Row],[OPSKode]]</f>
        <v>8-810.qp</v>
      </c>
      <c r="C126" s="340">
        <f>Inek2020A3[[#This Row],[Betrag2]]</f>
        <v>76049.600000000006</v>
      </c>
      <c r="D126" s="334" t="s">
        <v>921</v>
      </c>
      <c r="E126" s="334" t="s">
        <v>922</v>
      </c>
      <c r="F126" s="334" t="s">
        <v>3729</v>
      </c>
      <c r="G126" s="334" t="s">
        <v>3730</v>
      </c>
      <c r="H126" s="334" t="s">
        <v>3731</v>
      </c>
      <c r="I126" s="340">
        <v>76049.600000000006</v>
      </c>
    </row>
    <row r="127" spans="1:9" x14ac:dyDescent="0.35">
      <c r="A127" s="334" t="str">
        <f>Inek2020A3[[#This Row],[ZPD2]]</f>
        <v>ZP11.24</v>
      </c>
      <c r="B127" s="334" t="str">
        <f>Inek2020A3[[#This Row],[OPSKode]]</f>
        <v>8-810.qq</v>
      </c>
      <c r="C127" s="340">
        <f>Inek2020A3[[#This Row],[Betrag2]]</f>
        <v>86420</v>
      </c>
      <c r="D127" s="334" t="s">
        <v>921</v>
      </c>
      <c r="E127" s="334" t="s">
        <v>922</v>
      </c>
      <c r="F127" s="334" t="s">
        <v>3732</v>
      </c>
      <c r="G127" s="334" t="s">
        <v>3733</v>
      </c>
      <c r="H127" s="334" t="s">
        <v>3734</v>
      </c>
      <c r="I127" s="340">
        <v>86420</v>
      </c>
    </row>
    <row r="128" spans="1:9" x14ac:dyDescent="0.35">
      <c r="A128" s="334" t="str">
        <f>Inek2020A3[[#This Row],[ZPD2]]</f>
        <v>ZP11.25</v>
      </c>
      <c r="B128" s="334" t="str">
        <f>Inek2020A3[[#This Row],[OPSKode]]</f>
        <v>8-810.qr</v>
      </c>
      <c r="C128" s="340">
        <f>Inek2020A3[[#This Row],[Betrag2]]</f>
        <v>96790.399999999994</v>
      </c>
      <c r="D128" s="334" t="s">
        <v>921</v>
      </c>
      <c r="E128" s="334" t="s">
        <v>922</v>
      </c>
      <c r="F128" s="334" t="s">
        <v>3735</v>
      </c>
      <c r="G128" s="334" t="s">
        <v>3736</v>
      </c>
      <c r="H128" s="334" t="s">
        <v>3737</v>
      </c>
      <c r="I128" s="340">
        <v>96790.399999999994</v>
      </c>
    </row>
    <row r="129" spans="1:9" x14ac:dyDescent="0.35">
      <c r="D129" s="334" t="s">
        <v>984</v>
      </c>
      <c r="E129" s="334" t="s">
        <v>985</v>
      </c>
      <c r="H129" s="334" t="s">
        <v>986</v>
      </c>
    </row>
    <row r="130" spans="1:9" x14ac:dyDescent="0.35">
      <c r="A130" s="334" t="str">
        <f>Inek2020A3[[#This Row],[ZPD2]]</f>
        <v>ZP12.01</v>
      </c>
      <c r="B130" s="334" t="str">
        <f>Inek2020A3[[#This Row],[OPSKode]]</f>
        <v>6-001.b0</v>
      </c>
      <c r="C130" s="340">
        <f>Inek2020A3[[#This Row],[Betrag2]]</f>
        <v>295.70999999999998</v>
      </c>
      <c r="D130" s="334" t="s">
        <v>984</v>
      </c>
      <c r="E130" s="334" t="s">
        <v>985</v>
      </c>
      <c r="F130" s="334" t="s">
        <v>987</v>
      </c>
      <c r="G130" s="334" t="s">
        <v>988</v>
      </c>
      <c r="H130" s="334" t="s">
        <v>989</v>
      </c>
      <c r="I130" s="340">
        <v>295.70999999999998</v>
      </c>
    </row>
    <row r="131" spans="1:9" x14ac:dyDescent="0.35">
      <c r="A131" s="334" t="str">
        <f>Inek2020A3[[#This Row],[ZPD2]]</f>
        <v>ZP12.02</v>
      </c>
      <c r="B131" s="334" t="str">
        <f>Inek2020A3[[#This Row],[OPSKode]]</f>
        <v>6-001.b1</v>
      </c>
      <c r="C131" s="340">
        <f>Inek2020A3[[#This Row],[Betrag2]]</f>
        <v>517.49</v>
      </c>
      <c r="D131" s="334" t="s">
        <v>984</v>
      </c>
      <c r="E131" s="334" t="s">
        <v>985</v>
      </c>
      <c r="F131" s="334" t="s">
        <v>990</v>
      </c>
      <c r="G131" s="334" t="s">
        <v>991</v>
      </c>
      <c r="H131" s="334" t="s">
        <v>992</v>
      </c>
      <c r="I131" s="340">
        <v>517.49</v>
      </c>
    </row>
    <row r="132" spans="1:9" x14ac:dyDescent="0.35">
      <c r="A132" s="334" t="str">
        <f>Inek2020A3[[#This Row],[ZPD2]]</f>
        <v>ZP12.03</v>
      </c>
      <c r="B132" s="334" t="str">
        <f>Inek2020A3[[#This Row],[OPSKode]]</f>
        <v>6-001.b2</v>
      </c>
      <c r="C132" s="340">
        <f>Inek2020A3[[#This Row],[Betrag2]]</f>
        <v>739.27</v>
      </c>
      <c r="D132" s="334" t="s">
        <v>984</v>
      </c>
      <c r="E132" s="334" t="s">
        <v>985</v>
      </c>
      <c r="F132" s="334" t="s">
        <v>993</v>
      </c>
      <c r="G132" s="334" t="s">
        <v>994</v>
      </c>
      <c r="H132" s="334" t="s">
        <v>995</v>
      </c>
      <c r="I132" s="340">
        <v>739.27</v>
      </c>
    </row>
    <row r="133" spans="1:9" x14ac:dyDescent="0.35">
      <c r="A133" s="334" t="str">
        <f>Inek2020A3[[#This Row],[ZPD2]]</f>
        <v>ZP12.04</v>
      </c>
      <c r="B133" s="334" t="str">
        <f>Inek2020A3[[#This Row],[OPSKode]]</f>
        <v>6-001.b3</v>
      </c>
      <c r="C133" s="340">
        <f>Inek2020A3[[#This Row],[Betrag2]]</f>
        <v>961.05</v>
      </c>
      <c r="D133" s="334" t="s">
        <v>984</v>
      </c>
      <c r="E133" s="334" t="s">
        <v>985</v>
      </c>
      <c r="F133" s="334" t="s">
        <v>996</v>
      </c>
      <c r="G133" s="334" t="s">
        <v>997</v>
      </c>
      <c r="H133" s="334" t="s">
        <v>998</v>
      </c>
      <c r="I133" s="340">
        <v>961.05</v>
      </c>
    </row>
    <row r="134" spans="1:9" x14ac:dyDescent="0.35">
      <c r="A134" s="334" t="str">
        <f>Inek2020A3[[#This Row],[ZPD2]]</f>
        <v>ZP12.05</v>
      </c>
      <c r="B134" s="334" t="str">
        <f>Inek2020A3[[#This Row],[OPSKode]]</f>
        <v>6-001.b4</v>
      </c>
      <c r="C134" s="340">
        <f>Inek2020A3[[#This Row],[Betrag2]]</f>
        <v>1170.1099999999999</v>
      </c>
      <c r="D134" s="334" t="s">
        <v>984</v>
      </c>
      <c r="E134" s="334" t="s">
        <v>985</v>
      </c>
      <c r="F134" s="334" t="s">
        <v>999</v>
      </c>
      <c r="G134" s="334" t="s">
        <v>1000</v>
      </c>
      <c r="H134" s="334" t="s">
        <v>1001</v>
      </c>
      <c r="I134" s="340">
        <v>1170.1099999999999</v>
      </c>
    </row>
    <row r="135" spans="1:9" x14ac:dyDescent="0.35">
      <c r="A135" s="334" t="str">
        <f>Inek2020A3[[#This Row],[ZPD2]]</f>
        <v>ZP12.06</v>
      </c>
      <c r="B135" s="334" t="str">
        <f>Inek2020A3[[#This Row],[OPSKode]]</f>
        <v>6-001.b5</v>
      </c>
      <c r="C135" s="340">
        <f>Inek2020A3[[#This Row],[Betrag2]]</f>
        <v>1404.61</v>
      </c>
      <c r="D135" s="334" t="s">
        <v>984</v>
      </c>
      <c r="E135" s="334" t="s">
        <v>985</v>
      </c>
      <c r="F135" s="334" t="s">
        <v>1002</v>
      </c>
      <c r="G135" s="334" t="s">
        <v>1003</v>
      </c>
      <c r="H135" s="334" t="s">
        <v>1004</v>
      </c>
      <c r="I135" s="340">
        <v>1404.61</v>
      </c>
    </row>
    <row r="136" spans="1:9" x14ac:dyDescent="0.35">
      <c r="A136" s="334" t="str">
        <f>Inek2020A3[[#This Row],[ZPD2]]</f>
        <v>ZP12.07</v>
      </c>
      <c r="B136" s="334" t="str">
        <f>Inek2020A3[[#This Row],[OPSKode]]</f>
        <v>6-001.b6</v>
      </c>
      <c r="C136" s="340">
        <f>Inek2020A3[[#This Row],[Betrag2]]</f>
        <v>1626.39</v>
      </c>
      <c r="D136" s="334" t="s">
        <v>984</v>
      </c>
      <c r="E136" s="334" t="s">
        <v>985</v>
      </c>
      <c r="F136" s="334" t="s">
        <v>1005</v>
      </c>
      <c r="G136" s="334" t="s">
        <v>1006</v>
      </c>
      <c r="H136" s="334" t="s">
        <v>1007</v>
      </c>
      <c r="I136" s="340">
        <v>1626.39</v>
      </c>
    </row>
    <row r="137" spans="1:9" x14ac:dyDescent="0.35">
      <c r="A137" s="334" t="str">
        <f>Inek2020A3[[#This Row],[ZPD2]]</f>
        <v>ZP12.08</v>
      </c>
      <c r="B137" s="334" t="str">
        <f>Inek2020A3[[#This Row],[OPSKode]]</f>
        <v>6-001.b7</v>
      </c>
      <c r="C137" s="340">
        <f>Inek2020A3[[#This Row],[Betrag2]]</f>
        <v>1832.12</v>
      </c>
      <c r="D137" s="334" t="s">
        <v>984</v>
      </c>
      <c r="E137" s="334" t="s">
        <v>985</v>
      </c>
      <c r="F137" s="334" t="s">
        <v>1008</v>
      </c>
      <c r="G137" s="334" t="s">
        <v>1009</v>
      </c>
      <c r="H137" s="334" t="s">
        <v>1010</v>
      </c>
      <c r="I137" s="340">
        <v>1832.12</v>
      </c>
    </row>
    <row r="138" spans="1:9" x14ac:dyDescent="0.35">
      <c r="A138" s="334" t="str">
        <f>Inek2020A3[[#This Row],[ZPD2]]</f>
        <v>ZP12.09</v>
      </c>
      <c r="B138" s="334" t="str">
        <f>Inek2020A3[[#This Row],[OPSKode]]</f>
        <v>6-001.b8</v>
      </c>
      <c r="C138" s="340">
        <f>Inek2020A3[[#This Row],[Betrag2]]</f>
        <v>2037.49</v>
      </c>
      <c r="D138" s="334" t="s">
        <v>984</v>
      </c>
      <c r="E138" s="334" t="s">
        <v>985</v>
      </c>
      <c r="F138" s="334" t="s">
        <v>1011</v>
      </c>
      <c r="G138" s="334" t="s">
        <v>1012</v>
      </c>
      <c r="H138" s="334" t="s">
        <v>1013</v>
      </c>
      <c r="I138" s="340">
        <v>2037.49</v>
      </c>
    </row>
    <row r="139" spans="1:9" x14ac:dyDescent="0.35">
      <c r="A139" s="334" t="str">
        <f>Inek2020A3[[#This Row],[ZPD2]]</f>
        <v>ZP12.10</v>
      </c>
      <c r="B139" s="334" t="str">
        <f>Inek2020A3[[#This Row],[OPSKode]]</f>
        <v>6-001.b9</v>
      </c>
      <c r="C139" s="340">
        <f>Inek2020A3[[#This Row],[Betrag2]]</f>
        <v>2270.36</v>
      </c>
      <c r="D139" s="334" t="s">
        <v>984</v>
      </c>
      <c r="E139" s="334" t="s">
        <v>985</v>
      </c>
      <c r="F139" s="334" t="s">
        <v>1014</v>
      </c>
      <c r="G139" s="334" t="s">
        <v>1015</v>
      </c>
      <c r="H139" s="334" t="s">
        <v>1016</v>
      </c>
      <c r="I139" s="340">
        <v>2270.36</v>
      </c>
    </row>
    <row r="140" spans="1:9" x14ac:dyDescent="0.35">
      <c r="A140" s="334" t="str">
        <f>Inek2020A3[[#This Row],[ZPD2]]</f>
        <v>ZP12.11</v>
      </c>
      <c r="B140" s="334" t="str">
        <f>Inek2020A3[[#This Row],[OPSKode]]</f>
        <v>6-001.ba</v>
      </c>
      <c r="C140" s="340">
        <f>Inek2020A3[[#This Row],[Betrag2]]</f>
        <v>2513.5100000000002</v>
      </c>
      <c r="D140" s="334" t="s">
        <v>984</v>
      </c>
      <c r="E140" s="334" t="s">
        <v>985</v>
      </c>
      <c r="F140" s="334" t="s">
        <v>1017</v>
      </c>
      <c r="G140" s="334" t="s">
        <v>1018</v>
      </c>
      <c r="H140" s="334" t="s">
        <v>1019</v>
      </c>
      <c r="I140" s="340">
        <v>2513.5100000000002</v>
      </c>
    </row>
    <row r="141" spans="1:9" x14ac:dyDescent="0.35">
      <c r="A141" s="334" t="str">
        <f>Inek2020A3[[#This Row],[ZPD2]]</f>
        <v>ZP12.12</v>
      </c>
      <c r="B141" s="334" t="str">
        <f>Inek2020A3[[#This Row],[OPSKode]]</f>
        <v>6-001.bb</v>
      </c>
      <c r="C141" s="340">
        <f>Inek2020A3[[#This Row],[Betrag2]]</f>
        <v>2809.21</v>
      </c>
      <c r="D141" s="334" t="s">
        <v>984</v>
      </c>
      <c r="E141" s="334" t="s">
        <v>985</v>
      </c>
      <c r="F141" s="334" t="s">
        <v>1020</v>
      </c>
      <c r="G141" s="334" t="s">
        <v>1021</v>
      </c>
      <c r="H141" s="334" t="s">
        <v>1022</v>
      </c>
      <c r="I141" s="340">
        <v>2809.21</v>
      </c>
    </row>
    <row r="142" spans="1:9" x14ac:dyDescent="0.35">
      <c r="A142" s="334" t="str">
        <f>Inek2020A3[[#This Row],[ZPD2]]</f>
        <v>ZP12.13</v>
      </c>
      <c r="B142" s="334" t="str">
        <f>Inek2020A3[[#This Row],[OPSKode]]</f>
        <v>6-001.bc</v>
      </c>
      <c r="C142" s="340">
        <f>Inek2020A3[[#This Row],[Betrag2]]</f>
        <v>3252.77</v>
      </c>
      <c r="D142" s="334" t="s">
        <v>984</v>
      </c>
      <c r="E142" s="334" t="s">
        <v>985</v>
      </c>
      <c r="F142" s="334" t="s">
        <v>1023</v>
      </c>
      <c r="G142" s="334" t="s">
        <v>1024</v>
      </c>
      <c r="H142" s="334" t="s">
        <v>1025</v>
      </c>
      <c r="I142" s="340">
        <v>3252.77</v>
      </c>
    </row>
    <row r="143" spans="1:9" x14ac:dyDescent="0.35">
      <c r="A143" s="334" t="str">
        <f>Inek2020A3[[#This Row],[ZPD2]]</f>
        <v>ZP12.14</v>
      </c>
      <c r="B143" s="334" t="str">
        <f>Inek2020A3[[#This Row],[OPSKode]]</f>
        <v>6-001.bd</v>
      </c>
      <c r="C143" s="340">
        <f>Inek2020A3[[#This Row],[Betrag2]]</f>
        <v>3696.33</v>
      </c>
      <c r="D143" s="334" t="s">
        <v>984</v>
      </c>
      <c r="E143" s="334" t="s">
        <v>985</v>
      </c>
      <c r="F143" s="334" t="s">
        <v>1026</v>
      </c>
      <c r="G143" s="334" t="s">
        <v>1027</v>
      </c>
      <c r="H143" s="334" t="s">
        <v>1028</v>
      </c>
      <c r="I143" s="340">
        <v>3696.33</v>
      </c>
    </row>
    <row r="144" spans="1:9" x14ac:dyDescent="0.35">
      <c r="A144" s="334" t="str">
        <f>Inek2020A3[[#This Row],[ZPD2]]</f>
        <v>ZP12.15</v>
      </c>
      <c r="B144" s="334" t="str">
        <f>Inek2020A3[[#This Row],[OPSKode]]</f>
        <v>6-001.be</v>
      </c>
      <c r="C144" s="340">
        <f>Inek2020A3[[#This Row],[Betrag2]]</f>
        <v>4139.8900000000003</v>
      </c>
      <c r="D144" s="334" t="s">
        <v>984</v>
      </c>
      <c r="E144" s="334" t="s">
        <v>985</v>
      </c>
      <c r="F144" s="334" t="s">
        <v>1029</v>
      </c>
      <c r="G144" s="334" t="s">
        <v>1030</v>
      </c>
      <c r="H144" s="334" t="s">
        <v>1031</v>
      </c>
      <c r="I144" s="340">
        <v>4139.8900000000003</v>
      </c>
    </row>
    <row r="145" spans="1:9" x14ac:dyDescent="0.35">
      <c r="A145" s="334" t="str">
        <f>Inek2020A3[[#This Row],[ZPD2]]</f>
        <v>ZP12.16</v>
      </c>
      <c r="B145" s="334" t="str">
        <f>Inek2020A3[[#This Row],[OPSKode]]</f>
        <v>6-001.bf</v>
      </c>
      <c r="C145" s="340">
        <f>Inek2020A3[[#This Row],[Betrag2]]</f>
        <v>4583.45</v>
      </c>
      <c r="D145" s="334" t="s">
        <v>984</v>
      </c>
      <c r="E145" s="334" t="s">
        <v>985</v>
      </c>
      <c r="F145" s="334" t="s">
        <v>1032</v>
      </c>
      <c r="G145" s="334" t="s">
        <v>1033</v>
      </c>
      <c r="H145" s="334" t="s">
        <v>1034</v>
      </c>
      <c r="I145" s="340">
        <v>4583.45</v>
      </c>
    </row>
    <row r="146" spans="1:9" x14ac:dyDescent="0.35">
      <c r="A146" s="334" t="str">
        <f>Inek2020A3[[#This Row],[ZPD2]]</f>
        <v>ZP12.17</v>
      </c>
      <c r="B146" s="334" t="str">
        <f>Inek2020A3[[#This Row],[OPSKode]]</f>
        <v>6-001.bg</v>
      </c>
      <c r="C146" s="340">
        <f>Inek2020A3[[#This Row],[Betrag2]]</f>
        <v>5027.01</v>
      </c>
      <c r="D146" s="334" t="s">
        <v>984</v>
      </c>
      <c r="E146" s="334" t="s">
        <v>985</v>
      </c>
      <c r="F146" s="334" t="s">
        <v>1035</v>
      </c>
      <c r="G146" s="334" t="s">
        <v>1036</v>
      </c>
      <c r="H146" s="334" t="s">
        <v>1037</v>
      </c>
      <c r="I146" s="340">
        <v>5027.01</v>
      </c>
    </row>
    <row r="147" spans="1:9" x14ac:dyDescent="0.35">
      <c r="A147" s="334" t="str">
        <f>Inek2020A3[[#This Row],[ZPD2]]</f>
        <v>ZP12.18</v>
      </c>
      <c r="B147" s="334" t="str">
        <f>Inek2020A3[[#This Row],[OPSKode]]</f>
        <v>6-001.bh</v>
      </c>
      <c r="C147" s="340">
        <f>Inek2020A3[[#This Row],[Betrag2]]</f>
        <v>5470.57</v>
      </c>
      <c r="D147" s="334" t="s">
        <v>984</v>
      </c>
      <c r="E147" s="334" t="s">
        <v>985</v>
      </c>
      <c r="F147" s="334" t="s">
        <v>1038</v>
      </c>
      <c r="G147" s="334" t="s">
        <v>1039</v>
      </c>
      <c r="H147" s="334" t="s">
        <v>1040</v>
      </c>
      <c r="I147" s="340">
        <v>5470.57</v>
      </c>
    </row>
    <row r="148" spans="1:9" x14ac:dyDescent="0.35">
      <c r="A148" s="334" t="str">
        <f>Inek2020A3[[#This Row],[ZPD2]]</f>
        <v>ZP12.19</v>
      </c>
      <c r="B148" s="334" t="str">
        <f>Inek2020A3[[#This Row],[OPSKode]]</f>
        <v>6-001.bj</v>
      </c>
      <c r="C148" s="340">
        <f>Inek2020A3[[#This Row],[Betrag2]]</f>
        <v>5914.13</v>
      </c>
      <c r="D148" s="334" t="s">
        <v>984</v>
      </c>
      <c r="E148" s="334" t="s">
        <v>985</v>
      </c>
      <c r="F148" s="334" t="s">
        <v>1041</v>
      </c>
      <c r="G148" s="334" t="s">
        <v>1042</v>
      </c>
      <c r="H148" s="334" t="s">
        <v>1043</v>
      </c>
      <c r="I148" s="340">
        <v>5914.13</v>
      </c>
    </row>
    <row r="149" spans="1:9" x14ac:dyDescent="0.35">
      <c r="A149" s="334" t="str">
        <f>Inek2020A3[[#This Row],[ZPD2]]</f>
        <v>ZP12.20</v>
      </c>
      <c r="B149" s="334" t="str">
        <f>Inek2020A3[[#This Row],[OPSKode]]</f>
        <v>6-001.bk</v>
      </c>
      <c r="C149" s="340">
        <f>Inek2020A3[[#This Row],[Betrag2]]</f>
        <v>6357.69</v>
      </c>
      <c r="D149" s="334" t="s">
        <v>984</v>
      </c>
      <c r="E149" s="334" t="s">
        <v>985</v>
      </c>
      <c r="F149" s="334" t="s">
        <v>1044</v>
      </c>
      <c r="G149" s="334" t="s">
        <v>1045</v>
      </c>
      <c r="H149" s="334" t="s">
        <v>1046</v>
      </c>
      <c r="I149" s="340">
        <v>6357.69</v>
      </c>
    </row>
    <row r="150" spans="1:9" x14ac:dyDescent="0.35">
      <c r="A150" s="334" t="str">
        <f>Inek2020A3[[#This Row],[ZPD2]]</f>
        <v>ZP12.21</v>
      </c>
      <c r="B150" s="334" t="str">
        <f>Inek2020A3[[#This Row],[OPSKode]]</f>
        <v>6-001.bm</v>
      </c>
      <c r="C150" s="340">
        <f>Inek2020A3[[#This Row],[Betrag2]]</f>
        <v>6801.25</v>
      </c>
      <c r="D150" s="334" t="s">
        <v>984</v>
      </c>
      <c r="E150" s="334" t="s">
        <v>985</v>
      </c>
      <c r="F150" s="334" t="s">
        <v>1047</v>
      </c>
      <c r="G150" s="334" t="s">
        <v>1048</v>
      </c>
      <c r="H150" s="334" t="s">
        <v>1049</v>
      </c>
      <c r="I150" s="340">
        <v>6801.25</v>
      </c>
    </row>
    <row r="151" spans="1:9" x14ac:dyDescent="0.35">
      <c r="A151" s="334" t="str">
        <f>Inek2020A3[[#This Row],[ZPD2]]</f>
        <v>ZP12.22</v>
      </c>
      <c r="B151" s="334" t="str">
        <f>Inek2020A3[[#This Row],[OPSKode]]</f>
        <v>6-001.bn</v>
      </c>
      <c r="C151" s="340">
        <f>Inek2020A3[[#This Row],[Betrag2]]</f>
        <v>7244.81</v>
      </c>
      <c r="D151" s="334" t="s">
        <v>984</v>
      </c>
      <c r="E151" s="334" t="s">
        <v>985</v>
      </c>
      <c r="F151" s="334" t="s">
        <v>1050</v>
      </c>
      <c r="G151" s="334" t="s">
        <v>1051</v>
      </c>
      <c r="H151" s="334" t="s">
        <v>1052</v>
      </c>
      <c r="I151" s="340">
        <v>7244.81</v>
      </c>
    </row>
    <row r="152" spans="1:9" x14ac:dyDescent="0.35">
      <c r="A152" s="502" t="s">
        <v>1053</v>
      </c>
      <c r="B152" s="502" t="str">
        <f>Inek2020A3[[#This Row],[OPSKode]]</f>
        <v>8-822</v>
      </c>
      <c r="C152" s="340">
        <f>Inek2020A3[[#This Row],[Betrag2]]</f>
        <v>1014.04</v>
      </c>
      <c r="D152" s="334" t="s">
        <v>1053</v>
      </c>
      <c r="E152" s="334" t="s">
        <v>1054</v>
      </c>
      <c r="G152" s="334" t="s">
        <v>1055</v>
      </c>
      <c r="H152" s="334" t="s">
        <v>1054</v>
      </c>
      <c r="I152" s="340">
        <v>1014.04</v>
      </c>
    </row>
    <row r="153" spans="1:9" x14ac:dyDescent="0.35">
      <c r="D153" s="334" t="s">
        <v>1056</v>
      </c>
      <c r="E153" s="334" t="s">
        <v>1057</v>
      </c>
      <c r="H153" s="334" t="s">
        <v>1058</v>
      </c>
    </row>
    <row r="154" spans="1:9" x14ac:dyDescent="0.35">
      <c r="A154" s="334" t="str">
        <f>Inek2020A3[[#This Row],[ZPD2]]</f>
        <v>ZP15.08</v>
      </c>
      <c r="B154" s="334" t="str">
        <f>Inek2020A3[[#This Row],[OPSKode]]</f>
        <v>6-001.f7</v>
      </c>
      <c r="C154" s="340">
        <f>Inek2020A3[[#This Row],[Betrag2]]</f>
        <v>109.02</v>
      </c>
      <c r="D154" s="334" t="s">
        <v>1056</v>
      </c>
      <c r="E154" s="334" t="s">
        <v>1057</v>
      </c>
      <c r="F154" s="334" t="s">
        <v>1059</v>
      </c>
      <c r="G154" s="334" t="s">
        <v>1060</v>
      </c>
      <c r="H154" s="334" t="s">
        <v>1061</v>
      </c>
      <c r="I154" s="340">
        <v>109.02</v>
      </c>
    </row>
    <row r="155" spans="1:9" x14ac:dyDescent="0.35">
      <c r="A155" s="334" t="str">
        <f>Inek2020A3[[#This Row],[ZPD2]]</f>
        <v>ZP15.09</v>
      </c>
      <c r="B155" s="334" t="str">
        <f>Inek2020A3[[#This Row],[OPSKode]]</f>
        <v>6-001.f8</v>
      </c>
      <c r="C155" s="340">
        <f>Inek2020A3[[#This Row],[Betrag2]]</f>
        <v>123.24</v>
      </c>
      <c r="D155" s="334" t="s">
        <v>1056</v>
      </c>
      <c r="E155" s="334" t="s">
        <v>1057</v>
      </c>
      <c r="F155" s="334" t="s">
        <v>1062</v>
      </c>
      <c r="G155" s="334" t="s">
        <v>1063</v>
      </c>
      <c r="H155" s="334" t="s">
        <v>1064</v>
      </c>
      <c r="I155" s="340">
        <v>123.24</v>
      </c>
    </row>
    <row r="156" spans="1:9" x14ac:dyDescent="0.35">
      <c r="A156" s="334" t="str">
        <f>Inek2020A3[[#This Row],[ZPD2]]</f>
        <v>ZP15.10</v>
      </c>
      <c r="B156" s="334" t="str">
        <f>Inek2020A3[[#This Row],[OPSKode]]</f>
        <v>6-001.f9</v>
      </c>
      <c r="C156" s="340">
        <f>Inek2020A3[[#This Row],[Betrag2]]</f>
        <v>137.46</v>
      </c>
      <c r="D156" s="334" t="s">
        <v>1056</v>
      </c>
      <c r="E156" s="334" t="s">
        <v>1057</v>
      </c>
      <c r="F156" s="334" t="s">
        <v>1065</v>
      </c>
      <c r="G156" s="334" t="s">
        <v>1066</v>
      </c>
      <c r="H156" s="334" t="s">
        <v>1067</v>
      </c>
      <c r="I156" s="340">
        <v>137.46</v>
      </c>
    </row>
    <row r="157" spans="1:9" x14ac:dyDescent="0.35">
      <c r="A157" s="334" t="str">
        <f>Inek2020A3[[#This Row],[ZPD2]]</f>
        <v>ZP15.11</v>
      </c>
      <c r="B157" s="334" t="str">
        <f>Inek2020A3[[#This Row],[OPSKode]]</f>
        <v>6-001.fa</v>
      </c>
      <c r="C157" s="340">
        <f>Inek2020A3[[#This Row],[Betrag2]]</f>
        <v>151.68</v>
      </c>
      <c r="D157" s="334" t="s">
        <v>1056</v>
      </c>
      <c r="E157" s="334" t="s">
        <v>1057</v>
      </c>
      <c r="F157" s="334" t="s">
        <v>1068</v>
      </c>
      <c r="G157" s="334" t="s">
        <v>1069</v>
      </c>
      <c r="H157" s="334" t="s">
        <v>1070</v>
      </c>
      <c r="I157" s="340">
        <v>151.68</v>
      </c>
    </row>
    <row r="158" spans="1:9" x14ac:dyDescent="0.35">
      <c r="A158" s="334" t="str">
        <f>Inek2020A3[[#This Row],[ZPD2]]</f>
        <v>ZP15.12</v>
      </c>
      <c r="B158" s="334" t="str">
        <f>Inek2020A3[[#This Row],[OPSKode]]</f>
        <v>6-001.fb</v>
      </c>
      <c r="C158" s="340">
        <f>Inek2020A3[[#This Row],[Betrag2]]</f>
        <v>165.9</v>
      </c>
      <c r="D158" s="334" t="s">
        <v>1056</v>
      </c>
      <c r="E158" s="334" t="s">
        <v>1057</v>
      </c>
      <c r="F158" s="334" t="s">
        <v>1071</v>
      </c>
      <c r="G158" s="334" t="s">
        <v>1072</v>
      </c>
      <c r="H158" s="334" t="s">
        <v>1073</v>
      </c>
      <c r="I158" s="340">
        <v>165.9</v>
      </c>
    </row>
    <row r="159" spans="1:9" x14ac:dyDescent="0.35">
      <c r="A159" s="334" t="str">
        <f>Inek2020A3[[#This Row],[ZPD2]]</f>
        <v>ZP15.13</v>
      </c>
      <c r="B159" s="334" t="str">
        <f>Inek2020A3[[#This Row],[OPSKode]]</f>
        <v>6-001.fc</v>
      </c>
      <c r="C159" s="340">
        <f>Inek2020A3[[#This Row],[Betrag2]]</f>
        <v>180.12</v>
      </c>
      <c r="D159" s="334" t="s">
        <v>1056</v>
      </c>
      <c r="E159" s="334" t="s">
        <v>1057</v>
      </c>
      <c r="F159" s="334" t="s">
        <v>1074</v>
      </c>
      <c r="G159" s="334" t="s">
        <v>1075</v>
      </c>
      <c r="H159" s="334" t="s">
        <v>1076</v>
      </c>
      <c r="I159" s="340">
        <v>180.12</v>
      </c>
    </row>
    <row r="160" spans="1:9" x14ac:dyDescent="0.35">
      <c r="A160" s="334" t="str">
        <f>Inek2020A3[[#This Row],[ZPD2]]</f>
        <v>ZP15.14</v>
      </c>
      <c r="B160" s="334" t="str">
        <f>Inek2020A3[[#This Row],[OPSKode]]</f>
        <v>6-001.fd</v>
      </c>
      <c r="C160" s="340">
        <f>Inek2020A3[[#This Row],[Betrag2]]</f>
        <v>194.34</v>
      </c>
      <c r="D160" s="334" t="s">
        <v>1056</v>
      </c>
      <c r="E160" s="334" t="s">
        <v>1057</v>
      </c>
      <c r="F160" s="334" t="s">
        <v>1077</v>
      </c>
      <c r="G160" s="334" t="s">
        <v>1078</v>
      </c>
      <c r="H160" s="334" t="s">
        <v>1079</v>
      </c>
      <c r="I160" s="340">
        <v>194.34</v>
      </c>
    </row>
    <row r="161" spans="1:9" x14ac:dyDescent="0.35">
      <c r="D161" s="334" t="s">
        <v>1080</v>
      </c>
      <c r="E161" s="334" t="s">
        <v>1081</v>
      </c>
      <c r="H161" s="334" t="s">
        <v>1082</v>
      </c>
    </row>
    <row r="162" spans="1:9" x14ac:dyDescent="0.35">
      <c r="A162" s="334" t="str">
        <f>Inek2020A3[[#This Row],[ZPD2]]</f>
        <v>ZP16.01</v>
      </c>
      <c r="B162" s="334" t="str">
        <f>Inek2020A3[[#This Row],[OPSKode]]</f>
        <v>8-810.s0</v>
      </c>
      <c r="C162" s="340">
        <f>Inek2020A3[[#This Row],[Betrag2]]</f>
        <v>361.33</v>
      </c>
      <c r="D162" s="334" t="s">
        <v>1080</v>
      </c>
      <c r="E162" s="334" t="s">
        <v>1081</v>
      </c>
      <c r="F162" s="334" t="s">
        <v>1083</v>
      </c>
      <c r="G162" s="334" t="s">
        <v>1084</v>
      </c>
      <c r="H162" s="334" t="s">
        <v>1085</v>
      </c>
      <c r="I162" s="340">
        <v>361.33</v>
      </c>
    </row>
    <row r="163" spans="1:9" x14ac:dyDescent="0.35">
      <c r="A163" s="334" t="str">
        <f>Inek2020A3[[#This Row],[ZPD2]]</f>
        <v>ZP16.02</v>
      </c>
      <c r="B163" s="334" t="str">
        <f>Inek2020A3[[#This Row],[OPSKode]]</f>
        <v>8-810.s1</v>
      </c>
      <c r="C163" s="340">
        <f>Inek2020A3[[#This Row],[Betrag2]]</f>
        <v>632.33000000000004</v>
      </c>
      <c r="D163" s="334" t="s">
        <v>1080</v>
      </c>
      <c r="E163" s="334" t="s">
        <v>1081</v>
      </c>
      <c r="F163" s="334" t="s">
        <v>1086</v>
      </c>
      <c r="G163" s="334" t="s">
        <v>1087</v>
      </c>
      <c r="H163" s="334" t="s">
        <v>1088</v>
      </c>
      <c r="I163" s="340">
        <v>632.33000000000004</v>
      </c>
    </row>
    <row r="164" spans="1:9" x14ac:dyDescent="0.35">
      <c r="A164" s="334" t="str">
        <f>Inek2020A3[[#This Row],[ZPD2]]</f>
        <v>ZP16.03</v>
      </c>
      <c r="B164" s="334" t="str">
        <f>Inek2020A3[[#This Row],[OPSKode]]</f>
        <v>8-810.s2</v>
      </c>
      <c r="C164" s="340">
        <f>Inek2020A3[[#This Row],[Betrag2]]</f>
        <v>993.66</v>
      </c>
      <c r="D164" s="334" t="s">
        <v>1080</v>
      </c>
      <c r="E164" s="334" t="s">
        <v>1081</v>
      </c>
      <c r="F164" s="334" t="s">
        <v>1089</v>
      </c>
      <c r="G164" s="334" t="s">
        <v>1090</v>
      </c>
      <c r="H164" s="334" t="s">
        <v>1091</v>
      </c>
      <c r="I164" s="340">
        <v>993.66</v>
      </c>
    </row>
    <row r="165" spans="1:9" x14ac:dyDescent="0.35">
      <c r="A165" s="334" t="str">
        <f>Inek2020A3[[#This Row],[ZPD2]]</f>
        <v>ZP16.04</v>
      </c>
      <c r="B165" s="334" t="str">
        <f>Inek2020A3[[#This Row],[OPSKode]]</f>
        <v>8-810.s3</v>
      </c>
      <c r="C165" s="340">
        <f>Inek2020A3[[#This Row],[Betrag2]]</f>
        <v>1354.99</v>
      </c>
      <c r="D165" s="334" t="s">
        <v>1080</v>
      </c>
      <c r="E165" s="334" t="s">
        <v>1081</v>
      </c>
      <c r="F165" s="334" t="s">
        <v>1092</v>
      </c>
      <c r="G165" s="334" t="s">
        <v>1093</v>
      </c>
      <c r="H165" s="334" t="s">
        <v>1094</v>
      </c>
      <c r="I165" s="340">
        <v>1354.99</v>
      </c>
    </row>
    <row r="166" spans="1:9" x14ac:dyDescent="0.35">
      <c r="A166" s="334" t="str">
        <f>Inek2020A3[[#This Row],[ZPD2]]</f>
        <v>ZP16.05</v>
      </c>
      <c r="B166" s="334" t="str">
        <f>Inek2020A3[[#This Row],[OPSKode]]</f>
        <v>8-810.s4</v>
      </c>
      <c r="C166" s="340">
        <f>Inek2020A3[[#This Row],[Betrag2]]</f>
        <v>2032.49</v>
      </c>
      <c r="D166" s="334" t="s">
        <v>1080</v>
      </c>
      <c r="E166" s="334" t="s">
        <v>1081</v>
      </c>
      <c r="F166" s="334" t="s">
        <v>1095</v>
      </c>
      <c r="G166" s="334" t="s">
        <v>1096</v>
      </c>
      <c r="H166" s="334" t="s">
        <v>1097</v>
      </c>
      <c r="I166" s="340">
        <v>2032.49</v>
      </c>
    </row>
    <row r="167" spans="1:9" x14ac:dyDescent="0.35">
      <c r="A167" s="334" t="str">
        <f>Inek2020A3[[#This Row],[ZPD2]]</f>
        <v>ZP16.06</v>
      </c>
      <c r="B167" s="334" t="str">
        <f>Inek2020A3[[#This Row],[OPSKode]]</f>
        <v>8-810.s5</v>
      </c>
      <c r="C167" s="340">
        <f>Inek2020A3[[#This Row],[Betrag2]]</f>
        <v>2709.99</v>
      </c>
      <c r="D167" s="334" t="s">
        <v>1080</v>
      </c>
      <c r="E167" s="334" t="s">
        <v>1081</v>
      </c>
      <c r="F167" s="334" t="s">
        <v>1098</v>
      </c>
      <c r="G167" s="334" t="s">
        <v>1099</v>
      </c>
      <c r="H167" s="334" t="s">
        <v>1100</v>
      </c>
      <c r="I167" s="340">
        <v>2709.99</v>
      </c>
    </row>
    <row r="168" spans="1:9" x14ac:dyDescent="0.35">
      <c r="A168" s="334" t="str">
        <f>Inek2020A3[[#This Row],[ZPD2]]</f>
        <v>ZP16.07</v>
      </c>
      <c r="B168" s="334" t="str">
        <f>Inek2020A3[[#This Row],[OPSKode]]</f>
        <v>8-810.s6</v>
      </c>
      <c r="C168" s="340">
        <f>Inek2020A3[[#This Row],[Betrag2]]</f>
        <v>3387.49</v>
      </c>
      <c r="D168" s="334" t="s">
        <v>1080</v>
      </c>
      <c r="E168" s="334" t="s">
        <v>1081</v>
      </c>
      <c r="F168" s="334" t="s">
        <v>1101</v>
      </c>
      <c r="G168" s="334" t="s">
        <v>1102</v>
      </c>
      <c r="H168" s="334" t="s">
        <v>1103</v>
      </c>
      <c r="I168" s="340">
        <v>3387.49</v>
      </c>
    </row>
    <row r="169" spans="1:9" x14ac:dyDescent="0.35">
      <c r="A169" s="334" t="str">
        <f>Inek2020A3[[#This Row],[ZPD2]]</f>
        <v>ZP16.08</v>
      </c>
      <c r="B169" s="334" t="str">
        <f>Inek2020A3[[#This Row],[OPSKode]]</f>
        <v>8-810.s7</v>
      </c>
      <c r="C169" s="340">
        <f>Inek2020A3[[#This Row],[Betrag2]]</f>
        <v>4064.98</v>
      </c>
      <c r="D169" s="334" t="s">
        <v>1080</v>
      </c>
      <c r="E169" s="334" t="s">
        <v>1081</v>
      </c>
      <c r="F169" s="334" t="s">
        <v>1104</v>
      </c>
      <c r="G169" s="334" t="s">
        <v>1105</v>
      </c>
      <c r="H169" s="334" t="s">
        <v>1106</v>
      </c>
      <c r="I169" s="340">
        <v>4064.98</v>
      </c>
    </row>
    <row r="170" spans="1:9" x14ac:dyDescent="0.35">
      <c r="A170" s="334" t="str">
        <f>Inek2020A3[[#This Row],[ZPD2]]</f>
        <v>ZP16.09</v>
      </c>
      <c r="B170" s="334" t="str">
        <f>Inek2020A3[[#This Row],[OPSKode]]</f>
        <v>8-810.s8</v>
      </c>
      <c r="C170" s="340">
        <f>Inek2020A3[[#This Row],[Betrag2]]</f>
        <v>5419.98</v>
      </c>
      <c r="D170" s="334" t="s">
        <v>1080</v>
      </c>
      <c r="E170" s="334" t="s">
        <v>1081</v>
      </c>
      <c r="F170" s="334" t="s">
        <v>1107</v>
      </c>
      <c r="G170" s="334" t="s">
        <v>1108</v>
      </c>
      <c r="H170" s="334" t="s">
        <v>1109</v>
      </c>
      <c r="I170" s="340">
        <v>5419.98</v>
      </c>
    </row>
    <row r="171" spans="1:9" x14ac:dyDescent="0.35">
      <c r="A171" s="334" t="str">
        <f>Inek2020A3[[#This Row],[ZPD2]]</f>
        <v>ZP16.10</v>
      </c>
      <c r="B171" s="334" t="str">
        <f>Inek2020A3[[#This Row],[OPSKode]]</f>
        <v>8-810.s9</v>
      </c>
      <c r="C171" s="340">
        <f>Inek2020A3[[#This Row],[Betrag2]]</f>
        <v>6774.97</v>
      </c>
      <c r="D171" s="334" t="s">
        <v>1080</v>
      </c>
      <c r="E171" s="334" t="s">
        <v>1081</v>
      </c>
      <c r="F171" s="334" t="s">
        <v>1110</v>
      </c>
      <c r="G171" s="334" t="s">
        <v>1111</v>
      </c>
      <c r="H171" s="334" t="s">
        <v>1112</v>
      </c>
      <c r="I171" s="340">
        <v>6774.97</v>
      </c>
    </row>
    <row r="172" spans="1:9" x14ac:dyDescent="0.35">
      <c r="A172" s="334" t="str">
        <f>Inek2020A3[[#This Row],[ZPD2]]</f>
        <v>ZP16.11</v>
      </c>
      <c r="B172" s="334" t="str">
        <f>Inek2020A3[[#This Row],[OPSKode]]</f>
        <v>8-810.sa</v>
      </c>
      <c r="C172" s="340">
        <f>Inek2020A3[[#This Row],[Betrag2]]</f>
        <v>8129.96</v>
      </c>
      <c r="D172" s="334" t="s">
        <v>1080</v>
      </c>
      <c r="E172" s="334" t="s">
        <v>1081</v>
      </c>
      <c r="F172" s="334" t="s">
        <v>1113</v>
      </c>
      <c r="G172" s="334" t="s">
        <v>1114</v>
      </c>
      <c r="H172" s="334" t="s">
        <v>1115</v>
      </c>
      <c r="I172" s="340">
        <v>8129.96</v>
      </c>
    </row>
    <row r="173" spans="1:9" x14ac:dyDescent="0.35">
      <c r="A173" s="334" t="str">
        <f>Inek2020A3[[#This Row],[ZPD2]]</f>
        <v>ZP16.12</v>
      </c>
      <c r="B173" s="334" t="str">
        <f>Inek2020A3[[#This Row],[OPSKode]]</f>
        <v>8-810.sb</v>
      </c>
      <c r="C173" s="340">
        <f>Inek2020A3[[#This Row],[Betrag2]]</f>
        <v>9484.9599999999991</v>
      </c>
      <c r="D173" s="334" t="s">
        <v>1080</v>
      </c>
      <c r="E173" s="334" t="s">
        <v>1081</v>
      </c>
      <c r="F173" s="334" t="s">
        <v>1116</v>
      </c>
      <c r="G173" s="334" t="s">
        <v>1117</v>
      </c>
      <c r="H173" s="334" t="s">
        <v>1118</v>
      </c>
      <c r="I173" s="340">
        <v>9484.9599999999991</v>
      </c>
    </row>
    <row r="174" spans="1:9" x14ac:dyDescent="0.35">
      <c r="A174" s="334" t="str">
        <f>Inek2020A3[[#This Row],[ZPD2]]</f>
        <v>ZP16.13</v>
      </c>
      <c r="B174" s="334" t="str">
        <f>Inek2020A3[[#This Row],[OPSKode]]</f>
        <v>8-810.sc</v>
      </c>
      <c r="C174" s="340">
        <f>Inek2020A3[[#This Row],[Betrag2]]</f>
        <v>10839.95</v>
      </c>
      <c r="D174" s="334" t="s">
        <v>1080</v>
      </c>
      <c r="E174" s="334" t="s">
        <v>1081</v>
      </c>
      <c r="F174" s="334" t="s">
        <v>1119</v>
      </c>
      <c r="G174" s="334" t="s">
        <v>1120</v>
      </c>
      <c r="H174" s="334" t="s">
        <v>1121</v>
      </c>
      <c r="I174" s="340">
        <v>10839.95</v>
      </c>
    </row>
    <row r="175" spans="1:9" x14ac:dyDescent="0.35">
      <c r="A175" s="334" t="str">
        <f>Inek2020A3[[#This Row],[ZPD2]]</f>
        <v>ZP16.14</v>
      </c>
      <c r="B175" s="334" t="str">
        <f>Inek2020A3[[#This Row],[OPSKode]]</f>
        <v>8-810.sd</v>
      </c>
      <c r="C175" s="340">
        <f>Inek2020A3[[#This Row],[Betrag2]]</f>
        <v>12194.95</v>
      </c>
      <c r="D175" s="334" t="s">
        <v>1080</v>
      </c>
      <c r="E175" s="334" t="s">
        <v>1081</v>
      </c>
      <c r="F175" s="334" t="s">
        <v>1122</v>
      </c>
      <c r="G175" s="334" t="s">
        <v>1123</v>
      </c>
      <c r="H175" s="334" t="s">
        <v>1124</v>
      </c>
      <c r="I175" s="340">
        <v>12194.95</v>
      </c>
    </row>
    <row r="176" spans="1:9" x14ac:dyDescent="0.35">
      <c r="A176" s="334" t="str">
        <f>Inek2020A3[[#This Row],[ZPD2]]</f>
        <v>ZP16.15</v>
      </c>
      <c r="C176" s="502" t="s">
        <v>3974</v>
      </c>
      <c r="D176" s="334" t="s">
        <v>1080</v>
      </c>
      <c r="E176" s="334" t="s">
        <v>1081</v>
      </c>
      <c r="F176" s="334" t="s">
        <v>1125</v>
      </c>
      <c r="H176" s="334" t="s">
        <v>3738</v>
      </c>
    </row>
    <row r="177" spans="1:9" x14ac:dyDescent="0.35">
      <c r="A177" s="334" t="str">
        <f>Inek2020A3[[#This Row],[ZPD2]]</f>
        <v>ZP16.16</v>
      </c>
      <c r="B177" s="334" t="str">
        <f>Inek2020A3[[#This Row],[OPSKode]]</f>
        <v>8-810.sf</v>
      </c>
      <c r="C177" s="340">
        <f>Inek2020A3[[#This Row],[Betrag2]]</f>
        <v>13549.94</v>
      </c>
      <c r="D177" s="334" t="s">
        <v>1080</v>
      </c>
      <c r="E177" s="334" t="s">
        <v>1081</v>
      </c>
      <c r="F177" s="334" t="s">
        <v>3739</v>
      </c>
      <c r="G177" s="334" t="s">
        <v>3740</v>
      </c>
      <c r="H177" s="334" t="s">
        <v>3741</v>
      </c>
      <c r="I177" s="340">
        <v>13549.94</v>
      </c>
    </row>
    <row r="178" spans="1:9" x14ac:dyDescent="0.35">
      <c r="A178" s="334" t="str">
        <f>Inek2020A3[[#This Row],[ZPD2]]</f>
        <v>ZP16.17</v>
      </c>
      <c r="B178" s="334" t="str">
        <f>Inek2020A3[[#This Row],[OPSKode]]</f>
        <v>8-810.sg</v>
      </c>
      <c r="C178" s="340">
        <f>Inek2020A3[[#This Row],[Betrag2]]</f>
        <v>16259.93</v>
      </c>
      <c r="D178" s="334" t="s">
        <v>1080</v>
      </c>
      <c r="E178" s="334" t="s">
        <v>1081</v>
      </c>
      <c r="F178" s="334" t="s">
        <v>3742</v>
      </c>
      <c r="G178" s="334" t="s">
        <v>3743</v>
      </c>
      <c r="H178" s="334" t="s">
        <v>3744</v>
      </c>
      <c r="I178" s="340">
        <v>16259.93</v>
      </c>
    </row>
    <row r="179" spans="1:9" x14ac:dyDescent="0.35">
      <c r="A179" s="334" t="str">
        <f>Inek2020A3[[#This Row],[ZPD2]]</f>
        <v>ZP16.18</v>
      </c>
      <c r="B179" s="334" t="str">
        <f>Inek2020A3[[#This Row],[OPSKode]]</f>
        <v>8-810.sh</v>
      </c>
      <c r="C179" s="340">
        <f>Inek2020A3[[#This Row],[Betrag2]]</f>
        <v>18969.919999999998</v>
      </c>
      <c r="D179" s="334" t="s">
        <v>1080</v>
      </c>
      <c r="E179" s="334" t="s">
        <v>1081</v>
      </c>
      <c r="F179" s="334" t="s">
        <v>3745</v>
      </c>
      <c r="G179" s="334" t="s">
        <v>3746</v>
      </c>
      <c r="H179" s="334" t="s">
        <v>3747</v>
      </c>
      <c r="I179" s="340">
        <v>18969.919999999998</v>
      </c>
    </row>
    <row r="180" spans="1:9" x14ac:dyDescent="0.35">
      <c r="A180" s="334" t="str">
        <f>Inek2020A3[[#This Row],[ZPD2]]</f>
        <v>ZP16.19</v>
      </c>
      <c r="B180" s="334" t="str">
        <f>Inek2020A3[[#This Row],[OPSKode]]</f>
        <v>8-810.sj</v>
      </c>
      <c r="C180" s="340">
        <f>Inek2020A3[[#This Row],[Betrag2]]</f>
        <v>21679.9</v>
      </c>
      <c r="D180" s="334" t="s">
        <v>1080</v>
      </c>
      <c r="E180" s="334" t="s">
        <v>1081</v>
      </c>
      <c r="F180" s="334" t="s">
        <v>3748</v>
      </c>
      <c r="G180" s="334" t="s">
        <v>3749</v>
      </c>
      <c r="H180" s="334" t="s">
        <v>3750</v>
      </c>
      <c r="I180" s="340">
        <v>21679.9</v>
      </c>
    </row>
    <row r="181" spans="1:9" x14ac:dyDescent="0.35">
      <c r="A181" s="334" t="str">
        <f>Inek2020A3[[#This Row],[ZPD2]]</f>
        <v>ZP16.20</v>
      </c>
      <c r="B181" s="334" t="str">
        <f>Inek2020A3[[#This Row],[OPSKode]]</f>
        <v>8-810.sk</v>
      </c>
      <c r="C181" s="340">
        <f>Inek2020A3[[#This Row],[Betrag2]]</f>
        <v>24389.89</v>
      </c>
      <c r="D181" s="334" t="s">
        <v>1080</v>
      </c>
      <c r="E181" s="334" t="s">
        <v>1081</v>
      </c>
      <c r="F181" s="334" t="s">
        <v>3751</v>
      </c>
      <c r="G181" s="334" t="s">
        <v>3752</v>
      </c>
      <c r="H181" s="334" t="s">
        <v>3753</v>
      </c>
      <c r="I181" s="340">
        <v>24389.89</v>
      </c>
    </row>
    <row r="182" spans="1:9" x14ac:dyDescent="0.35">
      <c r="A182" s="334" t="str">
        <f>Inek2020A3[[#This Row],[ZPD2]]</f>
        <v>ZP16.21</v>
      </c>
      <c r="B182" s="334" t="str">
        <f>Inek2020A3[[#This Row],[OPSKode]]</f>
        <v>8-810.sm</v>
      </c>
      <c r="C182" s="340">
        <f>Inek2020A3[[#This Row],[Betrag2]]</f>
        <v>27099.88</v>
      </c>
      <c r="D182" s="334" t="s">
        <v>1080</v>
      </c>
      <c r="E182" s="334" t="s">
        <v>1081</v>
      </c>
      <c r="F182" s="334" t="s">
        <v>3754</v>
      </c>
      <c r="G182" s="334" t="s">
        <v>3755</v>
      </c>
      <c r="H182" s="334" t="s">
        <v>3756</v>
      </c>
      <c r="I182" s="340">
        <v>27099.88</v>
      </c>
    </row>
    <row r="183" spans="1:9" x14ac:dyDescent="0.35">
      <c r="A183" s="334" t="str">
        <f>Inek2020A3[[#This Row],[ZPD2]]</f>
        <v>ZP16.22</v>
      </c>
      <c r="B183" s="334" t="str">
        <f>Inek2020A3[[#This Row],[OPSKode]]</f>
        <v>8-810.sn</v>
      </c>
      <c r="C183" s="340">
        <f>Inek2020A3[[#This Row],[Betrag2]]</f>
        <v>32519.86</v>
      </c>
      <c r="D183" s="334" t="s">
        <v>1080</v>
      </c>
      <c r="E183" s="334" t="s">
        <v>1081</v>
      </c>
      <c r="F183" s="334" t="s">
        <v>3757</v>
      </c>
      <c r="G183" s="334" t="s">
        <v>3758</v>
      </c>
      <c r="H183" s="334" t="s">
        <v>3759</v>
      </c>
      <c r="I183" s="340">
        <v>32519.86</v>
      </c>
    </row>
    <row r="184" spans="1:9" x14ac:dyDescent="0.35">
      <c r="A184" s="334" t="str">
        <f>Inek2020A3[[#This Row],[ZPD2]]</f>
        <v>ZP16.23</v>
      </c>
      <c r="B184" s="334" t="str">
        <f>Inek2020A3[[#This Row],[OPSKode]]</f>
        <v>8-810.sp</v>
      </c>
      <c r="C184" s="340">
        <f>Inek2020A3[[#This Row],[Betrag2]]</f>
        <v>37939.83</v>
      </c>
      <c r="D184" s="334" t="s">
        <v>1080</v>
      </c>
      <c r="E184" s="334" t="s">
        <v>1081</v>
      </c>
      <c r="F184" s="334" t="s">
        <v>3760</v>
      </c>
      <c r="G184" s="334" t="s">
        <v>3761</v>
      </c>
      <c r="H184" s="334" t="s">
        <v>3762</v>
      </c>
      <c r="I184" s="340">
        <v>37939.83</v>
      </c>
    </row>
    <row r="185" spans="1:9" x14ac:dyDescent="0.35">
      <c r="A185" s="334" t="str">
        <f>Inek2020A3[[#This Row],[ZPD2]]</f>
        <v>ZP16.24</v>
      </c>
      <c r="B185" s="334" t="str">
        <f>Inek2020A3[[#This Row],[OPSKode]]</f>
        <v>8-810.sq</v>
      </c>
      <c r="C185" s="340">
        <f>Inek2020A3[[#This Row],[Betrag2]]</f>
        <v>43359.81</v>
      </c>
      <c r="D185" s="334" t="s">
        <v>1080</v>
      </c>
      <c r="E185" s="334" t="s">
        <v>1081</v>
      </c>
      <c r="F185" s="334" t="s">
        <v>3763</v>
      </c>
      <c r="G185" s="334" t="s">
        <v>3764</v>
      </c>
      <c r="H185" s="334" t="s">
        <v>3765</v>
      </c>
      <c r="I185" s="340">
        <v>43359.81</v>
      </c>
    </row>
    <row r="186" spans="1:9" x14ac:dyDescent="0.35">
      <c r="D186" s="334" t="s">
        <v>1128</v>
      </c>
      <c r="E186" s="334" t="s">
        <v>1129</v>
      </c>
      <c r="H186" s="334" t="s">
        <v>1130</v>
      </c>
    </row>
    <row r="187" spans="1:9" x14ac:dyDescent="0.35">
      <c r="A187" s="334" t="str">
        <f>Inek2020A3[[#This Row],[ZPD2]]</f>
        <v>ZP18.01</v>
      </c>
      <c r="B187" s="334" t="str">
        <f>Inek2020A3[[#This Row],[OPSKode]]</f>
        <v>8-810.t0</v>
      </c>
      <c r="C187" s="340">
        <f>Inek2020A3[[#This Row],[Betrag2]]</f>
        <v>348.6</v>
      </c>
      <c r="D187" s="334" t="s">
        <v>1128</v>
      </c>
      <c r="E187" s="334" t="s">
        <v>1129</v>
      </c>
      <c r="F187" s="334" t="s">
        <v>1131</v>
      </c>
      <c r="G187" s="334" t="s">
        <v>1132</v>
      </c>
      <c r="H187" s="334" t="s">
        <v>1133</v>
      </c>
      <c r="I187" s="340">
        <v>348.6</v>
      </c>
    </row>
    <row r="188" spans="1:9" x14ac:dyDescent="0.35">
      <c r="A188" s="334" t="str">
        <f>Inek2020A3[[#This Row],[ZPD2]]</f>
        <v>ZP18.02</v>
      </c>
      <c r="B188" s="334" t="str">
        <f>Inek2020A3[[#This Row],[OPSKode]]</f>
        <v>8-810.t1</v>
      </c>
      <c r="C188" s="340">
        <f>Inek2020A3[[#This Row],[Betrag2]]</f>
        <v>610.04999999999995</v>
      </c>
      <c r="D188" s="334" t="s">
        <v>1128</v>
      </c>
      <c r="E188" s="334" t="s">
        <v>1129</v>
      </c>
      <c r="F188" s="334" t="s">
        <v>1134</v>
      </c>
      <c r="G188" s="334" t="s">
        <v>1135</v>
      </c>
      <c r="H188" s="334" t="s">
        <v>1136</v>
      </c>
      <c r="I188" s="340">
        <v>610.04999999999995</v>
      </c>
    </row>
    <row r="189" spans="1:9" x14ac:dyDescent="0.35">
      <c r="A189" s="334" t="str">
        <f>Inek2020A3[[#This Row],[ZPD2]]</f>
        <v>ZP18.03</v>
      </c>
      <c r="B189" s="334" t="str">
        <f>Inek2020A3[[#This Row],[OPSKode]]</f>
        <v>8-810.t2</v>
      </c>
      <c r="C189" s="340">
        <f>Inek2020A3[[#This Row],[Betrag2]]</f>
        <v>871.5</v>
      </c>
      <c r="D189" s="334" t="s">
        <v>1128</v>
      </c>
      <c r="E189" s="334" t="s">
        <v>1129</v>
      </c>
      <c r="F189" s="334" t="s">
        <v>1137</v>
      </c>
      <c r="G189" s="334" t="s">
        <v>1138</v>
      </c>
      <c r="H189" s="334" t="s">
        <v>1139</v>
      </c>
      <c r="I189" s="340">
        <v>871.5</v>
      </c>
    </row>
    <row r="190" spans="1:9" x14ac:dyDescent="0.35">
      <c r="A190" s="334" t="str">
        <f>Inek2020A3[[#This Row],[ZPD2]]</f>
        <v>ZP18.04</v>
      </c>
      <c r="B190" s="334" t="str">
        <f>Inek2020A3[[#This Row],[OPSKode]]</f>
        <v>8-810.t3</v>
      </c>
      <c r="C190" s="340">
        <f>Inek2020A3[[#This Row],[Betrag2]]</f>
        <v>1045.8</v>
      </c>
      <c r="D190" s="334" t="s">
        <v>1128</v>
      </c>
      <c r="E190" s="334" t="s">
        <v>1129</v>
      </c>
      <c r="F190" s="334" t="s">
        <v>1140</v>
      </c>
      <c r="G190" s="334" t="s">
        <v>1141</v>
      </c>
      <c r="H190" s="334" t="s">
        <v>1142</v>
      </c>
      <c r="I190" s="340">
        <v>1045.8</v>
      </c>
    </row>
    <row r="191" spans="1:9" x14ac:dyDescent="0.35">
      <c r="A191" s="334" t="str">
        <f>Inek2020A3[[#This Row],[ZPD2]]</f>
        <v>ZP18.05</v>
      </c>
      <c r="B191" s="334" t="str">
        <f>Inek2020A3[[#This Row],[OPSKode]]</f>
        <v>8-810.t4</v>
      </c>
      <c r="C191" s="340">
        <f>Inek2020A3[[#This Row],[Betrag2]]</f>
        <v>1568.7</v>
      </c>
      <c r="D191" s="334" t="s">
        <v>1128</v>
      </c>
      <c r="E191" s="334" t="s">
        <v>1129</v>
      </c>
      <c r="F191" s="334" t="s">
        <v>1143</v>
      </c>
      <c r="G191" s="334" t="s">
        <v>1144</v>
      </c>
      <c r="H191" s="334" t="s">
        <v>1145</v>
      </c>
      <c r="I191" s="340">
        <v>1568.7</v>
      </c>
    </row>
    <row r="192" spans="1:9" x14ac:dyDescent="0.35">
      <c r="A192" s="334" t="str">
        <f>Inek2020A3[[#This Row],[ZPD2]]</f>
        <v>ZP18.06</v>
      </c>
      <c r="B192" s="334" t="str">
        <f>Inek2020A3[[#This Row],[OPSKode]]</f>
        <v>8-810.t5</v>
      </c>
      <c r="C192" s="340">
        <f>Inek2020A3[[#This Row],[Betrag2]]</f>
        <v>2091.6</v>
      </c>
      <c r="D192" s="334" t="s">
        <v>1128</v>
      </c>
      <c r="E192" s="334" t="s">
        <v>1129</v>
      </c>
      <c r="F192" s="334" t="s">
        <v>1146</v>
      </c>
      <c r="G192" s="334" t="s">
        <v>1147</v>
      </c>
      <c r="H192" s="334" t="s">
        <v>1148</v>
      </c>
      <c r="I192" s="340">
        <v>2091.6</v>
      </c>
    </row>
    <row r="193" spans="1:9" x14ac:dyDescent="0.35">
      <c r="A193" s="334" t="str">
        <f>Inek2020A3[[#This Row],[ZPD2]]</f>
        <v>ZP18.07</v>
      </c>
      <c r="B193" s="334" t="str">
        <f>Inek2020A3[[#This Row],[OPSKode]]</f>
        <v>8-810.t6</v>
      </c>
      <c r="C193" s="340">
        <f>Inek2020A3[[#This Row],[Betrag2]]</f>
        <v>2614.5</v>
      </c>
      <c r="D193" s="334" t="s">
        <v>1128</v>
      </c>
      <c r="E193" s="334" t="s">
        <v>1129</v>
      </c>
      <c r="F193" s="334" t="s">
        <v>1149</v>
      </c>
      <c r="G193" s="334" t="s">
        <v>1150</v>
      </c>
      <c r="H193" s="334" t="s">
        <v>1151</v>
      </c>
      <c r="I193" s="340">
        <v>2614.5</v>
      </c>
    </row>
    <row r="194" spans="1:9" x14ac:dyDescent="0.35">
      <c r="A194" s="334" t="str">
        <f>Inek2020A3[[#This Row],[ZPD2]]</f>
        <v>ZP18.08</v>
      </c>
      <c r="B194" s="334" t="str">
        <f>Inek2020A3[[#This Row],[OPSKode]]</f>
        <v>8-810.t7</v>
      </c>
      <c r="C194" s="340">
        <f>Inek2020A3[[#This Row],[Betrag2]]</f>
        <v>3137.4</v>
      </c>
      <c r="D194" s="334" t="s">
        <v>1128</v>
      </c>
      <c r="E194" s="334" t="s">
        <v>1129</v>
      </c>
      <c r="F194" s="334" t="s">
        <v>1152</v>
      </c>
      <c r="G194" s="334" t="s">
        <v>1153</v>
      </c>
      <c r="H194" s="334" t="s">
        <v>1154</v>
      </c>
      <c r="I194" s="340">
        <v>3137.4</v>
      </c>
    </row>
    <row r="195" spans="1:9" x14ac:dyDescent="0.35">
      <c r="A195" s="334" t="str">
        <f>Inek2020A3[[#This Row],[ZPD2]]</f>
        <v>ZP18.09</v>
      </c>
      <c r="B195" s="334" t="str">
        <f>Inek2020A3[[#This Row],[OPSKode]]</f>
        <v>8-810.t8</v>
      </c>
      <c r="C195" s="340">
        <f>Inek2020A3[[#This Row],[Betrag2]]</f>
        <v>3660.3</v>
      </c>
      <c r="D195" s="334" t="s">
        <v>1128</v>
      </c>
      <c r="E195" s="334" t="s">
        <v>1129</v>
      </c>
      <c r="F195" s="334" t="s">
        <v>1155</v>
      </c>
      <c r="G195" s="334" t="s">
        <v>1156</v>
      </c>
      <c r="H195" s="334" t="s">
        <v>1157</v>
      </c>
      <c r="I195" s="340">
        <v>3660.3</v>
      </c>
    </row>
    <row r="196" spans="1:9" x14ac:dyDescent="0.35">
      <c r="A196" s="334" t="str">
        <f>Inek2020A3[[#This Row],[ZPD2]]</f>
        <v>ZP18.10</v>
      </c>
      <c r="B196" s="334" t="str">
        <f>Inek2020A3[[#This Row],[OPSKode]]</f>
        <v>8-810.t9</v>
      </c>
      <c r="C196" s="340">
        <f>Inek2020A3[[#This Row],[Betrag2]]</f>
        <v>4183.2</v>
      </c>
      <c r="D196" s="334" t="s">
        <v>1128</v>
      </c>
      <c r="E196" s="334" t="s">
        <v>1129</v>
      </c>
      <c r="F196" s="334" t="s">
        <v>1158</v>
      </c>
      <c r="G196" s="334" t="s">
        <v>1159</v>
      </c>
      <c r="H196" s="334" t="s">
        <v>1160</v>
      </c>
      <c r="I196" s="340">
        <v>4183.2</v>
      </c>
    </row>
    <row r="197" spans="1:9" x14ac:dyDescent="0.35">
      <c r="A197" s="334" t="str">
        <f>Inek2020A3[[#This Row],[ZPD2]]</f>
        <v>ZP18.11</v>
      </c>
      <c r="B197" s="334" t="str">
        <f>Inek2020A3[[#This Row],[OPSKode]]</f>
        <v>8-810.ta</v>
      </c>
      <c r="C197" s="340">
        <f>Inek2020A3[[#This Row],[Betrag2]]</f>
        <v>5229</v>
      </c>
      <c r="D197" s="334" t="s">
        <v>1128</v>
      </c>
      <c r="E197" s="334" t="s">
        <v>1129</v>
      </c>
      <c r="F197" s="334" t="s">
        <v>1161</v>
      </c>
      <c r="G197" s="334" t="s">
        <v>1162</v>
      </c>
      <c r="H197" s="334" t="s">
        <v>1163</v>
      </c>
      <c r="I197" s="340">
        <v>5229</v>
      </c>
    </row>
    <row r="198" spans="1:9" x14ac:dyDescent="0.35">
      <c r="A198" s="334" t="str">
        <f>Inek2020A3[[#This Row],[ZPD2]]</f>
        <v>ZP18.12</v>
      </c>
      <c r="B198" s="334" t="str">
        <f>Inek2020A3[[#This Row],[OPSKode]]</f>
        <v>8-810.tb</v>
      </c>
      <c r="C198" s="340">
        <f>Inek2020A3[[#This Row],[Betrag2]]</f>
        <v>6274.8</v>
      </c>
      <c r="D198" s="334" t="s">
        <v>1128</v>
      </c>
      <c r="E198" s="334" t="s">
        <v>1129</v>
      </c>
      <c r="F198" s="334" t="s">
        <v>1164</v>
      </c>
      <c r="G198" s="334" t="s">
        <v>1165</v>
      </c>
      <c r="H198" s="334" t="s">
        <v>1166</v>
      </c>
      <c r="I198" s="340">
        <v>6274.8</v>
      </c>
    </row>
    <row r="199" spans="1:9" x14ac:dyDescent="0.35">
      <c r="A199" s="334" t="str">
        <f>Inek2020A3[[#This Row],[ZPD2]]</f>
        <v>ZP18.13</v>
      </c>
      <c r="B199" s="334" t="str">
        <f>Inek2020A3[[#This Row],[OPSKode]]</f>
        <v>8-810.tc</v>
      </c>
      <c r="C199" s="340">
        <f>Inek2020A3[[#This Row],[Betrag2]]</f>
        <v>7320.6</v>
      </c>
      <c r="D199" s="334" t="s">
        <v>1128</v>
      </c>
      <c r="E199" s="334" t="s">
        <v>1129</v>
      </c>
      <c r="F199" s="334" t="s">
        <v>1167</v>
      </c>
      <c r="G199" s="334" t="s">
        <v>1168</v>
      </c>
      <c r="H199" s="334" t="s">
        <v>1169</v>
      </c>
      <c r="I199" s="340">
        <v>7320.6</v>
      </c>
    </row>
    <row r="200" spans="1:9" x14ac:dyDescent="0.35">
      <c r="A200" s="334" t="str">
        <f>Inek2020A3[[#This Row],[ZPD2]]</f>
        <v>ZP18.14</v>
      </c>
      <c r="B200" s="334" t="str">
        <f>Inek2020A3[[#This Row],[OPSKode]]</f>
        <v>8-810.td</v>
      </c>
      <c r="C200" s="340">
        <f>Inek2020A3[[#This Row],[Betrag2]]</f>
        <v>8366.4</v>
      </c>
      <c r="D200" s="334" t="s">
        <v>1128</v>
      </c>
      <c r="E200" s="334" t="s">
        <v>1129</v>
      </c>
      <c r="F200" s="334" t="s">
        <v>1170</v>
      </c>
      <c r="G200" s="334" t="s">
        <v>1171</v>
      </c>
      <c r="H200" s="334" t="s">
        <v>1172</v>
      </c>
      <c r="I200" s="340">
        <v>8366.4</v>
      </c>
    </row>
    <row r="201" spans="1:9" x14ac:dyDescent="0.35">
      <c r="D201" s="334" t="s">
        <v>1173</v>
      </c>
      <c r="E201" s="334" t="s">
        <v>3766</v>
      </c>
      <c r="H201" s="334" t="s">
        <v>1175</v>
      </c>
    </row>
    <row r="202" spans="1:9" x14ac:dyDescent="0.35">
      <c r="A202" s="334" t="str">
        <f>Inek2020A3[[#This Row],[ZPD2]]</f>
        <v>ZP20.01</v>
      </c>
      <c r="B202" s="334" t="str">
        <f>Inek2020A3[[#This Row],[OPSKode]]</f>
        <v>8-810.h3</v>
      </c>
      <c r="C202" s="340">
        <f>Inek2020A3[[#This Row],[Betrag2]]</f>
        <v>788.45</v>
      </c>
      <c r="D202" s="334" t="s">
        <v>1173</v>
      </c>
      <c r="E202" s="334" t="s">
        <v>3766</v>
      </c>
      <c r="F202" s="334" t="s">
        <v>1176</v>
      </c>
      <c r="G202" s="334" t="s">
        <v>1177</v>
      </c>
      <c r="H202" s="334" t="s">
        <v>1178</v>
      </c>
      <c r="I202" s="340">
        <v>788.45</v>
      </c>
    </row>
    <row r="203" spans="1:9" x14ac:dyDescent="0.35">
      <c r="A203" s="334" t="str">
        <f>Inek2020A3[[#This Row],[ZPD2]]</f>
        <v>ZP20.02</v>
      </c>
      <c r="B203" s="334" t="str">
        <f>Inek2020A3[[#This Row],[OPSKode]]</f>
        <v>8-810.h4</v>
      </c>
      <c r="C203" s="340">
        <f>Inek2020A3[[#This Row],[Betrag2]]</f>
        <v>1576.9</v>
      </c>
      <c r="D203" s="334" t="s">
        <v>1173</v>
      </c>
      <c r="E203" s="334" t="s">
        <v>3766</v>
      </c>
      <c r="F203" s="334" t="s">
        <v>1179</v>
      </c>
      <c r="G203" s="334" t="s">
        <v>1180</v>
      </c>
      <c r="H203" s="334" t="s">
        <v>1181</v>
      </c>
      <c r="I203" s="340">
        <v>1576.9</v>
      </c>
    </row>
    <row r="204" spans="1:9" x14ac:dyDescent="0.35">
      <c r="A204" s="334" t="str">
        <f>Inek2020A3[[#This Row],[ZPD2]]</f>
        <v>ZP20.03</v>
      </c>
      <c r="B204" s="334" t="str">
        <f>Inek2020A3[[#This Row],[OPSKode]]</f>
        <v>8-810.h5</v>
      </c>
      <c r="C204" s="340">
        <f>Inek2020A3[[#This Row],[Betrag2]]</f>
        <v>2365.35</v>
      </c>
      <c r="D204" s="334" t="s">
        <v>1173</v>
      </c>
      <c r="E204" s="334" t="s">
        <v>3766</v>
      </c>
      <c r="F204" s="334" t="s">
        <v>1182</v>
      </c>
      <c r="G204" s="334" t="s">
        <v>1183</v>
      </c>
      <c r="H204" s="334" t="s">
        <v>1184</v>
      </c>
      <c r="I204" s="340">
        <v>2365.35</v>
      </c>
    </row>
    <row r="205" spans="1:9" x14ac:dyDescent="0.35">
      <c r="A205" s="334" t="str">
        <f>Inek2020A3[[#This Row],[ZPD2]]</f>
        <v>ZP20.04</v>
      </c>
      <c r="B205" s="334" t="str">
        <f>Inek2020A3[[#This Row],[OPSKode]]</f>
        <v>8-810.h6</v>
      </c>
      <c r="C205" s="340">
        <f>Inek2020A3[[#This Row],[Betrag2]]</f>
        <v>3153.8</v>
      </c>
      <c r="D205" s="334" t="s">
        <v>1173</v>
      </c>
      <c r="E205" s="334" t="s">
        <v>3766</v>
      </c>
      <c r="F205" s="334" t="s">
        <v>1185</v>
      </c>
      <c r="G205" s="334" t="s">
        <v>1186</v>
      </c>
      <c r="H205" s="334" t="s">
        <v>1187</v>
      </c>
      <c r="I205" s="340">
        <v>3153.8</v>
      </c>
    </row>
    <row r="206" spans="1:9" x14ac:dyDescent="0.35">
      <c r="A206" s="334" t="str">
        <f>Inek2020A3[[#This Row],[ZPD2]]</f>
        <v>ZP20.05</v>
      </c>
      <c r="B206" s="334" t="str">
        <f>Inek2020A3[[#This Row],[OPSKode]]</f>
        <v>8-810.h7</v>
      </c>
      <c r="C206" s="340">
        <f>Inek2020A3[[#This Row],[Betrag2]]</f>
        <v>3942.25</v>
      </c>
      <c r="D206" s="334" t="s">
        <v>1173</v>
      </c>
      <c r="E206" s="334" t="s">
        <v>3766</v>
      </c>
      <c r="F206" s="334" t="s">
        <v>1188</v>
      </c>
      <c r="G206" s="334" t="s">
        <v>1189</v>
      </c>
      <c r="H206" s="334" t="s">
        <v>1190</v>
      </c>
      <c r="I206" s="340">
        <v>3942.25</v>
      </c>
    </row>
    <row r="207" spans="1:9" x14ac:dyDescent="0.35">
      <c r="A207" s="334" t="str">
        <f>Inek2020A3[[#This Row],[ZPD2]]</f>
        <v>ZP20.06</v>
      </c>
      <c r="B207" s="334" t="str">
        <f>Inek2020A3[[#This Row],[OPSKode]]</f>
        <v>8-810.h8</v>
      </c>
      <c r="C207" s="340">
        <f>Inek2020A3[[#This Row],[Betrag2]]</f>
        <v>5124.93</v>
      </c>
      <c r="D207" s="334" t="s">
        <v>1173</v>
      </c>
      <c r="E207" s="334" t="s">
        <v>3766</v>
      </c>
      <c r="F207" s="334" t="s">
        <v>1191</v>
      </c>
      <c r="G207" s="334" t="s">
        <v>1192</v>
      </c>
      <c r="H207" s="334" t="s">
        <v>1193</v>
      </c>
      <c r="I207" s="340">
        <v>5124.93</v>
      </c>
    </row>
    <row r="208" spans="1:9" x14ac:dyDescent="0.35">
      <c r="A208" s="334" t="str">
        <f>Inek2020A3[[#This Row],[ZPD2]]</f>
        <v>ZP20.07</v>
      </c>
      <c r="B208" s="334" t="str">
        <f>Inek2020A3[[#This Row],[OPSKode]]</f>
        <v>8-810.h9</v>
      </c>
      <c r="C208" s="340">
        <f>Inek2020A3[[#This Row],[Betrag2]]</f>
        <v>6701.83</v>
      </c>
      <c r="D208" s="334" t="s">
        <v>1173</v>
      </c>
      <c r="E208" s="334" t="s">
        <v>3766</v>
      </c>
      <c r="F208" s="334" t="s">
        <v>1194</v>
      </c>
      <c r="G208" s="334" t="s">
        <v>1195</v>
      </c>
      <c r="H208" s="334" t="s">
        <v>1196</v>
      </c>
      <c r="I208" s="340">
        <v>6701.83</v>
      </c>
    </row>
    <row r="209" spans="1:9" x14ac:dyDescent="0.35">
      <c r="A209" s="334" t="str">
        <f>Inek2020A3[[#This Row],[ZPD2]]</f>
        <v>ZP20.08</v>
      </c>
      <c r="B209" s="334" t="str">
        <f>Inek2020A3[[#This Row],[OPSKode]]</f>
        <v>8-810.ha</v>
      </c>
      <c r="C209" s="340">
        <f>Inek2020A3[[#This Row],[Betrag2]]</f>
        <v>8278.73</v>
      </c>
      <c r="D209" s="334" t="s">
        <v>1173</v>
      </c>
      <c r="E209" s="334" t="s">
        <v>3766</v>
      </c>
      <c r="F209" s="334" t="s">
        <v>1197</v>
      </c>
      <c r="G209" s="334" t="s">
        <v>1198</v>
      </c>
      <c r="H209" s="334" t="s">
        <v>1199</v>
      </c>
      <c r="I209" s="340">
        <v>8278.73</v>
      </c>
    </row>
    <row r="210" spans="1:9" x14ac:dyDescent="0.35">
      <c r="A210" s="334" t="str">
        <f>Inek2020A3[[#This Row],[ZPD2]]</f>
        <v>ZP20.09</v>
      </c>
      <c r="B210" s="334" t="str">
        <f>Inek2020A3[[#This Row],[OPSKode]]</f>
        <v>8-810.hb</v>
      </c>
      <c r="C210" s="340">
        <f>Inek2020A3[[#This Row],[Betrag2]]</f>
        <v>9855.6299999999992</v>
      </c>
      <c r="D210" s="334" t="s">
        <v>1173</v>
      </c>
      <c r="E210" s="334" t="s">
        <v>3766</v>
      </c>
      <c r="F210" s="334" t="s">
        <v>1200</v>
      </c>
      <c r="G210" s="334" t="s">
        <v>1201</v>
      </c>
      <c r="H210" s="334" t="s">
        <v>1202</v>
      </c>
      <c r="I210" s="340">
        <v>9855.6299999999992</v>
      </c>
    </row>
    <row r="211" spans="1:9" x14ac:dyDescent="0.35">
      <c r="A211" s="334" t="str">
        <f>Inek2020A3[[#This Row],[ZPD2]]</f>
        <v>ZP20.10</v>
      </c>
      <c r="B211" s="334" t="str">
        <f>Inek2020A3[[#This Row],[OPSKode]]</f>
        <v>8-810.hc</v>
      </c>
      <c r="C211" s="340">
        <f>Inek2020A3[[#This Row],[Betrag2]]</f>
        <v>12089.57</v>
      </c>
      <c r="D211" s="334" t="s">
        <v>1173</v>
      </c>
      <c r="E211" s="334" t="s">
        <v>3766</v>
      </c>
      <c r="F211" s="334" t="s">
        <v>1203</v>
      </c>
      <c r="G211" s="334" t="s">
        <v>1204</v>
      </c>
      <c r="H211" s="334" t="s">
        <v>1205</v>
      </c>
      <c r="I211" s="340">
        <v>12089.57</v>
      </c>
    </row>
    <row r="212" spans="1:9" x14ac:dyDescent="0.35">
      <c r="A212" s="334" t="str">
        <f>Inek2020A3[[#This Row],[ZPD2]]</f>
        <v>ZP20.11</v>
      </c>
      <c r="B212" s="334" t="str">
        <f>Inek2020A3[[#This Row],[OPSKode]]</f>
        <v>8-810.hd</v>
      </c>
      <c r="C212" s="340">
        <f>Inek2020A3[[#This Row],[Betrag2]]</f>
        <v>15243.37</v>
      </c>
      <c r="D212" s="334" t="s">
        <v>1173</v>
      </c>
      <c r="E212" s="334" t="s">
        <v>3766</v>
      </c>
      <c r="F212" s="334" t="s">
        <v>1206</v>
      </c>
      <c r="G212" s="334" t="s">
        <v>1207</v>
      </c>
      <c r="H212" s="334" t="s">
        <v>1208</v>
      </c>
      <c r="I212" s="340">
        <v>15243.37</v>
      </c>
    </row>
    <row r="213" spans="1:9" x14ac:dyDescent="0.35">
      <c r="A213" s="334" t="str">
        <f>Inek2020A3[[#This Row],[ZPD2]]</f>
        <v>ZP20.12</v>
      </c>
      <c r="B213" s="334" t="str">
        <f>Inek2020A3[[#This Row],[OPSKode]]</f>
        <v>8-810.he</v>
      </c>
      <c r="C213" s="340">
        <f>Inek2020A3[[#This Row],[Betrag2]]</f>
        <v>18397.169999999998</v>
      </c>
      <c r="D213" s="334" t="s">
        <v>1173</v>
      </c>
      <c r="E213" s="334" t="s">
        <v>3766</v>
      </c>
      <c r="F213" s="334" t="s">
        <v>1209</v>
      </c>
      <c r="G213" s="334" t="s">
        <v>1210</v>
      </c>
      <c r="H213" s="334" t="s">
        <v>1211</v>
      </c>
      <c r="I213" s="340">
        <v>18397.169999999998</v>
      </c>
    </row>
    <row r="214" spans="1:9" x14ac:dyDescent="0.35">
      <c r="D214" s="334" t="s">
        <v>1236</v>
      </c>
      <c r="E214" s="334" t="s">
        <v>1237</v>
      </c>
      <c r="H214" s="334" t="s">
        <v>1238</v>
      </c>
    </row>
    <row r="215" spans="1:9" x14ac:dyDescent="0.35">
      <c r="A215" s="334" t="str">
        <f>Inek2020A3[[#This Row],[ZPD2]]</f>
        <v>ZP22.01</v>
      </c>
      <c r="B215" s="334" t="str">
        <f>Inek2020A3[[#This Row],[OPSKode]]</f>
        <v>6-002.80</v>
      </c>
      <c r="C215" s="340">
        <f>Inek2020A3[[#This Row],[Betrag2]]</f>
        <v>395.61</v>
      </c>
      <c r="D215" s="334" t="s">
        <v>1236</v>
      </c>
      <c r="E215" s="334" t="s">
        <v>1237</v>
      </c>
      <c r="F215" s="334" t="s">
        <v>1239</v>
      </c>
      <c r="G215" s="334" t="s">
        <v>1240</v>
      </c>
      <c r="H215" s="334" t="s">
        <v>989</v>
      </c>
      <c r="I215" s="340">
        <v>395.61</v>
      </c>
    </row>
    <row r="216" spans="1:9" x14ac:dyDescent="0.35">
      <c r="A216" s="334" t="str">
        <f>Inek2020A3[[#This Row],[ZPD2]]</f>
        <v>ZP22.02</v>
      </c>
      <c r="B216" s="334" t="str">
        <f>Inek2020A3[[#This Row],[OPSKode]]</f>
        <v>6-002.81</v>
      </c>
      <c r="C216" s="340">
        <f>Inek2020A3[[#This Row],[Betrag2]]</f>
        <v>692.32</v>
      </c>
      <c r="D216" s="334" t="s">
        <v>1236</v>
      </c>
      <c r="E216" s="334" t="s">
        <v>1237</v>
      </c>
      <c r="F216" s="334" t="s">
        <v>1241</v>
      </c>
      <c r="G216" s="334" t="s">
        <v>1242</v>
      </c>
      <c r="H216" s="334" t="s">
        <v>992</v>
      </c>
      <c r="I216" s="340">
        <v>692.32</v>
      </c>
    </row>
    <row r="217" spans="1:9" x14ac:dyDescent="0.35">
      <c r="A217" s="334" t="str">
        <f>Inek2020A3[[#This Row],[ZPD2]]</f>
        <v>ZP22.03</v>
      </c>
      <c r="B217" s="334" t="str">
        <f>Inek2020A3[[#This Row],[OPSKode]]</f>
        <v>6-002.82</v>
      </c>
      <c r="C217" s="340">
        <f>Inek2020A3[[#This Row],[Betrag2]]</f>
        <v>989.03</v>
      </c>
      <c r="D217" s="334" t="s">
        <v>1236</v>
      </c>
      <c r="E217" s="334" t="s">
        <v>1237</v>
      </c>
      <c r="F217" s="334" t="s">
        <v>1243</v>
      </c>
      <c r="G217" s="334" t="s">
        <v>1244</v>
      </c>
      <c r="H217" s="334" t="s">
        <v>995</v>
      </c>
      <c r="I217" s="340">
        <v>989.03</v>
      </c>
    </row>
    <row r="218" spans="1:9" x14ac:dyDescent="0.35">
      <c r="A218" s="334" t="str">
        <f>Inek2020A3[[#This Row],[ZPD2]]</f>
        <v>ZP22.04</v>
      </c>
      <c r="B218" s="334" t="str">
        <f>Inek2020A3[[#This Row],[OPSKode]]</f>
        <v>6-002.83</v>
      </c>
      <c r="C218" s="340">
        <f>Inek2020A3[[#This Row],[Betrag2]]</f>
        <v>1285.74</v>
      </c>
      <c r="D218" s="334" t="s">
        <v>1236</v>
      </c>
      <c r="E218" s="334" t="s">
        <v>1237</v>
      </c>
      <c r="F218" s="334" t="s">
        <v>1245</v>
      </c>
      <c r="G218" s="334" t="s">
        <v>1246</v>
      </c>
      <c r="H218" s="334" t="s">
        <v>998</v>
      </c>
      <c r="I218" s="340">
        <v>1285.74</v>
      </c>
    </row>
    <row r="219" spans="1:9" x14ac:dyDescent="0.35">
      <c r="A219" s="334" t="str">
        <f>Inek2020A3[[#This Row],[ZPD2]]</f>
        <v>ZP22.05</v>
      </c>
      <c r="B219" s="334" t="str">
        <f>Inek2020A3[[#This Row],[OPSKode]]</f>
        <v>6-002.84</v>
      </c>
      <c r="C219" s="340">
        <f>Inek2020A3[[#This Row],[Betrag2]]</f>
        <v>1582.45</v>
      </c>
      <c r="D219" s="334" t="s">
        <v>1236</v>
      </c>
      <c r="E219" s="334" t="s">
        <v>1237</v>
      </c>
      <c r="F219" s="334" t="s">
        <v>1247</v>
      </c>
      <c r="G219" s="334" t="s">
        <v>1248</v>
      </c>
      <c r="H219" s="334" t="s">
        <v>1001</v>
      </c>
      <c r="I219" s="340">
        <v>1582.45</v>
      </c>
    </row>
    <row r="220" spans="1:9" x14ac:dyDescent="0.35">
      <c r="A220" s="334" t="str">
        <f>Inek2020A3[[#This Row],[ZPD2]]</f>
        <v>ZP22.06</v>
      </c>
      <c r="B220" s="334" t="str">
        <f>Inek2020A3[[#This Row],[OPSKode]]</f>
        <v>6-002.85</v>
      </c>
      <c r="C220" s="340">
        <f>Inek2020A3[[#This Row],[Betrag2]]</f>
        <v>1879.16</v>
      </c>
      <c r="D220" s="334" t="s">
        <v>1236</v>
      </c>
      <c r="E220" s="334" t="s">
        <v>1237</v>
      </c>
      <c r="F220" s="334" t="s">
        <v>1249</v>
      </c>
      <c r="G220" s="334" t="s">
        <v>1250</v>
      </c>
      <c r="H220" s="334" t="s">
        <v>1004</v>
      </c>
      <c r="I220" s="340">
        <v>1879.16</v>
      </c>
    </row>
    <row r="221" spans="1:9" x14ac:dyDescent="0.35">
      <c r="A221" s="334" t="str">
        <f>Inek2020A3[[#This Row],[ZPD2]]</f>
        <v>ZP22.07</v>
      </c>
      <c r="B221" s="334" t="str">
        <f>Inek2020A3[[#This Row],[OPSKode]]</f>
        <v>6-002.86</v>
      </c>
      <c r="C221" s="340">
        <f>Inek2020A3[[#This Row],[Betrag2]]</f>
        <v>2175.87</v>
      </c>
      <c r="D221" s="334" t="s">
        <v>1236</v>
      </c>
      <c r="E221" s="334" t="s">
        <v>1237</v>
      </c>
      <c r="F221" s="334" t="s">
        <v>1251</v>
      </c>
      <c r="G221" s="334" t="s">
        <v>1252</v>
      </c>
      <c r="H221" s="334" t="s">
        <v>1007</v>
      </c>
      <c r="I221" s="340">
        <v>2175.87</v>
      </c>
    </row>
    <row r="222" spans="1:9" x14ac:dyDescent="0.35">
      <c r="A222" s="334" t="str">
        <f>Inek2020A3[[#This Row],[ZPD2]]</f>
        <v>ZP22.08</v>
      </c>
      <c r="B222" s="334" t="str">
        <f>Inek2020A3[[#This Row],[OPSKode]]</f>
        <v>6-002.87</v>
      </c>
      <c r="C222" s="340">
        <f>Inek2020A3[[#This Row],[Betrag2]]</f>
        <v>2472.58</v>
      </c>
      <c r="D222" s="334" t="s">
        <v>1236</v>
      </c>
      <c r="E222" s="334" t="s">
        <v>1237</v>
      </c>
      <c r="F222" s="334" t="s">
        <v>1253</v>
      </c>
      <c r="G222" s="334" t="s">
        <v>1254</v>
      </c>
      <c r="H222" s="334" t="s">
        <v>1010</v>
      </c>
      <c r="I222" s="340">
        <v>2472.58</v>
      </c>
    </row>
    <row r="223" spans="1:9" x14ac:dyDescent="0.35">
      <c r="A223" s="334" t="str">
        <f>Inek2020A3[[#This Row],[ZPD2]]</f>
        <v>ZP22.09</v>
      </c>
      <c r="B223" s="334" t="str">
        <f>Inek2020A3[[#This Row],[OPSKode]]</f>
        <v>6-002.88</v>
      </c>
      <c r="C223" s="340">
        <f>Inek2020A3[[#This Row],[Betrag2]]</f>
        <v>2769.29</v>
      </c>
      <c r="D223" s="334" t="s">
        <v>1236</v>
      </c>
      <c r="E223" s="334" t="s">
        <v>1237</v>
      </c>
      <c r="F223" s="334" t="s">
        <v>1255</v>
      </c>
      <c r="G223" s="334" t="s">
        <v>1256</v>
      </c>
      <c r="H223" s="334" t="s">
        <v>1013</v>
      </c>
      <c r="I223" s="340">
        <v>2769.29</v>
      </c>
    </row>
    <row r="224" spans="1:9" x14ac:dyDescent="0.35">
      <c r="A224" s="334" t="str">
        <f>Inek2020A3[[#This Row],[ZPD2]]</f>
        <v>ZP22.10</v>
      </c>
      <c r="B224" s="334" t="str">
        <f>Inek2020A3[[#This Row],[OPSKode]]</f>
        <v>6-002.89</v>
      </c>
      <c r="C224" s="340">
        <f>Inek2020A3[[#This Row],[Betrag2]]</f>
        <v>3066</v>
      </c>
      <c r="D224" s="334" t="s">
        <v>1236</v>
      </c>
      <c r="E224" s="334" t="s">
        <v>1237</v>
      </c>
      <c r="F224" s="334" t="s">
        <v>1257</v>
      </c>
      <c r="G224" s="334" t="s">
        <v>1258</v>
      </c>
      <c r="H224" s="334" t="s">
        <v>1016</v>
      </c>
      <c r="I224" s="340">
        <v>3066</v>
      </c>
    </row>
    <row r="225" spans="1:9" x14ac:dyDescent="0.35">
      <c r="A225" s="334" t="str">
        <f>Inek2020A3[[#This Row],[ZPD2]]</f>
        <v>ZP22.11</v>
      </c>
      <c r="B225" s="334" t="str">
        <f>Inek2020A3[[#This Row],[OPSKode]]</f>
        <v>6-002.8a</v>
      </c>
      <c r="C225" s="340">
        <f>Inek2020A3[[#This Row],[Betrag2]]</f>
        <v>3362.71</v>
      </c>
      <c r="D225" s="334" t="s">
        <v>1236</v>
      </c>
      <c r="E225" s="334" t="s">
        <v>1237</v>
      </c>
      <c r="F225" s="334" t="s">
        <v>1259</v>
      </c>
      <c r="G225" s="334" t="s">
        <v>1260</v>
      </c>
      <c r="H225" s="334" t="s">
        <v>1019</v>
      </c>
      <c r="I225" s="340">
        <v>3362.71</v>
      </c>
    </row>
    <row r="226" spans="1:9" x14ac:dyDescent="0.35">
      <c r="A226" s="334" t="str">
        <f>Inek2020A3[[#This Row],[ZPD2]]</f>
        <v>ZP22.12</v>
      </c>
      <c r="B226" s="334" t="str">
        <f>Inek2020A3[[#This Row],[OPSKode]]</f>
        <v>6-002.8b</v>
      </c>
      <c r="C226" s="340">
        <f>Inek2020A3[[#This Row],[Betrag2]]</f>
        <v>3758.33</v>
      </c>
      <c r="D226" s="334" t="s">
        <v>1236</v>
      </c>
      <c r="E226" s="334" t="s">
        <v>1237</v>
      </c>
      <c r="F226" s="334" t="s">
        <v>1261</v>
      </c>
      <c r="G226" s="334" t="s">
        <v>1262</v>
      </c>
      <c r="H226" s="334" t="s">
        <v>1022</v>
      </c>
      <c r="I226" s="340">
        <v>3758.33</v>
      </c>
    </row>
    <row r="227" spans="1:9" x14ac:dyDescent="0.35">
      <c r="A227" s="334" t="str">
        <f>Inek2020A3[[#This Row],[ZPD2]]</f>
        <v>ZP22.13</v>
      </c>
      <c r="B227" s="334" t="str">
        <f>Inek2020A3[[#This Row],[OPSKode]]</f>
        <v>6-002.8c</v>
      </c>
      <c r="C227" s="340">
        <f>Inek2020A3[[#This Row],[Betrag2]]</f>
        <v>4351.75</v>
      </c>
      <c r="D227" s="334" t="s">
        <v>1236</v>
      </c>
      <c r="E227" s="334" t="s">
        <v>1237</v>
      </c>
      <c r="F227" s="334" t="s">
        <v>1263</v>
      </c>
      <c r="G227" s="334" t="s">
        <v>1264</v>
      </c>
      <c r="H227" s="334" t="s">
        <v>1025</v>
      </c>
      <c r="I227" s="340">
        <v>4351.75</v>
      </c>
    </row>
    <row r="228" spans="1:9" x14ac:dyDescent="0.35">
      <c r="A228" s="334" t="str">
        <f>Inek2020A3[[#This Row],[ZPD2]]</f>
        <v>ZP22.14</v>
      </c>
      <c r="B228" s="334" t="str">
        <f>Inek2020A3[[#This Row],[OPSKode]]</f>
        <v>6-002.8d</v>
      </c>
      <c r="C228" s="340">
        <f>Inek2020A3[[#This Row],[Betrag2]]</f>
        <v>4945.17</v>
      </c>
      <c r="D228" s="334" t="s">
        <v>1236</v>
      </c>
      <c r="E228" s="334" t="s">
        <v>1237</v>
      </c>
      <c r="F228" s="334" t="s">
        <v>1265</v>
      </c>
      <c r="G228" s="334" t="s">
        <v>1266</v>
      </c>
      <c r="H228" s="334" t="s">
        <v>1028</v>
      </c>
      <c r="I228" s="340">
        <v>4945.17</v>
      </c>
    </row>
    <row r="229" spans="1:9" x14ac:dyDescent="0.35">
      <c r="A229" s="334" t="str">
        <f>Inek2020A3[[#This Row],[ZPD2]]</f>
        <v>ZP22.15</v>
      </c>
      <c r="B229" s="334" t="str">
        <f>Inek2020A3[[#This Row],[OPSKode]]</f>
        <v>6-002.8e</v>
      </c>
      <c r="C229" s="340">
        <f>Inek2020A3[[#This Row],[Betrag2]]</f>
        <v>5538.59</v>
      </c>
      <c r="D229" s="334" t="s">
        <v>1236</v>
      </c>
      <c r="E229" s="334" t="s">
        <v>1237</v>
      </c>
      <c r="F229" s="334" t="s">
        <v>1267</v>
      </c>
      <c r="G229" s="334" t="s">
        <v>1268</v>
      </c>
      <c r="H229" s="334" t="s">
        <v>1031</v>
      </c>
      <c r="I229" s="340">
        <v>5538.59</v>
      </c>
    </row>
    <row r="230" spans="1:9" x14ac:dyDescent="0.35">
      <c r="A230" s="334" t="str">
        <f>Inek2020A3[[#This Row],[ZPD2]]</f>
        <v>ZP22.16</v>
      </c>
      <c r="B230" s="334" t="str">
        <f>Inek2020A3[[#This Row],[OPSKode]]</f>
        <v>6-002.8f</v>
      </c>
      <c r="C230" s="340">
        <f>Inek2020A3[[#This Row],[Betrag2]]</f>
        <v>6132.01</v>
      </c>
      <c r="D230" s="334" t="s">
        <v>1236</v>
      </c>
      <c r="E230" s="334" t="s">
        <v>1237</v>
      </c>
      <c r="F230" s="334" t="s">
        <v>1269</v>
      </c>
      <c r="G230" s="334" t="s">
        <v>1270</v>
      </c>
      <c r="H230" s="334" t="s">
        <v>1034</v>
      </c>
      <c r="I230" s="340">
        <v>6132.01</v>
      </c>
    </row>
    <row r="231" spans="1:9" x14ac:dyDescent="0.35">
      <c r="A231" s="334" t="str">
        <f>Inek2020A3[[#This Row],[ZPD2]]</f>
        <v>ZP22.17</v>
      </c>
      <c r="B231" s="334" t="str">
        <f>Inek2020A3[[#This Row],[OPSKode]]</f>
        <v>6-002.8g</v>
      </c>
      <c r="C231" s="340">
        <f>Inek2020A3[[#This Row],[Betrag2]]</f>
        <v>6725.43</v>
      </c>
      <c r="D231" s="334" t="s">
        <v>1236</v>
      </c>
      <c r="E231" s="334" t="s">
        <v>1237</v>
      </c>
      <c r="F231" s="334" t="s">
        <v>1271</v>
      </c>
      <c r="G231" s="334" t="s">
        <v>1272</v>
      </c>
      <c r="H231" s="334" t="s">
        <v>1037</v>
      </c>
      <c r="I231" s="340">
        <v>6725.43</v>
      </c>
    </row>
    <row r="232" spans="1:9" x14ac:dyDescent="0.35">
      <c r="A232" s="334" t="str">
        <f>Inek2020A3[[#This Row],[ZPD2]]</f>
        <v>ZP22.18</v>
      </c>
      <c r="B232" s="334" t="str">
        <f>Inek2020A3[[#This Row],[OPSKode]]</f>
        <v>6-002.8h</v>
      </c>
      <c r="C232" s="340">
        <f>Inek2020A3[[#This Row],[Betrag2]]</f>
        <v>7318.85</v>
      </c>
      <c r="D232" s="334" t="s">
        <v>1236</v>
      </c>
      <c r="E232" s="334" t="s">
        <v>1237</v>
      </c>
      <c r="F232" s="334" t="s">
        <v>1273</v>
      </c>
      <c r="G232" s="334" t="s">
        <v>1274</v>
      </c>
      <c r="H232" s="334" t="s">
        <v>1275</v>
      </c>
      <c r="I232" s="340">
        <v>7318.85</v>
      </c>
    </row>
    <row r="233" spans="1:9" x14ac:dyDescent="0.35">
      <c r="D233" s="334" t="s">
        <v>1347</v>
      </c>
      <c r="E233" s="334" t="s">
        <v>1348</v>
      </c>
      <c r="H233" s="334" t="s">
        <v>1349</v>
      </c>
    </row>
    <row r="234" spans="1:9" x14ac:dyDescent="0.35">
      <c r="A234" s="334" t="str">
        <f>Inek2020A3[[#This Row],[ZPD2]]</f>
        <v>ZP26.01</v>
      </c>
      <c r="B234" s="334" t="str">
        <f>Inek2020A3[[#This Row],[OPSKode]]</f>
        <v>6-002.e0</v>
      </c>
      <c r="C234" s="340">
        <f>Inek2020A3[[#This Row],[Betrag2]]</f>
        <v>31.18</v>
      </c>
      <c r="D234" s="334" t="s">
        <v>1347</v>
      </c>
      <c r="E234" s="334" t="s">
        <v>1348</v>
      </c>
      <c r="F234" s="334" t="s">
        <v>1350</v>
      </c>
      <c r="G234" s="334" t="s">
        <v>1351</v>
      </c>
      <c r="H234" s="334" t="s">
        <v>1352</v>
      </c>
      <c r="I234" s="340">
        <v>31.18</v>
      </c>
    </row>
    <row r="235" spans="1:9" x14ac:dyDescent="0.35">
      <c r="A235" s="334" t="str">
        <f>Inek2020A3[[#This Row],[ZPD2]]</f>
        <v>ZP26.02</v>
      </c>
      <c r="B235" s="334" t="str">
        <f>Inek2020A3[[#This Row],[OPSKode]]</f>
        <v>6-002.e1</v>
      </c>
      <c r="C235" s="340">
        <f>Inek2020A3[[#This Row],[Betrag2]]</f>
        <v>49.88</v>
      </c>
      <c r="D235" s="334" t="s">
        <v>1347</v>
      </c>
      <c r="E235" s="334" t="s">
        <v>1348</v>
      </c>
      <c r="F235" s="334" t="s">
        <v>1353</v>
      </c>
      <c r="G235" s="334" t="s">
        <v>1354</v>
      </c>
      <c r="H235" s="334" t="s">
        <v>1355</v>
      </c>
      <c r="I235" s="340">
        <v>49.88</v>
      </c>
    </row>
    <row r="236" spans="1:9" x14ac:dyDescent="0.35">
      <c r="A236" s="334" t="str">
        <f>Inek2020A3[[#This Row],[ZPD2]]</f>
        <v>ZP26.03</v>
      </c>
      <c r="B236" s="334" t="str">
        <f>Inek2020A3[[#This Row],[OPSKode]]</f>
        <v>6-002.e2</v>
      </c>
      <c r="C236" s="340">
        <f>Inek2020A3[[#This Row],[Betrag2]]</f>
        <v>72.739999999999995</v>
      </c>
      <c r="D236" s="334" t="s">
        <v>1347</v>
      </c>
      <c r="E236" s="334" t="s">
        <v>1348</v>
      </c>
      <c r="F236" s="334" t="s">
        <v>1356</v>
      </c>
      <c r="G236" s="334" t="s">
        <v>1357</v>
      </c>
      <c r="H236" s="334" t="s">
        <v>1358</v>
      </c>
      <c r="I236" s="340">
        <v>72.739999999999995</v>
      </c>
    </row>
    <row r="237" spans="1:9" x14ac:dyDescent="0.35">
      <c r="A237" s="334" t="str">
        <f>Inek2020A3[[#This Row],[ZPD2]]</f>
        <v>ZP26.04</v>
      </c>
      <c r="B237" s="334" t="str">
        <f>Inek2020A3[[#This Row],[OPSKode]]</f>
        <v>6-002.e3</v>
      </c>
      <c r="C237" s="340">
        <f>Inek2020A3[[#This Row],[Betrag2]]</f>
        <v>103.92</v>
      </c>
      <c r="D237" s="334" t="s">
        <v>1347</v>
      </c>
      <c r="E237" s="334" t="s">
        <v>1348</v>
      </c>
      <c r="F237" s="334" t="s">
        <v>1359</v>
      </c>
      <c r="G237" s="334" t="s">
        <v>1360</v>
      </c>
      <c r="H237" s="334" t="s">
        <v>1361</v>
      </c>
      <c r="I237" s="340">
        <v>103.92</v>
      </c>
    </row>
    <row r="238" spans="1:9" x14ac:dyDescent="0.35">
      <c r="A238" s="334" t="str">
        <f>Inek2020A3[[#This Row],[ZPD2]]</f>
        <v>ZP26.05</v>
      </c>
      <c r="B238" s="334" t="str">
        <f>Inek2020A3[[#This Row],[OPSKode]]</f>
        <v>6-002.e4</v>
      </c>
      <c r="C238" s="340">
        <f>Inek2020A3[[#This Row],[Betrag2]]</f>
        <v>135.09</v>
      </c>
      <c r="D238" s="334" t="s">
        <v>1347</v>
      </c>
      <c r="E238" s="334" t="s">
        <v>1348</v>
      </c>
      <c r="F238" s="334" t="s">
        <v>1362</v>
      </c>
      <c r="G238" s="334" t="s">
        <v>1363</v>
      </c>
      <c r="H238" s="334" t="s">
        <v>1364</v>
      </c>
      <c r="I238" s="340">
        <v>135.09</v>
      </c>
    </row>
    <row r="239" spans="1:9" x14ac:dyDescent="0.35">
      <c r="A239" s="334" t="str">
        <f>Inek2020A3[[#This Row],[ZPD2]]</f>
        <v>ZP26.06</v>
      </c>
      <c r="B239" s="334" t="str">
        <f>Inek2020A3[[#This Row],[OPSKode]]</f>
        <v>6-002.e5</v>
      </c>
      <c r="C239" s="340">
        <f>Inek2020A3[[#This Row],[Betrag2]]</f>
        <v>166.27</v>
      </c>
      <c r="D239" s="334" t="s">
        <v>1347</v>
      </c>
      <c r="E239" s="334" t="s">
        <v>1348</v>
      </c>
      <c r="F239" s="334" t="s">
        <v>1365</v>
      </c>
      <c r="G239" s="334" t="s">
        <v>1366</v>
      </c>
      <c r="H239" s="334" t="s">
        <v>1367</v>
      </c>
      <c r="I239" s="340">
        <v>166.27</v>
      </c>
    </row>
    <row r="240" spans="1:9" x14ac:dyDescent="0.35">
      <c r="A240" s="334" t="str">
        <f>Inek2020A3[[#This Row],[ZPD2]]</f>
        <v>ZP26.07</v>
      </c>
      <c r="B240" s="334" t="str">
        <f>Inek2020A3[[#This Row],[OPSKode]]</f>
        <v>6-002.e6</v>
      </c>
      <c r="C240" s="340">
        <f>Inek2020A3[[#This Row],[Betrag2]]</f>
        <v>195.88</v>
      </c>
      <c r="D240" s="334" t="s">
        <v>1347</v>
      </c>
      <c r="E240" s="334" t="s">
        <v>1348</v>
      </c>
      <c r="F240" s="334" t="s">
        <v>1368</v>
      </c>
      <c r="G240" s="334" t="s">
        <v>1369</v>
      </c>
      <c r="H240" s="334" t="s">
        <v>1370</v>
      </c>
      <c r="I240" s="340">
        <v>195.88</v>
      </c>
    </row>
    <row r="241" spans="1:9" x14ac:dyDescent="0.35">
      <c r="A241" s="334" t="str">
        <f>Inek2020A3[[#This Row],[ZPD2]]</f>
        <v>ZP26.08</v>
      </c>
      <c r="B241" s="334" t="str">
        <f>Inek2020A3[[#This Row],[OPSKode]]</f>
        <v>6-002.e7</v>
      </c>
      <c r="C241" s="340">
        <f>Inek2020A3[[#This Row],[Betrag2]]</f>
        <v>228.62</v>
      </c>
      <c r="D241" s="334" t="s">
        <v>1347</v>
      </c>
      <c r="E241" s="334" t="s">
        <v>1348</v>
      </c>
      <c r="F241" s="334" t="s">
        <v>1371</v>
      </c>
      <c r="G241" s="334" t="s">
        <v>1372</v>
      </c>
      <c r="H241" s="334" t="s">
        <v>1373</v>
      </c>
      <c r="I241" s="340">
        <v>228.62</v>
      </c>
    </row>
    <row r="242" spans="1:9" x14ac:dyDescent="0.35">
      <c r="A242" s="334" t="str">
        <f>Inek2020A3[[#This Row],[ZPD2]]</f>
        <v>ZP26.09</v>
      </c>
      <c r="B242" s="334" t="str">
        <f>Inek2020A3[[#This Row],[OPSKode]]</f>
        <v>6-002.e8</v>
      </c>
      <c r="C242" s="340">
        <f>Inek2020A3[[#This Row],[Betrag2]]</f>
        <v>259.79000000000002</v>
      </c>
      <c r="D242" s="334" t="s">
        <v>1347</v>
      </c>
      <c r="E242" s="334" t="s">
        <v>1348</v>
      </c>
      <c r="F242" s="334" t="s">
        <v>1374</v>
      </c>
      <c r="G242" s="334" t="s">
        <v>1375</v>
      </c>
      <c r="H242" s="334" t="s">
        <v>1376</v>
      </c>
      <c r="I242" s="340">
        <v>259.79000000000002</v>
      </c>
    </row>
    <row r="243" spans="1:9" x14ac:dyDescent="0.35">
      <c r="A243" s="334" t="str">
        <f>Inek2020A3[[#This Row],[ZPD2]]</f>
        <v>ZP26.10</v>
      </c>
      <c r="B243" s="334" t="str">
        <f>Inek2020A3[[#This Row],[OPSKode]]</f>
        <v>6-002.e9</v>
      </c>
      <c r="C243" s="340">
        <f>Inek2020A3[[#This Row],[Betrag2]]</f>
        <v>290.97000000000003</v>
      </c>
      <c r="D243" s="334" t="s">
        <v>1347</v>
      </c>
      <c r="E243" s="334" t="s">
        <v>1348</v>
      </c>
      <c r="F243" s="334" t="s">
        <v>1377</v>
      </c>
      <c r="G243" s="334" t="s">
        <v>1378</v>
      </c>
      <c r="H243" s="334" t="s">
        <v>1379</v>
      </c>
      <c r="I243" s="340">
        <v>290.97000000000003</v>
      </c>
    </row>
    <row r="244" spans="1:9" x14ac:dyDescent="0.35">
      <c r="A244" s="334" t="str">
        <f>Inek2020A3[[#This Row],[ZPD2]]</f>
        <v>ZP26.11</v>
      </c>
      <c r="B244" s="334" t="str">
        <f>Inek2020A3[[#This Row],[OPSKode]]</f>
        <v>6-002.ea</v>
      </c>
      <c r="C244" s="340">
        <f>Inek2020A3[[#This Row],[Betrag2]]</f>
        <v>322.14</v>
      </c>
      <c r="D244" s="334" t="s">
        <v>1347</v>
      </c>
      <c r="E244" s="334" t="s">
        <v>1348</v>
      </c>
      <c r="F244" s="334" t="s">
        <v>1380</v>
      </c>
      <c r="G244" s="334" t="s">
        <v>1381</v>
      </c>
      <c r="H244" s="334" t="s">
        <v>1382</v>
      </c>
      <c r="I244" s="340">
        <v>322.14</v>
      </c>
    </row>
    <row r="245" spans="1:9" x14ac:dyDescent="0.35">
      <c r="A245" s="334" t="str">
        <f>Inek2020A3[[#This Row],[ZPD2]]</f>
        <v>ZP26.12</v>
      </c>
      <c r="B245" s="334" t="str">
        <f>Inek2020A3[[#This Row],[OPSKode]]</f>
        <v>6-002.eb</v>
      </c>
      <c r="C245" s="340">
        <f>Inek2020A3[[#This Row],[Betrag2]]</f>
        <v>353.32</v>
      </c>
      <c r="D245" s="334" t="s">
        <v>1347</v>
      </c>
      <c r="E245" s="334" t="s">
        <v>1348</v>
      </c>
      <c r="F245" s="334" t="s">
        <v>1383</v>
      </c>
      <c r="G245" s="334" t="s">
        <v>1384</v>
      </c>
      <c r="H245" s="334" t="s">
        <v>1385</v>
      </c>
      <c r="I245" s="340">
        <v>353.32</v>
      </c>
    </row>
    <row r="246" spans="1:9" x14ac:dyDescent="0.35">
      <c r="A246" s="334" t="str">
        <f>Inek2020A3[[#This Row],[ZPD2]]</f>
        <v>ZP26.13</v>
      </c>
      <c r="B246" s="334" t="str">
        <f>Inek2020A3[[#This Row],[OPSKode]]</f>
        <v>6-002.ec</v>
      </c>
      <c r="C246" s="340">
        <f>Inek2020A3[[#This Row],[Betrag2]]</f>
        <v>394.88</v>
      </c>
      <c r="D246" s="334" t="s">
        <v>1347</v>
      </c>
      <c r="E246" s="334" t="s">
        <v>1348</v>
      </c>
      <c r="F246" s="334" t="s">
        <v>1386</v>
      </c>
      <c r="G246" s="334" t="s">
        <v>1387</v>
      </c>
      <c r="H246" s="334" t="s">
        <v>1388</v>
      </c>
      <c r="I246" s="340">
        <v>394.88</v>
      </c>
    </row>
    <row r="247" spans="1:9" x14ac:dyDescent="0.35">
      <c r="A247" s="334" t="str">
        <f>Inek2020A3[[#This Row],[ZPD2]]</f>
        <v>ZP26.14</v>
      </c>
      <c r="B247" s="334" t="str">
        <f>Inek2020A3[[#This Row],[OPSKode]]</f>
        <v>6-002.ed</v>
      </c>
      <c r="C247" s="340">
        <f>Inek2020A3[[#This Row],[Betrag2]]</f>
        <v>457.23</v>
      </c>
      <c r="D247" s="334" t="s">
        <v>1347</v>
      </c>
      <c r="E247" s="334" t="s">
        <v>1348</v>
      </c>
      <c r="F247" s="334" t="s">
        <v>1389</v>
      </c>
      <c r="G247" s="334" t="s">
        <v>1390</v>
      </c>
      <c r="H247" s="334" t="s">
        <v>1391</v>
      </c>
      <c r="I247" s="340">
        <v>457.23</v>
      </c>
    </row>
    <row r="248" spans="1:9" x14ac:dyDescent="0.35">
      <c r="A248" s="334" t="str">
        <f>Inek2020A3[[#This Row],[ZPD2]]</f>
        <v>ZP26.15</v>
      </c>
      <c r="B248" s="334" t="str">
        <f>Inek2020A3[[#This Row],[OPSKode]]</f>
        <v>6-002.ee</v>
      </c>
      <c r="C248" s="340">
        <f>Inek2020A3[[#This Row],[Betrag2]]</f>
        <v>519.58000000000004</v>
      </c>
      <c r="D248" s="334" t="s">
        <v>1347</v>
      </c>
      <c r="E248" s="334" t="s">
        <v>1348</v>
      </c>
      <c r="F248" s="334" t="s">
        <v>1392</v>
      </c>
      <c r="G248" s="334" t="s">
        <v>1393</v>
      </c>
      <c r="H248" s="334" t="s">
        <v>1394</v>
      </c>
      <c r="I248" s="340">
        <v>519.58000000000004</v>
      </c>
    </row>
    <row r="249" spans="1:9" x14ac:dyDescent="0.35">
      <c r="A249" s="334" t="str">
        <f>Inek2020A3[[#This Row],[ZPD2]]</f>
        <v>ZP26.16</v>
      </c>
      <c r="B249" s="334" t="str">
        <f>Inek2020A3[[#This Row],[OPSKode]]</f>
        <v>6-002.ef</v>
      </c>
      <c r="C249" s="340">
        <f>Inek2020A3[[#This Row],[Betrag2]]</f>
        <v>581.92999999999995</v>
      </c>
      <c r="D249" s="334" t="s">
        <v>1347</v>
      </c>
      <c r="E249" s="334" t="s">
        <v>1348</v>
      </c>
      <c r="F249" s="334" t="s">
        <v>1395</v>
      </c>
      <c r="G249" s="334" t="s">
        <v>1396</v>
      </c>
      <c r="H249" s="334" t="s">
        <v>1397</v>
      </c>
      <c r="I249" s="340">
        <v>581.92999999999995</v>
      </c>
    </row>
    <row r="250" spans="1:9" x14ac:dyDescent="0.35">
      <c r="A250" s="334" t="str">
        <f>Inek2020A3[[#This Row],[ZPD2]]</f>
        <v>ZP26.17</v>
      </c>
      <c r="B250" s="334" t="str">
        <f>Inek2020A3[[#This Row],[OPSKode]]</f>
        <v>6-002.eg</v>
      </c>
      <c r="C250" s="340">
        <f>Inek2020A3[[#This Row],[Betrag2]]</f>
        <v>644.28</v>
      </c>
      <c r="D250" s="334" t="s">
        <v>1347</v>
      </c>
      <c r="E250" s="334" t="s">
        <v>1348</v>
      </c>
      <c r="F250" s="334" t="s">
        <v>1398</v>
      </c>
      <c r="G250" s="334" t="s">
        <v>1399</v>
      </c>
      <c r="H250" s="334" t="s">
        <v>1400</v>
      </c>
      <c r="I250" s="340">
        <v>644.28</v>
      </c>
    </row>
    <row r="251" spans="1:9" x14ac:dyDescent="0.35">
      <c r="A251" s="334" t="str">
        <f>Inek2020A3[[#This Row],[ZPD2]]</f>
        <v>ZP26.18</v>
      </c>
      <c r="B251" s="334" t="str">
        <f>Inek2020A3[[#This Row],[OPSKode]]</f>
        <v>6-002.eh</v>
      </c>
      <c r="C251" s="340">
        <f>Inek2020A3[[#This Row],[Betrag2]]</f>
        <v>706.63</v>
      </c>
      <c r="D251" s="334" t="s">
        <v>1347</v>
      </c>
      <c r="E251" s="334" t="s">
        <v>1348</v>
      </c>
      <c r="F251" s="334" t="s">
        <v>1401</v>
      </c>
      <c r="G251" s="334" t="s">
        <v>1402</v>
      </c>
      <c r="H251" s="334" t="s">
        <v>1403</v>
      </c>
      <c r="I251" s="340">
        <v>706.63</v>
      </c>
    </row>
    <row r="252" spans="1:9" x14ac:dyDescent="0.35">
      <c r="A252" s="334" t="str">
        <f>Inek2020A3[[#This Row],[ZPD2]]</f>
        <v>ZP26.19</v>
      </c>
      <c r="B252" s="334" t="str">
        <f>Inek2020A3[[#This Row],[OPSKode]]</f>
        <v>6-002.ej</v>
      </c>
      <c r="C252" s="340">
        <f>Inek2020A3[[#This Row],[Betrag2]]</f>
        <v>789.77</v>
      </c>
      <c r="D252" s="334" t="s">
        <v>1347</v>
      </c>
      <c r="E252" s="334" t="s">
        <v>1348</v>
      </c>
      <c r="F252" s="334" t="s">
        <v>1404</v>
      </c>
      <c r="G252" s="334" t="s">
        <v>1405</v>
      </c>
      <c r="H252" s="334" t="s">
        <v>1406</v>
      </c>
      <c r="I252" s="340">
        <v>789.77</v>
      </c>
    </row>
    <row r="253" spans="1:9" x14ac:dyDescent="0.35">
      <c r="A253" s="334" t="str">
        <f>Inek2020A3[[#This Row],[ZPD2]]</f>
        <v>ZP26.20</v>
      </c>
      <c r="B253" s="334" t="str">
        <f>Inek2020A3[[#This Row],[OPSKode]]</f>
        <v>6-002.ek</v>
      </c>
      <c r="C253" s="340">
        <f>Inek2020A3[[#This Row],[Betrag2]]</f>
        <v>914.47</v>
      </c>
      <c r="D253" s="334" t="s">
        <v>1347</v>
      </c>
      <c r="E253" s="334" t="s">
        <v>1348</v>
      </c>
      <c r="F253" s="334" t="s">
        <v>1407</v>
      </c>
      <c r="G253" s="334" t="s">
        <v>1408</v>
      </c>
      <c r="H253" s="334" t="s">
        <v>1409</v>
      </c>
      <c r="I253" s="340">
        <v>914.47</v>
      </c>
    </row>
    <row r="254" spans="1:9" x14ac:dyDescent="0.35">
      <c r="D254" s="334" t="s">
        <v>1410</v>
      </c>
      <c r="E254" s="334" t="s">
        <v>1411</v>
      </c>
      <c r="H254" s="334" t="s">
        <v>1412</v>
      </c>
    </row>
    <row r="255" spans="1:9" x14ac:dyDescent="0.35">
      <c r="A255" s="334" t="str">
        <f>Inek2020A3[[#This Row],[ZPD2]]</f>
        <v>ZP28.13</v>
      </c>
      <c r="B255" s="334" t="str">
        <f>Inek2020A3[[#This Row],[OPSKode]]</f>
        <v>6-002.hc</v>
      </c>
      <c r="C255" s="340">
        <f>Inek2020A3[[#This Row],[Betrag2]]</f>
        <v>118.86</v>
      </c>
      <c r="D255" s="334" t="s">
        <v>1410</v>
      </c>
      <c r="E255" s="334" t="s">
        <v>1411</v>
      </c>
      <c r="F255" s="334" t="s">
        <v>1413</v>
      </c>
      <c r="G255" s="334" t="s">
        <v>1414</v>
      </c>
      <c r="H255" s="334" t="s">
        <v>1415</v>
      </c>
      <c r="I255" s="340">
        <v>118.86</v>
      </c>
    </row>
    <row r="256" spans="1:9" x14ac:dyDescent="0.35">
      <c r="A256" s="334" t="str">
        <f>Inek2020A3[[#This Row],[ZPD2]]</f>
        <v>ZP28.14</v>
      </c>
      <c r="B256" s="334" t="str">
        <f>Inek2020A3[[#This Row],[OPSKode]]</f>
        <v>6-002.hd</v>
      </c>
      <c r="C256" s="340">
        <f>Inek2020A3[[#This Row],[Betrag2]]</f>
        <v>137.63</v>
      </c>
      <c r="D256" s="334" t="s">
        <v>1410</v>
      </c>
      <c r="E256" s="334" t="s">
        <v>1411</v>
      </c>
      <c r="F256" s="334" t="s">
        <v>1416</v>
      </c>
      <c r="G256" s="334" t="s">
        <v>1417</v>
      </c>
      <c r="H256" s="334" t="s">
        <v>1418</v>
      </c>
      <c r="I256" s="340">
        <v>137.63</v>
      </c>
    </row>
    <row r="257" spans="1:9" x14ac:dyDescent="0.35">
      <c r="A257" s="334" t="str">
        <f>Inek2020A3[[#This Row],[ZPD2]]</f>
        <v>ZP28.15</v>
      </c>
      <c r="B257" s="334" t="str">
        <f>Inek2020A3[[#This Row],[OPSKode]]</f>
        <v>6-002.he</v>
      </c>
      <c r="C257" s="340">
        <f>Inek2020A3[[#This Row],[Betrag2]]</f>
        <v>156.4</v>
      </c>
      <c r="D257" s="334" t="s">
        <v>1410</v>
      </c>
      <c r="E257" s="334" t="s">
        <v>1411</v>
      </c>
      <c r="F257" s="334" t="s">
        <v>1419</v>
      </c>
      <c r="G257" s="334" t="s">
        <v>1420</v>
      </c>
      <c r="H257" s="334" t="s">
        <v>1421</v>
      </c>
      <c r="I257" s="340">
        <v>156.4</v>
      </c>
    </row>
    <row r="258" spans="1:9" x14ac:dyDescent="0.35">
      <c r="A258" s="334" t="str">
        <f>Inek2020A3[[#This Row],[ZPD2]]</f>
        <v>ZP28.16</v>
      </c>
      <c r="B258" s="334" t="str">
        <f>Inek2020A3[[#This Row],[OPSKode]]</f>
        <v>6-002.hf</v>
      </c>
      <c r="C258" s="340">
        <f>Inek2020A3[[#This Row],[Betrag2]]</f>
        <v>175.17</v>
      </c>
      <c r="D258" s="334" t="s">
        <v>1410</v>
      </c>
      <c r="E258" s="334" t="s">
        <v>1411</v>
      </c>
      <c r="F258" s="334" t="s">
        <v>1422</v>
      </c>
      <c r="G258" s="334" t="s">
        <v>1423</v>
      </c>
      <c r="H258" s="334" t="s">
        <v>1424</v>
      </c>
      <c r="I258" s="340">
        <v>175.17</v>
      </c>
    </row>
    <row r="259" spans="1:9" x14ac:dyDescent="0.35">
      <c r="D259" s="334" t="s">
        <v>1425</v>
      </c>
      <c r="E259" s="334" t="s">
        <v>1426</v>
      </c>
      <c r="H259" s="334" t="s">
        <v>1427</v>
      </c>
    </row>
    <row r="260" spans="1:9" x14ac:dyDescent="0.35">
      <c r="A260" s="334" t="str">
        <f>Inek2020A3[[#This Row],[ZPD2]]</f>
        <v>ZP32.01</v>
      </c>
      <c r="B260" s="334" t="str">
        <f>Inek2020A3[[#This Row],[OPSKode]]</f>
        <v>8-810.w0</v>
      </c>
      <c r="C260" s="340">
        <f>Inek2020A3[[#This Row],[Betrag2]]</f>
        <v>133.24</v>
      </c>
      <c r="D260" s="334" t="s">
        <v>1425</v>
      </c>
      <c r="E260" s="334" t="s">
        <v>1426</v>
      </c>
      <c r="F260" s="334" t="s">
        <v>1428</v>
      </c>
      <c r="G260" s="334" t="s">
        <v>1429</v>
      </c>
      <c r="H260" s="334" t="s">
        <v>1430</v>
      </c>
      <c r="I260" s="340">
        <v>133.24</v>
      </c>
    </row>
    <row r="261" spans="1:9" x14ac:dyDescent="0.35">
      <c r="A261" s="334" t="str">
        <f>Inek2020A3[[#This Row],[ZPD2]]</f>
        <v>ZP32.02</v>
      </c>
      <c r="B261" s="334" t="str">
        <f>Inek2020A3[[#This Row],[OPSKode]]</f>
        <v>8-810.w1</v>
      </c>
      <c r="C261" s="340">
        <f>Inek2020A3[[#This Row],[Betrag2]]</f>
        <v>266.48</v>
      </c>
      <c r="D261" s="334" t="s">
        <v>1425</v>
      </c>
      <c r="E261" s="334" t="s">
        <v>1426</v>
      </c>
      <c r="F261" s="334" t="s">
        <v>1431</v>
      </c>
      <c r="G261" s="334" t="s">
        <v>1432</v>
      </c>
      <c r="H261" s="334" t="s">
        <v>1433</v>
      </c>
      <c r="I261" s="340">
        <v>266.48</v>
      </c>
    </row>
    <row r="262" spans="1:9" x14ac:dyDescent="0.35">
      <c r="A262" s="334" t="str">
        <f>Inek2020A3[[#This Row],[ZPD2]]</f>
        <v>ZP32.03</v>
      </c>
      <c r="B262" s="334" t="str">
        <f>Inek2020A3[[#This Row],[OPSKode]]</f>
        <v>8-810.w2</v>
      </c>
      <c r="C262" s="340">
        <f>Inek2020A3[[#This Row],[Betrag2]]</f>
        <v>407.32</v>
      </c>
      <c r="D262" s="334" t="s">
        <v>1425</v>
      </c>
      <c r="E262" s="334" t="s">
        <v>1426</v>
      </c>
      <c r="F262" s="334" t="s">
        <v>1434</v>
      </c>
      <c r="G262" s="334" t="s">
        <v>1435</v>
      </c>
      <c r="H262" s="334" t="s">
        <v>1436</v>
      </c>
      <c r="I262" s="340">
        <v>407.32</v>
      </c>
    </row>
    <row r="263" spans="1:9" x14ac:dyDescent="0.35">
      <c r="A263" s="334" t="str">
        <f>Inek2020A3[[#This Row],[ZPD2]]</f>
        <v>ZP32.04</v>
      </c>
      <c r="B263" s="334" t="str">
        <f>Inek2020A3[[#This Row],[OPSKode]]</f>
        <v>8-810.w3</v>
      </c>
      <c r="C263" s="340">
        <f>Inek2020A3[[#This Row],[Betrag2]]</f>
        <v>732.82</v>
      </c>
      <c r="D263" s="334" t="s">
        <v>1425</v>
      </c>
      <c r="E263" s="334" t="s">
        <v>1426</v>
      </c>
      <c r="F263" s="334" t="s">
        <v>1437</v>
      </c>
      <c r="G263" s="334" t="s">
        <v>1438</v>
      </c>
      <c r="H263" s="334" t="s">
        <v>1439</v>
      </c>
      <c r="I263" s="340">
        <v>732.82</v>
      </c>
    </row>
    <row r="264" spans="1:9" x14ac:dyDescent="0.35">
      <c r="A264" s="334" t="str">
        <f>Inek2020A3[[#This Row],[ZPD2]]</f>
        <v>ZP32.05</v>
      </c>
      <c r="B264" s="334" t="str">
        <f>Inek2020A3[[#This Row],[OPSKode]]</f>
        <v>8-810.w4</v>
      </c>
      <c r="C264" s="340">
        <f>Inek2020A3[[#This Row],[Betrag2]]</f>
        <v>1132.54</v>
      </c>
      <c r="D264" s="334" t="s">
        <v>1425</v>
      </c>
      <c r="E264" s="334" t="s">
        <v>1426</v>
      </c>
      <c r="F264" s="334" t="s">
        <v>1440</v>
      </c>
      <c r="G264" s="334" t="s">
        <v>1441</v>
      </c>
      <c r="H264" s="334" t="s">
        <v>1442</v>
      </c>
      <c r="I264" s="340">
        <v>1132.54</v>
      </c>
    </row>
    <row r="265" spans="1:9" x14ac:dyDescent="0.35">
      <c r="A265" s="334" t="str">
        <f>Inek2020A3[[#This Row],[ZPD2]]</f>
        <v>ZP32.06</v>
      </c>
      <c r="B265" s="334" t="str">
        <f>Inek2020A3[[#This Row],[OPSKode]]</f>
        <v>8-810.w5</v>
      </c>
      <c r="C265" s="340">
        <f>Inek2020A3[[#This Row],[Betrag2]]</f>
        <v>1532.26</v>
      </c>
      <c r="D265" s="334" t="s">
        <v>1425</v>
      </c>
      <c r="E265" s="334" t="s">
        <v>1426</v>
      </c>
      <c r="F265" s="334" t="s">
        <v>1443</v>
      </c>
      <c r="G265" s="334" t="s">
        <v>1444</v>
      </c>
      <c r="H265" s="334" t="s">
        <v>1445</v>
      </c>
      <c r="I265" s="340">
        <v>1532.26</v>
      </c>
    </row>
    <row r="266" spans="1:9" x14ac:dyDescent="0.35">
      <c r="A266" s="334" t="str">
        <f>Inek2020A3[[#This Row],[ZPD2]]</f>
        <v>ZP32.07</v>
      </c>
      <c r="B266" s="334" t="str">
        <f>Inek2020A3[[#This Row],[OPSKode]]</f>
        <v>8-810.w6</v>
      </c>
      <c r="C266" s="340">
        <f>Inek2020A3[[#This Row],[Betrag2]]</f>
        <v>1931.98</v>
      </c>
      <c r="D266" s="334" t="s">
        <v>1425</v>
      </c>
      <c r="E266" s="334" t="s">
        <v>1426</v>
      </c>
      <c r="F266" s="334" t="s">
        <v>1446</v>
      </c>
      <c r="G266" s="334" t="s">
        <v>1447</v>
      </c>
      <c r="H266" s="334" t="s">
        <v>1448</v>
      </c>
      <c r="I266" s="340">
        <v>1931.98</v>
      </c>
    </row>
    <row r="267" spans="1:9" x14ac:dyDescent="0.35">
      <c r="A267" s="334" t="str">
        <f>Inek2020A3[[#This Row],[ZPD2]]</f>
        <v>ZP32.08</v>
      </c>
      <c r="B267" s="334" t="str">
        <f>Inek2020A3[[#This Row],[OPSKode]]</f>
        <v>8-810.w7</v>
      </c>
      <c r="C267" s="340">
        <f>Inek2020A3[[#This Row],[Betrag2]]</f>
        <v>2331.71</v>
      </c>
      <c r="D267" s="334" t="s">
        <v>1425</v>
      </c>
      <c r="E267" s="334" t="s">
        <v>1426</v>
      </c>
      <c r="F267" s="334" t="s">
        <v>1449</v>
      </c>
      <c r="G267" s="334" t="s">
        <v>1450</v>
      </c>
      <c r="H267" s="334" t="s">
        <v>1451</v>
      </c>
      <c r="I267" s="340">
        <v>2331.71</v>
      </c>
    </row>
    <row r="268" spans="1:9" x14ac:dyDescent="0.35">
      <c r="A268" s="334" t="str">
        <f>Inek2020A3[[#This Row],[ZPD2]]</f>
        <v>ZP32.09</v>
      </c>
      <c r="B268" s="334" t="str">
        <f>Inek2020A3[[#This Row],[OPSKode]]</f>
        <v>8-810.w8</v>
      </c>
      <c r="C268" s="340">
        <f>Inek2020A3[[#This Row],[Betrag2]]</f>
        <v>2731.43</v>
      </c>
      <c r="D268" s="334" t="s">
        <v>1425</v>
      </c>
      <c r="E268" s="334" t="s">
        <v>1426</v>
      </c>
      <c r="F268" s="334" t="s">
        <v>1452</v>
      </c>
      <c r="G268" s="334" t="s">
        <v>1453</v>
      </c>
      <c r="H268" s="334" t="s">
        <v>1454</v>
      </c>
      <c r="I268" s="340">
        <v>2731.43</v>
      </c>
    </row>
    <row r="269" spans="1:9" x14ac:dyDescent="0.35">
      <c r="A269" s="334" t="str">
        <f>Inek2020A3[[#This Row],[ZPD2]]</f>
        <v>ZP32.10</v>
      </c>
      <c r="B269" s="334" t="str">
        <f>Inek2020A3[[#This Row],[OPSKode]]</f>
        <v>8-810.w9</v>
      </c>
      <c r="C269" s="340">
        <f>Inek2020A3[[#This Row],[Betrag2]]</f>
        <v>3131.15</v>
      </c>
      <c r="D269" s="334" t="s">
        <v>1425</v>
      </c>
      <c r="E269" s="334" t="s">
        <v>1426</v>
      </c>
      <c r="F269" s="334" t="s">
        <v>1455</v>
      </c>
      <c r="G269" s="334" t="s">
        <v>1456</v>
      </c>
      <c r="H269" s="334" t="s">
        <v>1457</v>
      </c>
      <c r="I269" s="340">
        <v>3131.15</v>
      </c>
    </row>
    <row r="270" spans="1:9" x14ac:dyDescent="0.35">
      <c r="A270" s="334" t="str">
        <f>Inek2020A3[[#This Row],[ZPD2]]</f>
        <v>ZP32.11</v>
      </c>
      <c r="B270" s="334" t="str">
        <f>Inek2020A3[[#This Row],[OPSKode]]</f>
        <v>8-810.wa</v>
      </c>
      <c r="C270" s="340">
        <f>Inek2020A3[[#This Row],[Betrag2]]</f>
        <v>3664.11</v>
      </c>
      <c r="D270" s="334" t="s">
        <v>1425</v>
      </c>
      <c r="E270" s="334" t="s">
        <v>1426</v>
      </c>
      <c r="F270" s="334" t="s">
        <v>1458</v>
      </c>
      <c r="G270" s="334" t="s">
        <v>1459</v>
      </c>
      <c r="H270" s="334" t="s">
        <v>1460</v>
      </c>
      <c r="I270" s="340">
        <v>3664.11</v>
      </c>
    </row>
    <row r="271" spans="1:9" x14ac:dyDescent="0.35">
      <c r="A271" s="334" t="str">
        <f>Inek2020A3[[#This Row],[ZPD2]]</f>
        <v>ZP32.12</v>
      </c>
      <c r="B271" s="334" t="str">
        <f>Inek2020A3[[#This Row],[OPSKode]]</f>
        <v>8-810.wb</v>
      </c>
      <c r="C271" s="340">
        <f>Inek2020A3[[#This Row],[Betrag2]]</f>
        <v>4463.55</v>
      </c>
      <c r="D271" s="334" t="s">
        <v>1425</v>
      </c>
      <c r="E271" s="334" t="s">
        <v>1426</v>
      </c>
      <c r="F271" s="334" t="s">
        <v>1461</v>
      </c>
      <c r="G271" s="334" t="s">
        <v>1462</v>
      </c>
      <c r="H271" s="334" t="s">
        <v>1463</v>
      </c>
      <c r="I271" s="340">
        <v>4463.55</v>
      </c>
    </row>
    <row r="272" spans="1:9" x14ac:dyDescent="0.35">
      <c r="A272" s="334" t="str">
        <f>Inek2020A3[[#This Row],[ZPD2]]</f>
        <v>ZP32.13</v>
      </c>
      <c r="B272" s="334" t="str">
        <f>Inek2020A3[[#This Row],[OPSKode]]</f>
        <v>8-810.wc</v>
      </c>
      <c r="C272" s="340">
        <f>Inek2020A3[[#This Row],[Betrag2]]</f>
        <v>5262.99</v>
      </c>
      <c r="D272" s="334" t="s">
        <v>1425</v>
      </c>
      <c r="E272" s="334" t="s">
        <v>1426</v>
      </c>
      <c r="F272" s="334" t="s">
        <v>1464</v>
      </c>
      <c r="G272" s="334" t="s">
        <v>1465</v>
      </c>
      <c r="H272" s="334" t="s">
        <v>1466</v>
      </c>
      <c r="I272" s="340">
        <v>5262.99</v>
      </c>
    </row>
    <row r="273" spans="1:9" x14ac:dyDescent="0.35">
      <c r="A273" s="334" t="str">
        <f>Inek2020A3[[#This Row],[ZPD2]]</f>
        <v>ZP32.14</v>
      </c>
      <c r="B273" s="334" t="str">
        <f>Inek2020A3[[#This Row],[OPSKode]]</f>
        <v>8-810.wd</v>
      </c>
      <c r="C273" s="340">
        <f>Inek2020A3[[#This Row],[Betrag2]]</f>
        <v>6062.44</v>
      </c>
      <c r="D273" s="334" t="s">
        <v>1425</v>
      </c>
      <c r="E273" s="334" t="s">
        <v>1426</v>
      </c>
      <c r="F273" s="334" t="s">
        <v>1467</v>
      </c>
      <c r="G273" s="334" t="s">
        <v>1468</v>
      </c>
      <c r="H273" s="334" t="s">
        <v>1469</v>
      </c>
      <c r="I273" s="340">
        <v>6062.44</v>
      </c>
    </row>
    <row r="274" spans="1:9" x14ac:dyDescent="0.35">
      <c r="A274" s="334" t="str">
        <f>Inek2020A3[[#This Row],[ZPD2]]</f>
        <v>ZP32.15</v>
      </c>
      <c r="B274" s="334" t="str">
        <f>Inek2020A3[[#This Row],[OPSKode]]</f>
        <v>8-810.we</v>
      </c>
      <c r="C274" s="340">
        <f>Inek2020A3[[#This Row],[Betrag2]]</f>
        <v>6861.88</v>
      </c>
      <c r="D274" s="334" t="s">
        <v>1425</v>
      </c>
      <c r="E274" s="334" t="s">
        <v>1426</v>
      </c>
      <c r="F274" s="334" t="s">
        <v>1470</v>
      </c>
      <c r="G274" s="334" t="s">
        <v>1471</v>
      </c>
      <c r="H274" s="334" t="s">
        <v>1472</v>
      </c>
      <c r="I274" s="340">
        <v>6861.88</v>
      </c>
    </row>
    <row r="275" spans="1:9" x14ac:dyDescent="0.35">
      <c r="A275" s="334" t="str">
        <f>Inek2020A3[[#This Row],[ZPD2]]</f>
        <v>ZP32.16</v>
      </c>
      <c r="B275" s="334" t="str">
        <f>Inek2020A3[[#This Row],[OPSKode]]</f>
        <v>8-810.wf</v>
      </c>
      <c r="C275" s="340">
        <f>Inek2020A3[[#This Row],[Betrag2]]</f>
        <v>7661.32</v>
      </c>
      <c r="D275" s="334" t="s">
        <v>1425</v>
      </c>
      <c r="E275" s="334" t="s">
        <v>1426</v>
      </c>
      <c r="F275" s="334" t="s">
        <v>1473</v>
      </c>
      <c r="G275" s="334" t="s">
        <v>1474</v>
      </c>
      <c r="H275" s="334" t="s">
        <v>1475</v>
      </c>
      <c r="I275" s="340">
        <v>7661.32</v>
      </c>
    </row>
    <row r="276" spans="1:9" x14ac:dyDescent="0.35">
      <c r="A276" s="334" t="str">
        <f>Inek2020A3[[#This Row],[ZPD2]]</f>
        <v>ZP32.17</v>
      </c>
      <c r="B276" s="334" t="str">
        <f>Inek2020A3[[#This Row],[OPSKode]]</f>
        <v>8-810.wg</v>
      </c>
      <c r="C276" s="340">
        <f>Inek2020A3[[#This Row],[Betrag2]]</f>
        <v>8460.76</v>
      </c>
      <c r="D276" s="334" t="s">
        <v>1425</v>
      </c>
      <c r="E276" s="334" t="s">
        <v>1426</v>
      </c>
      <c r="F276" s="334" t="s">
        <v>1476</v>
      </c>
      <c r="G276" s="334" t="s">
        <v>1477</v>
      </c>
      <c r="H276" s="334" t="s">
        <v>1478</v>
      </c>
      <c r="I276" s="340">
        <v>8460.76</v>
      </c>
    </row>
    <row r="277" spans="1:9" x14ac:dyDescent="0.35">
      <c r="A277" s="334" t="str">
        <f>Inek2020A3[[#This Row],[ZPD2]]</f>
        <v>ZP32.18</v>
      </c>
      <c r="B277" s="334" t="str">
        <f>Inek2020A3[[#This Row],[OPSKode]]</f>
        <v>8-810.wh</v>
      </c>
      <c r="C277" s="340">
        <f>Inek2020A3[[#This Row],[Betrag2]]</f>
        <v>9260.2000000000007</v>
      </c>
      <c r="D277" s="334" t="s">
        <v>1425</v>
      </c>
      <c r="E277" s="334" t="s">
        <v>1426</v>
      </c>
      <c r="F277" s="334" t="s">
        <v>1479</v>
      </c>
      <c r="G277" s="334" t="s">
        <v>1480</v>
      </c>
      <c r="H277" s="334" t="s">
        <v>1481</v>
      </c>
      <c r="I277" s="340">
        <v>9260.2000000000007</v>
      </c>
    </row>
    <row r="278" spans="1:9" x14ac:dyDescent="0.35">
      <c r="A278" s="334" t="str">
        <f>Inek2020A3[[#This Row],[ZPD2]]</f>
        <v>ZP32.19</v>
      </c>
      <c r="B278" s="334" t="str">
        <f>Inek2020A3[[#This Row],[OPSKode]]</f>
        <v>8-810.wj</v>
      </c>
      <c r="C278" s="340">
        <f>Inek2020A3[[#This Row],[Betrag2]]</f>
        <v>10326.129999999999</v>
      </c>
      <c r="D278" s="334" t="s">
        <v>1425</v>
      </c>
      <c r="E278" s="334" t="s">
        <v>1426</v>
      </c>
      <c r="F278" s="334" t="s">
        <v>1482</v>
      </c>
      <c r="G278" s="334" t="s">
        <v>1483</v>
      </c>
      <c r="H278" s="334" t="s">
        <v>1484</v>
      </c>
      <c r="I278" s="340">
        <v>10326.129999999999</v>
      </c>
    </row>
    <row r="279" spans="1:9" x14ac:dyDescent="0.35">
      <c r="A279" s="334" t="str">
        <f>Inek2020A3[[#This Row],[ZPD2]]</f>
        <v>ZP32.20</v>
      </c>
      <c r="B279" s="334" t="str">
        <f>Inek2020A3[[#This Row],[OPSKode]]</f>
        <v>8-810.wk</v>
      </c>
      <c r="C279" s="340">
        <f>Inek2020A3[[#This Row],[Betrag2]]</f>
        <v>11925.01</v>
      </c>
      <c r="D279" s="334" t="s">
        <v>1425</v>
      </c>
      <c r="E279" s="334" t="s">
        <v>1426</v>
      </c>
      <c r="F279" s="334" t="s">
        <v>1485</v>
      </c>
      <c r="G279" s="334" t="s">
        <v>1486</v>
      </c>
      <c r="H279" s="334" t="s">
        <v>1487</v>
      </c>
      <c r="I279" s="340">
        <v>11925.01</v>
      </c>
    </row>
    <row r="280" spans="1:9" x14ac:dyDescent="0.35">
      <c r="A280" s="334" t="str">
        <f>Inek2020A3[[#This Row],[ZPD2]]</f>
        <v>ZP32.21</v>
      </c>
      <c r="B280" s="334" t="str">
        <f>Inek2020A3[[#This Row],[OPSKode]]</f>
        <v>8-810.wm</v>
      </c>
      <c r="C280" s="340">
        <f>Inek2020A3[[#This Row],[Betrag2]]</f>
        <v>13487.39</v>
      </c>
      <c r="D280" s="334" t="s">
        <v>1425</v>
      </c>
      <c r="E280" s="334" t="s">
        <v>1426</v>
      </c>
      <c r="F280" s="334" t="s">
        <v>1488</v>
      </c>
      <c r="G280" s="334" t="s">
        <v>1489</v>
      </c>
      <c r="H280" s="334" t="s">
        <v>1490</v>
      </c>
      <c r="I280" s="340">
        <v>13487.39</v>
      </c>
    </row>
    <row r="281" spans="1:9" x14ac:dyDescent="0.35">
      <c r="A281" s="334" t="str">
        <f>Inek2020A3[[#This Row],[ZPD2]]</f>
        <v>ZP32.22</v>
      </c>
      <c r="B281" s="334" t="str">
        <f>Inek2020A3[[#This Row],[OPSKode]]</f>
        <v>8-810.wn</v>
      </c>
      <c r="C281" s="340">
        <f>Inek2020A3[[#This Row],[Betrag2]]</f>
        <v>15655.74</v>
      </c>
      <c r="D281" s="334" t="s">
        <v>1425</v>
      </c>
      <c r="E281" s="334" t="s">
        <v>1426</v>
      </c>
      <c r="F281" s="334" t="s">
        <v>1491</v>
      </c>
      <c r="G281" s="334" t="s">
        <v>1492</v>
      </c>
      <c r="H281" s="334" t="s">
        <v>1493</v>
      </c>
      <c r="I281" s="340">
        <v>15655.74</v>
      </c>
    </row>
    <row r="282" spans="1:9" x14ac:dyDescent="0.35">
      <c r="A282" s="334" t="str">
        <f>Inek2020A3[[#This Row],[ZPD2]]</f>
        <v>ZP32.23</v>
      </c>
      <c r="B282" s="334" t="str">
        <f>Inek2020A3[[#This Row],[OPSKode]]</f>
        <v>8-810.wp</v>
      </c>
      <c r="C282" s="340">
        <f>Inek2020A3[[#This Row],[Betrag2]]</f>
        <v>19386.47</v>
      </c>
      <c r="D282" s="334" t="s">
        <v>1425</v>
      </c>
      <c r="E282" s="334" t="s">
        <v>1426</v>
      </c>
      <c r="F282" s="334" t="s">
        <v>1494</v>
      </c>
      <c r="G282" s="334" t="s">
        <v>1495</v>
      </c>
      <c r="H282" s="334" t="s">
        <v>1496</v>
      </c>
      <c r="I282" s="340">
        <v>19386.47</v>
      </c>
    </row>
    <row r="283" spans="1:9" x14ac:dyDescent="0.35">
      <c r="A283" s="334" t="str">
        <f>Inek2020A3[[#This Row],[ZPD2]]</f>
        <v>ZP32.24</v>
      </c>
      <c r="B283" s="334" t="str">
        <f>Inek2020A3[[#This Row],[OPSKode]]</f>
        <v>8-810.wq</v>
      </c>
      <c r="C283" s="340">
        <f>Inek2020A3[[#This Row],[Betrag2]]</f>
        <v>22584.240000000002</v>
      </c>
      <c r="D283" s="334" t="s">
        <v>1425</v>
      </c>
      <c r="E283" s="334" t="s">
        <v>1426</v>
      </c>
      <c r="F283" s="334" t="s">
        <v>1497</v>
      </c>
      <c r="G283" s="334" t="s">
        <v>1498</v>
      </c>
      <c r="H283" s="334" t="s">
        <v>1499</v>
      </c>
      <c r="I283" s="340">
        <v>22584.240000000002</v>
      </c>
    </row>
    <row r="284" spans="1:9" x14ac:dyDescent="0.35">
      <c r="A284" s="334" t="str">
        <f>Inek2020A3[[#This Row],[ZPD2]]</f>
        <v>ZP32.25</v>
      </c>
      <c r="B284" s="334" t="str">
        <f>Inek2020A3[[#This Row],[OPSKode]]</f>
        <v>8-810.wr</v>
      </c>
      <c r="C284" s="340">
        <f>Inek2020A3[[#This Row],[Betrag2]]</f>
        <v>25782.01</v>
      </c>
      <c r="D284" s="334" t="s">
        <v>1425</v>
      </c>
      <c r="E284" s="334" t="s">
        <v>1426</v>
      </c>
      <c r="F284" s="334" t="s">
        <v>1500</v>
      </c>
      <c r="G284" s="334" t="s">
        <v>1501</v>
      </c>
      <c r="H284" s="334" t="s">
        <v>1502</v>
      </c>
      <c r="I284" s="340">
        <v>25782.01</v>
      </c>
    </row>
    <row r="285" spans="1:9" x14ac:dyDescent="0.35">
      <c r="A285" s="334" t="str">
        <f>Inek2020A3[[#This Row],[ZPD2]]</f>
        <v>ZP32.26</v>
      </c>
      <c r="B285" s="334" t="str">
        <f>Inek2020A3[[#This Row],[OPSKode]]</f>
        <v>8-810.ws</v>
      </c>
      <c r="C285" s="340">
        <f>Inek2020A3[[#This Row],[Betrag2]]</f>
        <v>28979.78</v>
      </c>
      <c r="D285" s="334" t="s">
        <v>1425</v>
      </c>
      <c r="E285" s="334" t="s">
        <v>1426</v>
      </c>
      <c r="F285" s="334" t="s">
        <v>1503</v>
      </c>
      <c r="G285" s="334" t="s">
        <v>1504</v>
      </c>
      <c r="H285" s="334" t="s">
        <v>1505</v>
      </c>
      <c r="I285" s="340">
        <v>28979.78</v>
      </c>
    </row>
    <row r="286" spans="1:9" x14ac:dyDescent="0.35">
      <c r="A286" s="334" t="str">
        <f>Inek2020A3[[#This Row],[ZPD2]]</f>
        <v>ZP32.27</v>
      </c>
      <c r="B286" s="334" t="str">
        <f>Inek2020A3[[#This Row],[OPSKode]]</f>
        <v>8-810.wt</v>
      </c>
      <c r="C286" s="340">
        <f>Inek2020A3[[#This Row],[Betrag2]]</f>
        <v>32177.54</v>
      </c>
      <c r="D286" s="334" t="s">
        <v>1425</v>
      </c>
      <c r="E286" s="334" t="s">
        <v>1426</v>
      </c>
      <c r="F286" s="334" t="s">
        <v>1506</v>
      </c>
      <c r="G286" s="334" t="s">
        <v>1507</v>
      </c>
      <c r="H286" s="334" t="s">
        <v>1508</v>
      </c>
      <c r="I286" s="340">
        <v>32177.54</v>
      </c>
    </row>
    <row r="287" spans="1:9" x14ac:dyDescent="0.35">
      <c r="A287" s="334" t="str">
        <f>Inek2020A3[[#This Row],[ZPD2]]</f>
        <v>ZP32.28</v>
      </c>
      <c r="B287" s="334" t="str">
        <f>Inek2020A3[[#This Row],[OPSKode]]</f>
        <v>8-810.wu</v>
      </c>
      <c r="C287" s="340">
        <f>Inek2020A3[[#This Row],[Betrag2]]</f>
        <v>35375.300000000003</v>
      </c>
      <c r="D287" s="334" t="s">
        <v>1425</v>
      </c>
      <c r="E287" s="334" t="s">
        <v>1426</v>
      </c>
      <c r="F287" s="334" t="s">
        <v>1509</v>
      </c>
      <c r="G287" s="334" t="s">
        <v>1510</v>
      </c>
      <c r="H287" s="334" t="s">
        <v>1511</v>
      </c>
      <c r="I287" s="340">
        <v>35375.300000000003</v>
      </c>
    </row>
    <row r="288" spans="1:9" x14ac:dyDescent="0.35">
      <c r="D288" s="334" t="s">
        <v>1551</v>
      </c>
      <c r="E288" s="334" t="s">
        <v>1552</v>
      </c>
      <c r="H288" s="334" t="s">
        <v>1553</v>
      </c>
    </row>
    <row r="289" spans="1:9" x14ac:dyDescent="0.35">
      <c r="A289" s="334" t="str">
        <f>Inek2020A3[[#This Row],[ZPD2]]</f>
        <v>ZP35.01</v>
      </c>
      <c r="B289" s="334" t="str">
        <f>Inek2020A3[[#This Row],[OPSKode]]</f>
        <v>6-003.30</v>
      </c>
      <c r="C289" s="340">
        <f>Inek2020A3[[#This Row],[Betrag2]]</f>
        <v>7735.59</v>
      </c>
      <c r="D289" s="334" t="s">
        <v>1551</v>
      </c>
      <c r="E289" s="334" t="s">
        <v>1552</v>
      </c>
      <c r="F289" s="334" t="s">
        <v>1554</v>
      </c>
      <c r="G289" s="334" t="s">
        <v>1555</v>
      </c>
      <c r="H289" s="334" t="s">
        <v>1556</v>
      </c>
      <c r="I289" s="340">
        <v>7735.59</v>
      </c>
    </row>
    <row r="290" spans="1:9" x14ac:dyDescent="0.35">
      <c r="A290" s="334" t="str">
        <f>Inek2020A3[[#This Row],[ZPD2]]</f>
        <v>ZP35.02</v>
      </c>
      <c r="B290" s="334" t="str">
        <f>Inek2020A3[[#This Row],[OPSKode]]</f>
        <v>6-003.31</v>
      </c>
      <c r="C290" s="340">
        <f>Inek2020A3[[#This Row],[Betrag2]]</f>
        <v>12376.95</v>
      </c>
      <c r="D290" s="334" t="s">
        <v>1551</v>
      </c>
      <c r="E290" s="334" t="s">
        <v>1552</v>
      </c>
      <c r="F290" s="334" t="s">
        <v>1557</v>
      </c>
      <c r="G290" s="334" t="s">
        <v>1558</v>
      </c>
      <c r="H290" s="334" t="s">
        <v>1559</v>
      </c>
      <c r="I290" s="340">
        <v>12376.95</v>
      </c>
    </row>
    <row r="291" spans="1:9" x14ac:dyDescent="0.35">
      <c r="A291" s="334" t="str">
        <f>Inek2020A3[[#This Row],[ZPD2]]</f>
        <v>ZP35.03</v>
      </c>
      <c r="B291" s="334" t="str">
        <f>Inek2020A3[[#This Row],[OPSKode]]</f>
        <v>6-003.32</v>
      </c>
      <c r="C291" s="340">
        <f>Inek2020A3[[#This Row],[Betrag2]]</f>
        <v>17018.3</v>
      </c>
      <c r="D291" s="334" t="s">
        <v>1551</v>
      </c>
      <c r="E291" s="334" t="s">
        <v>1552</v>
      </c>
      <c r="F291" s="334" t="s">
        <v>1560</v>
      </c>
      <c r="G291" s="334" t="s">
        <v>1561</v>
      </c>
      <c r="H291" s="334" t="s">
        <v>1562</v>
      </c>
      <c r="I291" s="340">
        <v>17018.3</v>
      </c>
    </row>
    <row r="292" spans="1:9" x14ac:dyDescent="0.35">
      <c r="D292" s="334" t="s">
        <v>1563</v>
      </c>
      <c r="E292" s="334" t="s">
        <v>1564</v>
      </c>
      <c r="H292" s="334" t="s">
        <v>1565</v>
      </c>
    </row>
    <row r="293" spans="1:9" x14ac:dyDescent="0.35">
      <c r="A293" s="334" t="str">
        <f>Inek2020A3[[#This Row],[ZPD2]]</f>
        <v>ZP36.01</v>
      </c>
      <c r="B293" s="334" t="str">
        <f>Inek2020A3[[#This Row],[OPSKode]]</f>
        <v>6-003.f0</v>
      </c>
      <c r="C293" s="340">
        <f>Inek2020A3[[#This Row],[Betrag2]]</f>
        <v>2065.3200000000002</v>
      </c>
      <c r="D293" s="334" t="s">
        <v>1563</v>
      </c>
      <c r="E293" s="334" t="s">
        <v>1564</v>
      </c>
      <c r="F293" s="334" t="s">
        <v>1566</v>
      </c>
      <c r="G293" s="334" t="s">
        <v>1567</v>
      </c>
      <c r="H293" s="334" t="s">
        <v>1568</v>
      </c>
      <c r="I293" s="340">
        <v>2065.3200000000002</v>
      </c>
    </row>
    <row r="294" spans="1:9" x14ac:dyDescent="0.35">
      <c r="A294" s="334" t="str">
        <f>Inek2020A3[[#This Row],[ZPD2]]</f>
        <v>ZP36.02</v>
      </c>
      <c r="B294" s="334" t="str">
        <f>Inek2020A3[[#This Row],[OPSKode]]</f>
        <v>6-003.f1</v>
      </c>
      <c r="C294" s="340">
        <f>Inek2020A3[[#This Row],[Betrag2]]</f>
        <v>4130.6400000000003</v>
      </c>
      <c r="D294" s="334" t="s">
        <v>1563</v>
      </c>
      <c r="E294" s="334" t="s">
        <v>1564</v>
      </c>
      <c r="F294" s="334" t="s">
        <v>1569</v>
      </c>
      <c r="G294" s="334" t="s">
        <v>1570</v>
      </c>
      <c r="H294" s="334" t="s">
        <v>1571</v>
      </c>
      <c r="I294" s="340">
        <v>4130.6400000000003</v>
      </c>
    </row>
    <row r="295" spans="1:9" x14ac:dyDescent="0.35">
      <c r="A295" s="334" t="str">
        <f>Inek2020A3[[#This Row],[ZPD2]]</f>
        <v>ZP36.03</v>
      </c>
      <c r="B295" s="334" t="str">
        <f>Inek2020A3[[#This Row],[OPSKode]]</f>
        <v>6-003.f2</v>
      </c>
      <c r="C295" s="340">
        <f>Inek2020A3[[#This Row],[Betrag2]]</f>
        <v>6195.96</v>
      </c>
      <c r="D295" s="334" t="s">
        <v>1563</v>
      </c>
      <c r="E295" s="334" t="s">
        <v>1564</v>
      </c>
      <c r="F295" s="334" t="s">
        <v>1572</v>
      </c>
      <c r="G295" s="334" t="s">
        <v>1573</v>
      </c>
      <c r="H295" s="334" t="s">
        <v>1574</v>
      </c>
      <c r="I295" s="340">
        <v>6195.96</v>
      </c>
    </row>
    <row r="296" spans="1:9" x14ac:dyDescent="0.35">
      <c r="D296" s="334" t="s">
        <v>1575</v>
      </c>
      <c r="E296" s="334" t="s">
        <v>1576</v>
      </c>
      <c r="H296" s="334" t="s">
        <v>1577</v>
      </c>
    </row>
    <row r="297" spans="1:9" x14ac:dyDescent="0.35">
      <c r="A297" s="334" t="str">
        <f>Inek2020A3[[#This Row],[ZPD2]]</f>
        <v>ZP37.01</v>
      </c>
      <c r="B297" s="334" t="str">
        <f>Inek2020A3[[#This Row],[OPSKode]]</f>
        <v>6-004.00</v>
      </c>
      <c r="C297" s="340">
        <f>Inek2020A3[[#This Row],[Betrag2]]</f>
        <v>238.48</v>
      </c>
      <c r="D297" s="334" t="s">
        <v>1575</v>
      </c>
      <c r="E297" s="334" t="s">
        <v>1576</v>
      </c>
      <c r="F297" s="334" t="s">
        <v>1578</v>
      </c>
      <c r="G297" s="334" t="s">
        <v>1579</v>
      </c>
      <c r="H297" s="334" t="s">
        <v>1580</v>
      </c>
      <c r="I297" s="340">
        <v>238.48</v>
      </c>
    </row>
    <row r="298" spans="1:9" x14ac:dyDescent="0.35">
      <c r="A298" s="334" t="str">
        <f>Inek2020A3[[#This Row],[ZPD2]]</f>
        <v>ZP37.02</v>
      </c>
      <c r="B298" s="334" t="str">
        <f>Inek2020A3[[#This Row],[OPSKode]]</f>
        <v>6-004.01</v>
      </c>
      <c r="C298" s="340">
        <f>Inek2020A3[[#This Row],[Betrag2]]</f>
        <v>417.34</v>
      </c>
      <c r="D298" s="334" t="s">
        <v>1575</v>
      </c>
      <c r="E298" s="334" t="s">
        <v>1576</v>
      </c>
      <c r="F298" s="334" t="s">
        <v>1581</v>
      </c>
      <c r="G298" s="334" t="s">
        <v>1582</v>
      </c>
      <c r="H298" s="334" t="s">
        <v>1583</v>
      </c>
      <c r="I298" s="340">
        <v>417.34</v>
      </c>
    </row>
    <row r="299" spans="1:9" x14ac:dyDescent="0.35">
      <c r="A299" s="334" t="str">
        <f>Inek2020A3[[#This Row],[ZPD2]]</f>
        <v>ZP37.03</v>
      </c>
      <c r="B299" s="334" t="str">
        <f>Inek2020A3[[#This Row],[OPSKode]]</f>
        <v>6-004.02</v>
      </c>
      <c r="C299" s="340">
        <f>Inek2020A3[[#This Row],[Betrag2]]</f>
        <v>596.21</v>
      </c>
      <c r="D299" s="334" t="s">
        <v>1575</v>
      </c>
      <c r="E299" s="334" t="s">
        <v>1576</v>
      </c>
      <c r="F299" s="334" t="s">
        <v>1584</v>
      </c>
      <c r="G299" s="334" t="s">
        <v>1585</v>
      </c>
      <c r="H299" s="334" t="s">
        <v>1586</v>
      </c>
      <c r="I299" s="340">
        <v>596.21</v>
      </c>
    </row>
    <row r="300" spans="1:9" x14ac:dyDescent="0.35">
      <c r="A300" s="334" t="str">
        <f>Inek2020A3[[#This Row],[ZPD2]]</f>
        <v>ZP37.04</v>
      </c>
      <c r="B300" s="334" t="str">
        <f>Inek2020A3[[#This Row],[OPSKode]]</f>
        <v>6-004.03</v>
      </c>
      <c r="C300" s="340">
        <f>Inek2020A3[[#This Row],[Betrag2]]</f>
        <v>775.07</v>
      </c>
      <c r="D300" s="334" t="s">
        <v>1575</v>
      </c>
      <c r="E300" s="334" t="s">
        <v>1576</v>
      </c>
      <c r="F300" s="334" t="s">
        <v>1587</v>
      </c>
      <c r="G300" s="334" t="s">
        <v>1588</v>
      </c>
      <c r="H300" s="334" t="s">
        <v>1589</v>
      </c>
      <c r="I300" s="340">
        <v>775.07</v>
      </c>
    </row>
    <row r="301" spans="1:9" x14ac:dyDescent="0.35">
      <c r="A301" s="334" t="str">
        <f>Inek2020A3[[#This Row],[ZPD2]]</f>
        <v>ZP37.05</v>
      </c>
      <c r="B301" s="334" t="str">
        <f>Inek2020A3[[#This Row],[OPSKode]]</f>
        <v>6-004.04</v>
      </c>
      <c r="C301" s="340">
        <f>Inek2020A3[[#This Row],[Betrag2]]</f>
        <v>953.93</v>
      </c>
      <c r="D301" s="334" t="s">
        <v>1575</v>
      </c>
      <c r="E301" s="334" t="s">
        <v>1576</v>
      </c>
      <c r="F301" s="334" t="s">
        <v>1590</v>
      </c>
      <c r="G301" s="334" t="s">
        <v>1591</v>
      </c>
      <c r="H301" s="334" t="s">
        <v>1592</v>
      </c>
      <c r="I301" s="340">
        <v>953.93</v>
      </c>
    </row>
    <row r="302" spans="1:9" x14ac:dyDescent="0.35">
      <c r="A302" s="334" t="str">
        <f>Inek2020A3[[#This Row],[ZPD2]]</f>
        <v>ZP37.06</v>
      </c>
      <c r="B302" s="334" t="str">
        <f>Inek2020A3[[#This Row],[OPSKode]]</f>
        <v>6-004.05</v>
      </c>
      <c r="C302" s="340">
        <f>Inek2020A3[[#This Row],[Betrag2]]</f>
        <v>1192.4100000000001</v>
      </c>
      <c r="D302" s="334" t="s">
        <v>1575</v>
      </c>
      <c r="E302" s="334" t="s">
        <v>1576</v>
      </c>
      <c r="F302" s="334" t="s">
        <v>1593</v>
      </c>
      <c r="G302" s="334" t="s">
        <v>1594</v>
      </c>
      <c r="H302" s="334" t="s">
        <v>1595</v>
      </c>
      <c r="I302" s="340">
        <v>1192.4100000000001</v>
      </c>
    </row>
    <row r="303" spans="1:9" x14ac:dyDescent="0.35">
      <c r="A303" s="334" t="str">
        <f>Inek2020A3[[#This Row],[ZPD2]]</f>
        <v>ZP37.07</v>
      </c>
      <c r="B303" s="334" t="str">
        <f>Inek2020A3[[#This Row],[OPSKode]]</f>
        <v>6-004.06</v>
      </c>
      <c r="C303" s="340">
        <f>Inek2020A3[[#This Row],[Betrag2]]</f>
        <v>1550.13</v>
      </c>
      <c r="D303" s="334" t="s">
        <v>1575</v>
      </c>
      <c r="E303" s="334" t="s">
        <v>1576</v>
      </c>
      <c r="F303" s="334" t="s">
        <v>1596</v>
      </c>
      <c r="G303" s="334" t="s">
        <v>1597</v>
      </c>
      <c r="H303" s="334" t="s">
        <v>1598</v>
      </c>
      <c r="I303" s="340">
        <v>1550.13</v>
      </c>
    </row>
    <row r="304" spans="1:9" x14ac:dyDescent="0.35">
      <c r="A304" s="334" t="str">
        <f>Inek2020A3[[#This Row],[ZPD2]]</f>
        <v>ZP37.08</v>
      </c>
      <c r="B304" s="334" t="str">
        <f>Inek2020A3[[#This Row],[OPSKode]]</f>
        <v>6-004.07</v>
      </c>
      <c r="C304" s="340">
        <f>Inek2020A3[[#This Row],[Betrag2]]</f>
        <v>1907.86</v>
      </c>
      <c r="D304" s="334" t="s">
        <v>1575</v>
      </c>
      <c r="E304" s="334" t="s">
        <v>1576</v>
      </c>
      <c r="F304" s="334" t="s">
        <v>1599</v>
      </c>
      <c r="G304" s="334" t="s">
        <v>1600</v>
      </c>
      <c r="H304" s="334" t="s">
        <v>1601</v>
      </c>
      <c r="I304" s="340">
        <v>1907.86</v>
      </c>
    </row>
    <row r="305" spans="1:9" x14ac:dyDescent="0.35">
      <c r="A305" s="334" t="str">
        <f>Inek2020A3[[#This Row],[ZPD2]]</f>
        <v>ZP37.09</v>
      </c>
      <c r="B305" s="334" t="str">
        <f>Inek2020A3[[#This Row],[OPSKode]]</f>
        <v>6-004.08</v>
      </c>
      <c r="C305" s="340">
        <f>Inek2020A3[[#This Row],[Betrag2]]</f>
        <v>2384.8200000000002</v>
      </c>
      <c r="D305" s="334" t="s">
        <v>1575</v>
      </c>
      <c r="E305" s="334" t="s">
        <v>1576</v>
      </c>
      <c r="F305" s="334" t="s">
        <v>1602</v>
      </c>
      <c r="G305" s="334" t="s">
        <v>1603</v>
      </c>
      <c r="H305" s="334" t="s">
        <v>1604</v>
      </c>
      <c r="I305" s="340">
        <v>2384.8200000000002</v>
      </c>
    </row>
    <row r="306" spans="1:9" x14ac:dyDescent="0.35">
      <c r="A306" s="334" t="str">
        <f>Inek2020A3[[#This Row],[ZPD2]]</f>
        <v>ZP37.10</v>
      </c>
      <c r="B306" s="334" t="str">
        <f>Inek2020A3[[#This Row],[OPSKode]]</f>
        <v>6-004.09</v>
      </c>
      <c r="C306" s="340">
        <f>Inek2020A3[[#This Row],[Betrag2]]</f>
        <v>3100.27</v>
      </c>
      <c r="D306" s="334" t="s">
        <v>1575</v>
      </c>
      <c r="E306" s="334" t="s">
        <v>1576</v>
      </c>
      <c r="F306" s="334" t="s">
        <v>1605</v>
      </c>
      <c r="G306" s="334" t="s">
        <v>1606</v>
      </c>
      <c r="H306" s="334" t="s">
        <v>1607</v>
      </c>
      <c r="I306" s="340">
        <v>3100.27</v>
      </c>
    </row>
    <row r="307" spans="1:9" x14ac:dyDescent="0.35">
      <c r="A307" s="334" t="str">
        <f>Inek2020A3[[#This Row],[ZPD2]]</f>
        <v>ZP37.11</v>
      </c>
      <c r="B307" s="334" t="str">
        <f>Inek2020A3[[#This Row],[OPSKode]]</f>
        <v>6-004.0a</v>
      </c>
      <c r="C307" s="340">
        <f>Inek2020A3[[#This Row],[Betrag2]]</f>
        <v>3815.71</v>
      </c>
      <c r="D307" s="334" t="s">
        <v>1575</v>
      </c>
      <c r="E307" s="334" t="s">
        <v>1576</v>
      </c>
      <c r="F307" s="334" t="s">
        <v>1608</v>
      </c>
      <c r="G307" s="334" t="s">
        <v>1609</v>
      </c>
      <c r="H307" s="334" t="s">
        <v>1610</v>
      </c>
      <c r="I307" s="340">
        <v>3815.71</v>
      </c>
    </row>
    <row r="308" spans="1:9" x14ac:dyDescent="0.35">
      <c r="A308" s="334" t="str">
        <f>Inek2020A3[[#This Row],[ZPD2]]</f>
        <v>ZP37.12</v>
      </c>
      <c r="B308" s="334" t="str">
        <f>Inek2020A3[[#This Row],[OPSKode]]</f>
        <v>6-004.0b</v>
      </c>
      <c r="C308" s="340">
        <f>Inek2020A3[[#This Row],[Betrag2]]</f>
        <v>4531.16</v>
      </c>
      <c r="D308" s="334" t="s">
        <v>1575</v>
      </c>
      <c r="E308" s="334" t="s">
        <v>1576</v>
      </c>
      <c r="F308" s="334" t="s">
        <v>1611</v>
      </c>
      <c r="G308" s="334" t="s">
        <v>1612</v>
      </c>
      <c r="H308" s="334" t="s">
        <v>1613</v>
      </c>
      <c r="I308" s="340">
        <v>4531.16</v>
      </c>
    </row>
    <row r="309" spans="1:9" x14ac:dyDescent="0.35">
      <c r="A309" s="334" t="str">
        <f>Inek2020A3[[#This Row],[ZPD2]]</f>
        <v>ZP37.13</v>
      </c>
      <c r="B309" s="334" t="str">
        <f>Inek2020A3[[#This Row],[OPSKode]]</f>
        <v>6-004.0c</v>
      </c>
      <c r="C309" s="340">
        <f>Inek2020A3[[#This Row],[Betrag2]]</f>
        <v>5246.6</v>
      </c>
      <c r="D309" s="334" t="s">
        <v>1575</v>
      </c>
      <c r="E309" s="334" t="s">
        <v>1576</v>
      </c>
      <c r="F309" s="334" t="s">
        <v>1614</v>
      </c>
      <c r="G309" s="334" t="s">
        <v>1615</v>
      </c>
      <c r="H309" s="334" t="s">
        <v>1616</v>
      </c>
      <c r="I309" s="340">
        <v>5246.6</v>
      </c>
    </row>
    <row r="310" spans="1:9" x14ac:dyDescent="0.35">
      <c r="A310" s="334" t="str">
        <f>Inek2020A3[[#This Row],[ZPD2]]</f>
        <v>ZP37.14</v>
      </c>
      <c r="B310" s="334" t="str">
        <f>Inek2020A3[[#This Row],[OPSKode]]</f>
        <v>6-004.0d</v>
      </c>
      <c r="C310" s="340">
        <f>Inek2020A3[[#This Row],[Betrag2]]</f>
        <v>5962.05</v>
      </c>
      <c r="D310" s="334" t="s">
        <v>1575</v>
      </c>
      <c r="E310" s="334" t="s">
        <v>1576</v>
      </c>
      <c r="F310" s="334" t="s">
        <v>1617</v>
      </c>
      <c r="G310" s="334" t="s">
        <v>1618</v>
      </c>
      <c r="H310" s="334" t="s">
        <v>1619</v>
      </c>
      <c r="I310" s="340">
        <v>5962.05</v>
      </c>
    </row>
    <row r="311" spans="1:9" x14ac:dyDescent="0.35">
      <c r="A311" s="334" t="str">
        <f>Inek2020A3[[#This Row],[ZPD2]]</f>
        <v>ZP37.15</v>
      </c>
      <c r="B311" s="334" t="str">
        <f>Inek2020A3[[#This Row],[OPSKode]]</f>
        <v>6-004.0e</v>
      </c>
      <c r="C311" s="340">
        <f>Inek2020A3[[#This Row],[Betrag2]]</f>
        <v>6677.5</v>
      </c>
      <c r="D311" s="334" t="s">
        <v>1575</v>
      </c>
      <c r="E311" s="334" t="s">
        <v>1576</v>
      </c>
      <c r="F311" s="334" t="s">
        <v>1620</v>
      </c>
      <c r="G311" s="334" t="s">
        <v>1621</v>
      </c>
      <c r="H311" s="334" t="s">
        <v>1622</v>
      </c>
      <c r="I311" s="340">
        <v>6677.5</v>
      </c>
    </row>
    <row r="312" spans="1:9" x14ac:dyDescent="0.35">
      <c r="A312" s="334" t="str">
        <f>Inek2020A3[[#This Row],[ZPD2]]</f>
        <v>ZP37.16</v>
      </c>
      <c r="B312" s="334" t="str">
        <f>Inek2020A3[[#This Row],[OPSKode]]</f>
        <v>6-004.0f</v>
      </c>
      <c r="C312" s="340">
        <f>Inek2020A3[[#This Row],[Betrag2]]</f>
        <v>7392.94</v>
      </c>
      <c r="D312" s="334" t="s">
        <v>1575</v>
      </c>
      <c r="E312" s="334" t="s">
        <v>1576</v>
      </c>
      <c r="F312" s="334" t="s">
        <v>1623</v>
      </c>
      <c r="G312" s="334" t="s">
        <v>1624</v>
      </c>
      <c r="H312" s="334" t="s">
        <v>1625</v>
      </c>
      <c r="I312" s="340">
        <v>7392.94</v>
      </c>
    </row>
    <row r="313" spans="1:9" x14ac:dyDescent="0.35">
      <c r="D313" s="334" t="s">
        <v>1626</v>
      </c>
      <c r="E313" s="334" t="s">
        <v>3767</v>
      </c>
      <c r="H313" s="334" t="s">
        <v>1628</v>
      </c>
    </row>
    <row r="314" spans="1:9" x14ac:dyDescent="0.35">
      <c r="A314" s="334" t="str">
        <f>Inek2020A3[[#This Row],[ZPD2]]</f>
        <v>ZP38.01</v>
      </c>
      <c r="B314" s="334" t="str">
        <f>Inek2020A3[[#This Row],[OPSKode]]</f>
        <v>8-800.c1</v>
      </c>
      <c r="C314" s="340">
        <f>Inek2020A3[[#This Row],[Betrag2]]</f>
        <v>640.70000000000005</v>
      </c>
      <c r="D314" s="334" t="s">
        <v>1626</v>
      </c>
      <c r="E314" s="334" t="s">
        <v>3767</v>
      </c>
      <c r="F314" s="334" t="s">
        <v>1629</v>
      </c>
      <c r="G314" s="334" t="s">
        <v>1630</v>
      </c>
      <c r="H314" s="334" t="s">
        <v>1631</v>
      </c>
      <c r="I314" s="340">
        <v>640.70000000000005</v>
      </c>
    </row>
    <row r="315" spans="1:9" x14ac:dyDescent="0.35">
      <c r="A315" s="334" t="str">
        <f>Inek2020A3[[#This Row],[ZPD2]]</f>
        <v>ZP38.02</v>
      </c>
      <c r="B315" s="334" t="str">
        <f>Inek2020A3[[#This Row],[OPSKode]]</f>
        <v>8-800.c2</v>
      </c>
      <c r="C315" s="340">
        <f>Inek2020A3[[#This Row],[Betrag2]]</f>
        <v>1058.56</v>
      </c>
      <c r="D315" s="334" t="s">
        <v>1626</v>
      </c>
      <c r="E315" s="334" t="s">
        <v>3767</v>
      </c>
      <c r="F315" s="334" t="s">
        <v>1632</v>
      </c>
      <c r="G315" s="334" t="s">
        <v>1633</v>
      </c>
      <c r="H315" s="334" t="s">
        <v>1634</v>
      </c>
      <c r="I315" s="340">
        <v>1058.56</v>
      </c>
    </row>
    <row r="316" spans="1:9" x14ac:dyDescent="0.35">
      <c r="A316" s="334" t="str">
        <f>Inek2020A3[[#This Row],[ZPD2]]</f>
        <v>ZP38.03</v>
      </c>
      <c r="B316" s="334" t="str">
        <f>Inek2020A3[[#This Row],[OPSKode]]</f>
        <v>8-800.c3</v>
      </c>
      <c r="C316" s="340">
        <f>Inek2020A3[[#This Row],[Betrag2]]</f>
        <v>1559.98</v>
      </c>
      <c r="D316" s="334" t="s">
        <v>1626</v>
      </c>
      <c r="E316" s="334" t="s">
        <v>3767</v>
      </c>
      <c r="F316" s="334" t="s">
        <v>1635</v>
      </c>
      <c r="G316" s="334" t="s">
        <v>1636</v>
      </c>
      <c r="H316" s="334" t="s">
        <v>1637</v>
      </c>
      <c r="I316" s="340">
        <v>1559.98</v>
      </c>
    </row>
    <row r="317" spans="1:9" x14ac:dyDescent="0.35">
      <c r="A317" s="334" t="str">
        <f>Inek2020A3[[#This Row],[ZPD2]]</f>
        <v>ZP38.04</v>
      </c>
      <c r="B317" s="334" t="str">
        <f>Inek2020A3[[#This Row],[OPSKode]]</f>
        <v>8-800.c4</v>
      </c>
      <c r="C317" s="340">
        <f>Inek2020A3[[#This Row],[Betrag2]]</f>
        <v>2228.54</v>
      </c>
      <c r="D317" s="334" t="s">
        <v>1626</v>
      </c>
      <c r="E317" s="334" t="s">
        <v>3767</v>
      </c>
      <c r="F317" s="334" t="s">
        <v>1638</v>
      </c>
      <c r="G317" s="334" t="s">
        <v>1639</v>
      </c>
      <c r="H317" s="334" t="s">
        <v>1640</v>
      </c>
      <c r="I317" s="340">
        <v>2228.54</v>
      </c>
    </row>
    <row r="318" spans="1:9" x14ac:dyDescent="0.35">
      <c r="A318" s="334" t="str">
        <f>Inek2020A3[[#This Row],[ZPD2]]</f>
        <v>ZP38.05</v>
      </c>
      <c r="B318" s="334" t="str">
        <f>Inek2020A3[[#This Row],[OPSKode]]</f>
        <v>8-800.c5</v>
      </c>
      <c r="C318" s="340">
        <f>Inek2020A3[[#This Row],[Betrag2]]</f>
        <v>2897.1</v>
      </c>
      <c r="D318" s="334" t="s">
        <v>1626</v>
      </c>
      <c r="E318" s="334" t="s">
        <v>3767</v>
      </c>
      <c r="F318" s="334" t="s">
        <v>1641</v>
      </c>
      <c r="G318" s="334" t="s">
        <v>1642</v>
      </c>
      <c r="H318" s="334" t="s">
        <v>1643</v>
      </c>
      <c r="I318" s="340">
        <v>2897.1</v>
      </c>
    </row>
    <row r="319" spans="1:9" x14ac:dyDescent="0.35">
      <c r="A319" s="334" t="str">
        <f>Inek2020A3[[#This Row],[ZPD2]]</f>
        <v>ZP38.06</v>
      </c>
      <c r="B319" s="334" t="str">
        <f>Inek2020A3[[#This Row],[OPSKode]]</f>
        <v>8-800.c6</v>
      </c>
      <c r="C319" s="340">
        <f>Inek2020A3[[#This Row],[Betrag2]]</f>
        <v>3565.66</v>
      </c>
      <c r="D319" s="334" t="s">
        <v>1626</v>
      </c>
      <c r="E319" s="334" t="s">
        <v>3767</v>
      </c>
      <c r="F319" s="334" t="s">
        <v>1644</v>
      </c>
      <c r="G319" s="334" t="s">
        <v>1645</v>
      </c>
      <c r="H319" s="334" t="s">
        <v>1646</v>
      </c>
      <c r="I319" s="340">
        <v>3565.66</v>
      </c>
    </row>
    <row r="320" spans="1:9" x14ac:dyDescent="0.35">
      <c r="A320" s="334" t="str">
        <f>Inek2020A3[[#This Row],[ZPD2]]</f>
        <v>ZP38.07</v>
      </c>
      <c r="B320" s="334" t="str">
        <f>Inek2020A3[[#This Row],[OPSKode]]</f>
        <v>8-800.c7</v>
      </c>
      <c r="C320" s="340">
        <f>Inek2020A3[[#This Row],[Betrag2]]</f>
        <v>4234.22</v>
      </c>
      <c r="D320" s="334" t="s">
        <v>1626</v>
      </c>
      <c r="E320" s="334" t="s">
        <v>3767</v>
      </c>
      <c r="F320" s="334" t="s">
        <v>1647</v>
      </c>
      <c r="G320" s="334" t="s">
        <v>1648</v>
      </c>
      <c r="H320" s="334" t="s">
        <v>1649</v>
      </c>
      <c r="I320" s="340">
        <v>4234.22</v>
      </c>
    </row>
    <row r="321" spans="1:9" x14ac:dyDescent="0.35">
      <c r="A321" s="334" t="str">
        <f>Inek2020A3[[#This Row],[ZPD2]]</f>
        <v>ZP38.08</v>
      </c>
      <c r="B321" s="334" t="str">
        <f>Inek2020A3[[#This Row],[OPSKode]]</f>
        <v>8-800.c8</v>
      </c>
      <c r="C321" s="340">
        <f>Inek2020A3[[#This Row],[Betrag2]]</f>
        <v>4902.79</v>
      </c>
      <c r="D321" s="334" t="s">
        <v>1626</v>
      </c>
      <c r="E321" s="334" t="s">
        <v>3767</v>
      </c>
      <c r="F321" s="334" t="s">
        <v>1650</v>
      </c>
      <c r="G321" s="334" t="s">
        <v>1651</v>
      </c>
      <c r="H321" s="334" t="s">
        <v>1652</v>
      </c>
      <c r="I321" s="340">
        <v>4902.79</v>
      </c>
    </row>
    <row r="322" spans="1:9" x14ac:dyDescent="0.35">
      <c r="A322" s="334" t="str">
        <f>Inek2020A3[[#This Row],[ZPD2]]</f>
        <v>ZP38.09</v>
      </c>
      <c r="B322" s="334" t="str">
        <f>Inek2020A3[[#This Row],[OPSKode]]</f>
        <v>8-800.c9</v>
      </c>
      <c r="C322" s="340">
        <f>Inek2020A3[[#This Row],[Betrag2]]</f>
        <v>5571.35</v>
      </c>
      <c r="D322" s="334" t="s">
        <v>1626</v>
      </c>
      <c r="E322" s="334" t="s">
        <v>3767</v>
      </c>
      <c r="F322" s="334" t="s">
        <v>1653</v>
      </c>
      <c r="G322" s="334" t="s">
        <v>1654</v>
      </c>
      <c r="H322" s="334" t="s">
        <v>1655</v>
      </c>
      <c r="I322" s="340">
        <v>5571.35</v>
      </c>
    </row>
    <row r="323" spans="1:9" x14ac:dyDescent="0.35">
      <c r="A323" s="334" t="str">
        <f>Inek2020A3[[#This Row],[ZPD2]]</f>
        <v>ZP38.10</v>
      </c>
      <c r="B323" s="334" t="str">
        <f>Inek2020A3[[#This Row],[OPSKode]]</f>
        <v>8-800.ca</v>
      </c>
      <c r="C323" s="340">
        <f>Inek2020A3[[#This Row],[Betrag2]]</f>
        <v>6239.91</v>
      </c>
      <c r="D323" s="334" t="s">
        <v>1626</v>
      </c>
      <c r="E323" s="334" t="s">
        <v>3767</v>
      </c>
      <c r="F323" s="334" t="s">
        <v>1656</v>
      </c>
      <c r="G323" s="334" t="s">
        <v>1657</v>
      </c>
      <c r="H323" s="334" t="s">
        <v>1658</v>
      </c>
      <c r="I323" s="340">
        <v>6239.91</v>
      </c>
    </row>
    <row r="324" spans="1:9" x14ac:dyDescent="0.35">
      <c r="A324" s="334" t="str">
        <f>Inek2020A3[[#This Row],[ZPD2]]</f>
        <v>ZP38.11</v>
      </c>
      <c r="B324" s="334" t="str">
        <f>Inek2020A3[[#This Row],[OPSKode]]</f>
        <v>8-800.cb</v>
      </c>
      <c r="C324" s="340">
        <f>Inek2020A3[[#This Row],[Betrag2]]</f>
        <v>6908.47</v>
      </c>
      <c r="D324" s="334" t="s">
        <v>1626</v>
      </c>
      <c r="E324" s="334" t="s">
        <v>3767</v>
      </c>
      <c r="F324" s="334" t="s">
        <v>1659</v>
      </c>
      <c r="G324" s="334" t="s">
        <v>1660</v>
      </c>
      <c r="H324" s="334" t="s">
        <v>1661</v>
      </c>
      <c r="I324" s="340">
        <v>6908.47</v>
      </c>
    </row>
    <row r="325" spans="1:9" x14ac:dyDescent="0.35">
      <c r="A325" s="334" t="str">
        <f>Inek2020A3[[#This Row],[ZPD2]]</f>
        <v>ZP38.12</v>
      </c>
      <c r="B325" s="334" t="str">
        <f>Inek2020A3[[#This Row],[OPSKode]]</f>
        <v>8-800.cc</v>
      </c>
      <c r="C325" s="340">
        <f>Inek2020A3[[#This Row],[Betrag2]]</f>
        <v>7799.89</v>
      </c>
      <c r="D325" s="334" t="s">
        <v>1626</v>
      </c>
      <c r="E325" s="334" t="s">
        <v>3767</v>
      </c>
      <c r="F325" s="334" t="s">
        <v>1662</v>
      </c>
      <c r="G325" s="334" t="s">
        <v>1663</v>
      </c>
      <c r="H325" s="334" t="s">
        <v>1664</v>
      </c>
      <c r="I325" s="340">
        <v>7799.89</v>
      </c>
    </row>
    <row r="326" spans="1:9" x14ac:dyDescent="0.35">
      <c r="A326" s="334" t="str">
        <f>Inek2020A3[[#This Row],[ZPD2]]</f>
        <v>ZP38.13</v>
      </c>
      <c r="B326" s="334" t="str">
        <f>Inek2020A3[[#This Row],[OPSKode]]</f>
        <v>8-800.cd</v>
      </c>
      <c r="C326" s="340">
        <f>Inek2020A3[[#This Row],[Betrag2]]</f>
        <v>9137.01</v>
      </c>
      <c r="D326" s="334" t="s">
        <v>1626</v>
      </c>
      <c r="E326" s="334" t="s">
        <v>3767</v>
      </c>
      <c r="F326" s="334" t="s">
        <v>1665</v>
      </c>
      <c r="G326" s="334" t="s">
        <v>1666</v>
      </c>
      <c r="H326" s="334" t="s">
        <v>1667</v>
      </c>
      <c r="I326" s="340">
        <v>9137.01</v>
      </c>
    </row>
    <row r="327" spans="1:9" x14ac:dyDescent="0.35">
      <c r="A327" s="334" t="str">
        <f>Inek2020A3[[#This Row],[ZPD2]]</f>
        <v>ZP38.14</v>
      </c>
      <c r="B327" s="334" t="str">
        <f>Inek2020A3[[#This Row],[OPSKode]]</f>
        <v>8-800.ce</v>
      </c>
      <c r="C327" s="340">
        <f>Inek2020A3[[#This Row],[Betrag2]]</f>
        <v>10474.129999999999</v>
      </c>
      <c r="D327" s="334" t="s">
        <v>1626</v>
      </c>
      <c r="E327" s="334" t="s">
        <v>3767</v>
      </c>
      <c r="F327" s="334" t="s">
        <v>1668</v>
      </c>
      <c r="G327" s="334" t="s">
        <v>1669</v>
      </c>
      <c r="H327" s="334" t="s">
        <v>1670</v>
      </c>
      <c r="I327" s="340">
        <v>10474.129999999999</v>
      </c>
    </row>
    <row r="328" spans="1:9" x14ac:dyDescent="0.35">
      <c r="A328" s="334" t="str">
        <f>Inek2020A3[[#This Row],[ZPD2]]</f>
        <v>ZP38.15</v>
      </c>
      <c r="B328" s="334" t="str">
        <f>Inek2020A3[[#This Row],[OPSKode]]</f>
        <v>8-800.cf</v>
      </c>
      <c r="C328" s="340">
        <f>Inek2020A3[[#This Row],[Betrag2]]</f>
        <v>11811.25</v>
      </c>
      <c r="D328" s="334" t="s">
        <v>1626</v>
      </c>
      <c r="E328" s="334" t="s">
        <v>3767</v>
      </c>
      <c r="F328" s="334" t="s">
        <v>1671</v>
      </c>
      <c r="G328" s="334" t="s">
        <v>1672</v>
      </c>
      <c r="H328" s="334" t="s">
        <v>1673</v>
      </c>
      <c r="I328" s="340">
        <v>11811.25</v>
      </c>
    </row>
    <row r="329" spans="1:9" x14ac:dyDescent="0.35">
      <c r="A329" s="334" t="str">
        <f>Inek2020A3[[#This Row],[ZPD2]]</f>
        <v>ZP38.16</v>
      </c>
      <c r="B329" s="334" t="str">
        <f>Inek2020A3[[#This Row],[OPSKode]]</f>
        <v>8-800.cg</v>
      </c>
      <c r="C329" s="340">
        <f>Inek2020A3[[#This Row],[Betrag2]]</f>
        <v>13148.38</v>
      </c>
      <c r="D329" s="334" t="s">
        <v>1626</v>
      </c>
      <c r="E329" s="334" t="s">
        <v>3767</v>
      </c>
      <c r="F329" s="334" t="s">
        <v>1674</v>
      </c>
      <c r="G329" s="334" t="s">
        <v>1675</v>
      </c>
      <c r="H329" s="334" t="s">
        <v>1676</v>
      </c>
      <c r="I329" s="340">
        <v>13148.38</v>
      </c>
    </row>
    <row r="330" spans="1:9" x14ac:dyDescent="0.35">
      <c r="A330" s="334" t="str">
        <f>Inek2020A3[[#This Row],[ZPD2]]</f>
        <v>ZP38.17</v>
      </c>
      <c r="B330" s="334" t="str">
        <f>Inek2020A3[[#This Row],[OPSKode]]</f>
        <v>8-800.ch</v>
      </c>
      <c r="C330" s="340">
        <f>Inek2020A3[[#This Row],[Betrag2]]</f>
        <v>14485.5</v>
      </c>
      <c r="D330" s="334" t="s">
        <v>1626</v>
      </c>
      <c r="E330" s="334" t="s">
        <v>3767</v>
      </c>
      <c r="F330" s="334" t="s">
        <v>1677</v>
      </c>
      <c r="G330" s="334" t="s">
        <v>1678</v>
      </c>
      <c r="H330" s="334" t="s">
        <v>1679</v>
      </c>
      <c r="I330" s="340">
        <v>14485.5</v>
      </c>
    </row>
    <row r="331" spans="1:9" x14ac:dyDescent="0.35">
      <c r="A331" s="334" t="str">
        <f>Inek2020A3[[#This Row],[ZPD2]]</f>
        <v>ZP38.18</v>
      </c>
      <c r="B331" s="334" t="str">
        <f>Inek2020A3[[#This Row],[OPSKode]]</f>
        <v>8-800.cj</v>
      </c>
      <c r="C331" s="340">
        <f>Inek2020A3[[#This Row],[Betrag2]]</f>
        <v>15822.62</v>
      </c>
      <c r="D331" s="334" t="s">
        <v>1626</v>
      </c>
      <c r="E331" s="334" t="s">
        <v>3767</v>
      </c>
      <c r="F331" s="334" t="s">
        <v>1680</v>
      </c>
      <c r="G331" s="334" t="s">
        <v>1681</v>
      </c>
      <c r="H331" s="334" t="s">
        <v>1682</v>
      </c>
      <c r="I331" s="340">
        <v>15822.62</v>
      </c>
    </row>
    <row r="332" spans="1:9" x14ac:dyDescent="0.35">
      <c r="A332" s="334" t="str">
        <f>Inek2020A3[[#This Row],[ZPD2]]</f>
        <v>ZP38.19</v>
      </c>
      <c r="B332" s="334" t="str">
        <f>Inek2020A3[[#This Row],[OPSKode]]</f>
        <v>8-800.ck</v>
      </c>
      <c r="C332" s="340">
        <f>Inek2020A3[[#This Row],[Betrag2]]</f>
        <v>17159.75</v>
      </c>
      <c r="D332" s="334" t="s">
        <v>1626</v>
      </c>
      <c r="E332" s="334" t="s">
        <v>3767</v>
      </c>
      <c r="F332" s="334" t="s">
        <v>1683</v>
      </c>
      <c r="G332" s="334" t="s">
        <v>1684</v>
      </c>
      <c r="H332" s="334" t="s">
        <v>1685</v>
      </c>
      <c r="I332" s="340">
        <v>17159.75</v>
      </c>
    </row>
    <row r="333" spans="1:9" x14ac:dyDescent="0.35">
      <c r="A333" s="334" t="str">
        <f>Inek2020A3[[#This Row],[ZPD2]]</f>
        <v>ZP38.20</v>
      </c>
      <c r="B333" s="334" t="str">
        <f>Inek2020A3[[#This Row],[OPSKode]]</f>
        <v>8-800.cm</v>
      </c>
      <c r="C333" s="340">
        <f>Inek2020A3[[#This Row],[Betrag2]]</f>
        <v>18496.87</v>
      </c>
      <c r="D333" s="334" t="s">
        <v>1626</v>
      </c>
      <c r="E333" s="334" t="s">
        <v>3767</v>
      </c>
      <c r="F333" s="334" t="s">
        <v>1686</v>
      </c>
      <c r="G333" s="334" t="s">
        <v>1687</v>
      </c>
      <c r="H333" s="334" t="s">
        <v>1688</v>
      </c>
      <c r="I333" s="340">
        <v>18496.87</v>
      </c>
    </row>
    <row r="334" spans="1:9" x14ac:dyDescent="0.35">
      <c r="A334" s="334" t="str">
        <f>Inek2020A3[[#This Row],[ZPD2]]</f>
        <v>ZP38.21</v>
      </c>
      <c r="B334" s="334" t="str">
        <f>Inek2020A3[[#This Row],[OPSKode]]</f>
        <v>8-800.cn</v>
      </c>
      <c r="C334" s="340">
        <f>Inek2020A3[[#This Row],[Betrag2]]</f>
        <v>19833.990000000002</v>
      </c>
      <c r="D334" s="334" t="s">
        <v>1626</v>
      </c>
      <c r="E334" s="334" t="s">
        <v>3767</v>
      </c>
      <c r="F334" s="334" t="s">
        <v>1689</v>
      </c>
      <c r="G334" s="334" t="s">
        <v>1690</v>
      </c>
      <c r="H334" s="334" t="s">
        <v>1691</v>
      </c>
      <c r="I334" s="340">
        <v>19833.990000000002</v>
      </c>
    </row>
    <row r="335" spans="1:9" x14ac:dyDescent="0.35">
      <c r="A335" s="334" t="str">
        <f>Inek2020A3[[#This Row],[ZPD2]]</f>
        <v>ZP38.22</v>
      </c>
      <c r="B335" s="334" t="str">
        <f>Inek2020A3[[#This Row],[OPSKode]]</f>
        <v>8-800.cp</v>
      </c>
      <c r="C335" s="340">
        <f>Inek2020A3[[#This Row],[Betrag2]]</f>
        <v>21171.119999999999</v>
      </c>
      <c r="D335" s="334" t="s">
        <v>1626</v>
      </c>
      <c r="E335" s="334" t="s">
        <v>3767</v>
      </c>
      <c r="F335" s="334" t="s">
        <v>1692</v>
      </c>
      <c r="G335" s="334" t="s">
        <v>1693</v>
      </c>
      <c r="H335" s="334" t="s">
        <v>1694</v>
      </c>
      <c r="I335" s="340">
        <v>21171.119999999999</v>
      </c>
    </row>
    <row r="336" spans="1:9" x14ac:dyDescent="0.35">
      <c r="A336" s="334" t="str">
        <f>Inek2020A3[[#This Row],[ZPD2]]</f>
        <v>ZP38.23</v>
      </c>
      <c r="B336" s="334" t="str">
        <f>Inek2020A3[[#This Row],[OPSKode]]</f>
        <v>8-800.cq</v>
      </c>
      <c r="C336" s="340">
        <f>Inek2020A3[[#This Row],[Betrag2]]</f>
        <v>22508.240000000002</v>
      </c>
      <c r="D336" s="334" t="s">
        <v>1626</v>
      </c>
      <c r="E336" s="334" t="s">
        <v>3767</v>
      </c>
      <c r="F336" s="334" t="s">
        <v>1695</v>
      </c>
      <c r="G336" s="334" t="s">
        <v>1696</v>
      </c>
      <c r="H336" s="334" t="s">
        <v>1697</v>
      </c>
      <c r="I336" s="340">
        <v>22508.240000000002</v>
      </c>
    </row>
    <row r="337" spans="1:9" x14ac:dyDescent="0.35">
      <c r="A337" s="334" t="str">
        <f>Inek2020A3[[#This Row],[ZPD2]]</f>
        <v>ZP38.24</v>
      </c>
      <c r="B337" s="334" t="str">
        <f>Inek2020A3[[#This Row],[OPSKode]]</f>
        <v>8-800.cr</v>
      </c>
      <c r="C337" s="340">
        <f>Inek2020A3[[#This Row],[Betrag2]]</f>
        <v>23845.360000000001</v>
      </c>
      <c r="D337" s="334" t="s">
        <v>1626</v>
      </c>
      <c r="E337" s="334" t="s">
        <v>3767</v>
      </c>
      <c r="F337" s="334" t="s">
        <v>1698</v>
      </c>
      <c r="G337" s="334" t="s">
        <v>1699</v>
      </c>
      <c r="H337" s="334" t="s">
        <v>1700</v>
      </c>
      <c r="I337" s="340">
        <v>23845.360000000001</v>
      </c>
    </row>
    <row r="338" spans="1:9" x14ac:dyDescent="0.35">
      <c r="D338" s="334" t="s">
        <v>1701</v>
      </c>
      <c r="E338" s="334" t="s">
        <v>1702</v>
      </c>
      <c r="H338" s="334" t="s">
        <v>1703</v>
      </c>
    </row>
    <row r="339" spans="1:9" x14ac:dyDescent="0.35">
      <c r="A339" s="334" t="str">
        <f>Inek2020A3[[#This Row],[ZPD2]]</f>
        <v>ZP39.01</v>
      </c>
      <c r="B339" s="334" t="str">
        <f>Inek2020A3[[#This Row],[OPSKode]]</f>
        <v>8-800.60</v>
      </c>
      <c r="C339" s="340">
        <f>Inek2020A3[[#This Row],[Betrag2]]</f>
        <v>408.05</v>
      </c>
      <c r="D339" s="334" t="s">
        <v>1701</v>
      </c>
      <c r="E339" s="334" t="s">
        <v>1702</v>
      </c>
      <c r="F339" s="334" t="s">
        <v>1704</v>
      </c>
      <c r="G339" s="334" t="s">
        <v>1705</v>
      </c>
      <c r="H339" s="334" t="s">
        <v>1706</v>
      </c>
      <c r="I339" s="340">
        <v>408.05</v>
      </c>
    </row>
    <row r="340" spans="1:9" x14ac:dyDescent="0.35">
      <c r="A340" s="334" t="str">
        <f>Inek2020A3[[#This Row],[ZPD2]]</f>
        <v>ZP39.02</v>
      </c>
      <c r="B340" s="334" t="str">
        <f>Inek2020A3[[#This Row],[OPSKode]]</f>
        <v>8-800.61</v>
      </c>
      <c r="C340" s="340">
        <f>Inek2020A3[[#This Row],[Betrag2]]</f>
        <v>816.1</v>
      </c>
      <c r="D340" s="334" t="s">
        <v>1701</v>
      </c>
      <c r="E340" s="334" t="s">
        <v>1702</v>
      </c>
      <c r="F340" s="334" t="s">
        <v>1707</v>
      </c>
      <c r="G340" s="334" t="s">
        <v>1708</v>
      </c>
      <c r="H340" s="334" t="s">
        <v>1709</v>
      </c>
      <c r="I340" s="340">
        <v>816.1</v>
      </c>
    </row>
    <row r="341" spans="1:9" x14ac:dyDescent="0.35">
      <c r="A341" s="334" t="str">
        <f>Inek2020A3[[#This Row],[ZPD2]]</f>
        <v>ZP39.03</v>
      </c>
      <c r="B341" s="334" t="str">
        <f>Inek2020A3[[#This Row],[OPSKode]]</f>
        <v>8-800.62</v>
      </c>
      <c r="C341" s="340">
        <f>Inek2020A3[[#This Row],[Betrag2]]</f>
        <v>1395.53</v>
      </c>
      <c r="D341" s="334" t="s">
        <v>1701</v>
      </c>
      <c r="E341" s="334" t="s">
        <v>1702</v>
      </c>
      <c r="F341" s="334" t="s">
        <v>1710</v>
      </c>
      <c r="G341" s="334" t="s">
        <v>1711</v>
      </c>
      <c r="H341" s="334" t="s">
        <v>1712</v>
      </c>
      <c r="I341" s="340">
        <v>1395.53</v>
      </c>
    </row>
    <row r="342" spans="1:9" x14ac:dyDescent="0.35">
      <c r="A342" s="334" t="str">
        <f>Inek2020A3[[#This Row],[ZPD2]]</f>
        <v>ZP39.04</v>
      </c>
      <c r="B342" s="334" t="str">
        <f>Inek2020A3[[#This Row],[OPSKode]]</f>
        <v>8-800.63</v>
      </c>
      <c r="C342" s="340">
        <f>Inek2020A3[[#This Row],[Betrag2]]</f>
        <v>2244.2800000000002</v>
      </c>
      <c r="D342" s="334" t="s">
        <v>1701</v>
      </c>
      <c r="E342" s="334" t="s">
        <v>1702</v>
      </c>
      <c r="F342" s="334" t="s">
        <v>1713</v>
      </c>
      <c r="G342" s="334" t="s">
        <v>1714</v>
      </c>
      <c r="H342" s="334" t="s">
        <v>1715</v>
      </c>
      <c r="I342" s="340">
        <v>2244.2800000000002</v>
      </c>
    </row>
    <row r="343" spans="1:9" x14ac:dyDescent="0.35">
      <c r="A343" s="334" t="str">
        <f>Inek2020A3[[#This Row],[ZPD2]]</f>
        <v>ZP39.05</v>
      </c>
      <c r="B343" s="334" t="str">
        <f>Inek2020A3[[#This Row],[OPSKode]]</f>
        <v>8-800.64</v>
      </c>
      <c r="C343" s="340">
        <f>Inek2020A3[[#This Row],[Betrag2]]</f>
        <v>3019.58</v>
      </c>
      <c r="D343" s="334" t="s">
        <v>1701</v>
      </c>
      <c r="E343" s="334" t="s">
        <v>1702</v>
      </c>
      <c r="F343" s="334" t="s">
        <v>1716</v>
      </c>
      <c r="G343" s="334" t="s">
        <v>1717</v>
      </c>
      <c r="H343" s="334" t="s">
        <v>1718</v>
      </c>
      <c r="I343" s="340">
        <v>3019.58</v>
      </c>
    </row>
    <row r="344" spans="1:9" x14ac:dyDescent="0.35">
      <c r="A344" s="334" t="str">
        <f>Inek2020A3[[#This Row],[ZPD2]]</f>
        <v>ZP39.06</v>
      </c>
      <c r="B344" s="334" t="str">
        <f>Inek2020A3[[#This Row],[OPSKode]]</f>
        <v>8-800.65</v>
      </c>
      <c r="C344" s="340">
        <f>Inek2020A3[[#This Row],[Betrag2]]</f>
        <v>3786.71</v>
      </c>
      <c r="D344" s="334" t="s">
        <v>1701</v>
      </c>
      <c r="E344" s="334" t="s">
        <v>1702</v>
      </c>
      <c r="F344" s="334" t="s">
        <v>1719</v>
      </c>
      <c r="G344" s="334" t="s">
        <v>1720</v>
      </c>
      <c r="H344" s="334" t="s">
        <v>1721</v>
      </c>
      <c r="I344" s="340">
        <v>3786.71</v>
      </c>
    </row>
    <row r="345" spans="1:9" x14ac:dyDescent="0.35">
      <c r="A345" s="334" t="str">
        <f>Inek2020A3[[#This Row],[ZPD2]]</f>
        <v>ZP39.07</v>
      </c>
      <c r="B345" s="334" t="str">
        <f>Inek2020A3[[#This Row],[OPSKode]]</f>
        <v>8-800.66</v>
      </c>
      <c r="C345" s="340">
        <f>Inek2020A3[[#This Row],[Betrag2]]</f>
        <v>4590.57</v>
      </c>
      <c r="D345" s="334" t="s">
        <v>1701</v>
      </c>
      <c r="E345" s="334" t="s">
        <v>1702</v>
      </c>
      <c r="F345" s="334" t="s">
        <v>1722</v>
      </c>
      <c r="G345" s="334" t="s">
        <v>1723</v>
      </c>
      <c r="H345" s="334" t="s">
        <v>1724</v>
      </c>
      <c r="I345" s="340">
        <v>4590.57</v>
      </c>
    </row>
    <row r="346" spans="1:9" x14ac:dyDescent="0.35">
      <c r="A346" s="334" t="str">
        <f>Inek2020A3[[#This Row],[ZPD2]]</f>
        <v>ZP39.08</v>
      </c>
      <c r="B346" s="334" t="str">
        <f>Inek2020A3[[#This Row],[OPSKode]]</f>
        <v>8-800.67</v>
      </c>
      <c r="C346" s="340">
        <f>Inek2020A3[[#This Row],[Betrag2]]</f>
        <v>5480.12</v>
      </c>
      <c r="D346" s="334" t="s">
        <v>1701</v>
      </c>
      <c r="E346" s="334" t="s">
        <v>1702</v>
      </c>
      <c r="F346" s="334" t="s">
        <v>1725</v>
      </c>
      <c r="G346" s="334" t="s">
        <v>1726</v>
      </c>
      <c r="H346" s="334" t="s">
        <v>1727</v>
      </c>
      <c r="I346" s="340">
        <v>5480.12</v>
      </c>
    </row>
    <row r="347" spans="1:9" x14ac:dyDescent="0.35">
      <c r="A347" s="334" t="str">
        <f>Inek2020A3[[#This Row],[ZPD2]]</f>
        <v>ZP39.09</v>
      </c>
      <c r="B347" s="334" t="str">
        <f>Inek2020A3[[#This Row],[OPSKode]]</f>
        <v>8-800.68</v>
      </c>
      <c r="C347" s="340">
        <f>Inek2020A3[[#This Row],[Betrag2]]</f>
        <v>6324.79</v>
      </c>
      <c r="D347" s="334" t="s">
        <v>1701</v>
      </c>
      <c r="E347" s="334" t="s">
        <v>1702</v>
      </c>
      <c r="F347" s="334" t="s">
        <v>1728</v>
      </c>
      <c r="G347" s="334" t="s">
        <v>1729</v>
      </c>
      <c r="H347" s="334" t="s">
        <v>1730</v>
      </c>
      <c r="I347" s="340">
        <v>6324.79</v>
      </c>
    </row>
    <row r="348" spans="1:9" x14ac:dyDescent="0.35">
      <c r="A348" s="334" t="str">
        <f>Inek2020A3[[#This Row],[ZPD2]]</f>
        <v>ZP39.10</v>
      </c>
      <c r="B348" s="334" t="str">
        <f>Inek2020A3[[#This Row],[OPSKode]]</f>
        <v>8-800.69</v>
      </c>
      <c r="C348" s="340">
        <f>Inek2020A3[[#This Row],[Betrag2]]</f>
        <v>7140.89</v>
      </c>
      <c r="D348" s="334" t="s">
        <v>1701</v>
      </c>
      <c r="E348" s="334" t="s">
        <v>1702</v>
      </c>
      <c r="F348" s="334" t="s">
        <v>1731</v>
      </c>
      <c r="G348" s="334" t="s">
        <v>1732</v>
      </c>
      <c r="H348" s="334" t="s">
        <v>1733</v>
      </c>
      <c r="I348" s="340">
        <v>7140.89</v>
      </c>
    </row>
    <row r="349" spans="1:9" x14ac:dyDescent="0.35">
      <c r="A349" s="334" t="str">
        <f>Inek2020A3[[#This Row],[ZPD2]]</f>
        <v>ZP39.11</v>
      </c>
      <c r="B349" s="334" t="str">
        <f>Inek2020A3[[#This Row],[OPSKode]]</f>
        <v>8-800.6a</v>
      </c>
      <c r="C349" s="340">
        <f>Inek2020A3[[#This Row],[Betrag2]]</f>
        <v>8161.02</v>
      </c>
      <c r="D349" s="334" t="s">
        <v>1701</v>
      </c>
      <c r="E349" s="334" t="s">
        <v>1702</v>
      </c>
      <c r="F349" s="334" t="s">
        <v>1734</v>
      </c>
      <c r="G349" s="334" t="s">
        <v>1735</v>
      </c>
      <c r="H349" s="334" t="s">
        <v>1736</v>
      </c>
      <c r="I349" s="340">
        <v>8161.02</v>
      </c>
    </row>
    <row r="350" spans="1:9" x14ac:dyDescent="0.35">
      <c r="A350" s="334" t="str">
        <f>Inek2020A3[[#This Row],[ZPD2]]</f>
        <v>ZP39.12</v>
      </c>
      <c r="B350" s="334" t="str">
        <f>Inek2020A3[[#This Row],[OPSKode]]</f>
        <v>8-800.6b</v>
      </c>
      <c r="C350" s="340">
        <f>Inek2020A3[[#This Row],[Betrag2]]</f>
        <v>9793.2199999999993</v>
      </c>
      <c r="D350" s="334" t="s">
        <v>1701</v>
      </c>
      <c r="E350" s="334" t="s">
        <v>1702</v>
      </c>
      <c r="F350" s="334" t="s">
        <v>1737</v>
      </c>
      <c r="G350" s="334" t="s">
        <v>1738</v>
      </c>
      <c r="H350" s="334" t="s">
        <v>1739</v>
      </c>
      <c r="I350" s="340">
        <v>9793.2199999999993</v>
      </c>
    </row>
    <row r="351" spans="1:9" x14ac:dyDescent="0.35">
      <c r="A351" s="334" t="str">
        <f>Inek2020A3[[#This Row],[ZPD2]]</f>
        <v>ZP39.13</v>
      </c>
      <c r="B351" s="334" t="str">
        <f>Inek2020A3[[#This Row],[OPSKode]]</f>
        <v>8-800.6c</v>
      </c>
      <c r="C351" s="340">
        <f>Inek2020A3[[#This Row],[Betrag2]]</f>
        <v>11425.43</v>
      </c>
      <c r="D351" s="334" t="s">
        <v>1701</v>
      </c>
      <c r="E351" s="334" t="s">
        <v>1702</v>
      </c>
      <c r="F351" s="334" t="s">
        <v>1740</v>
      </c>
      <c r="G351" s="334" t="s">
        <v>1741</v>
      </c>
      <c r="H351" s="334" t="s">
        <v>1742</v>
      </c>
      <c r="I351" s="340">
        <v>11425.43</v>
      </c>
    </row>
    <row r="352" spans="1:9" x14ac:dyDescent="0.35">
      <c r="A352" s="334" t="str">
        <f>Inek2020A3[[#This Row],[ZPD2]]</f>
        <v>ZP39.14</v>
      </c>
      <c r="B352" s="334" t="str">
        <f>Inek2020A3[[#This Row],[OPSKode]]</f>
        <v>8-800.6d</v>
      </c>
      <c r="C352" s="340">
        <f>Inek2020A3[[#This Row],[Betrag2]]</f>
        <v>13057.63</v>
      </c>
      <c r="D352" s="334" t="s">
        <v>1701</v>
      </c>
      <c r="E352" s="334" t="s">
        <v>1702</v>
      </c>
      <c r="F352" s="334" t="s">
        <v>1743</v>
      </c>
      <c r="G352" s="334" t="s">
        <v>1744</v>
      </c>
      <c r="H352" s="334" t="s">
        <v>1745</v>
      </c>
      <c r="I352" s="340">
        <v>13057.63</v>
      </c>
    </row>
    <row r="353" spans="1:9" x14ac:dyDescent="0.35">
      <c r="A353" s="334" t="str">
        <f>Inek2020A3[[#This Row],[ZPD2]]</f>
        <v>ZP39.15</v>
      </c>
      <c r="B353" s="334" t="str">
        <f>Inek2020A3[[#This Row],[OPSKode]]</f>
        <v>8-800.6e</v>
      </c>
      <c r="C353" s="340">
        <f>Inek2020A3[[#This Row],[Betrag2]]</f>
        <v>14689.83</v>
      </c>
      <c r="D353" s="334" t="s">
        <v>1701</v>
      </c>
      <c r="E353" s="334" t="s">
        <v>1702</v>
      </c>
      <c r="F353" s="334" t="s">
        <v>1746</v>
      </c>
      <c r="G353" s="334" t="s">
        <v>1747</v>
      </c>
      <c r="H353" s="334" t="s">
        <v>1748</v>
      </c>
      <c r="I353" s="340">
        <v>14689.83</v>
      </c>
    </row>
    <row r="354" spans="1:9" x14ac:dyDescent="0.35">
      <c r="A354" s="334" t="str">
        <f>Inek2020A3[[#This Row],[ZPD2]]</f>
        <v>ZP39.16</v>
      </c>
      <c r="B354" s="334" t="str">
        <f>Inek2020A3[[#This Row],[OPSKode]]</f>
        <v>8-800.6g</v>
      </c>
      <c r="C354" s="340">
        <f>Inek2020A3[[#This Row],[Betrag2]]</f>
        <v>16322.04</v>
      </c>
      <c r="D354" s="334" t="s">
        <v>1701</v>
      </c>
      <c r="E354" s="334" t="s">
        <v>1702</v>
      </c>
      <c r="F354" s="334" t="s">
        <v>1749</v>
      </c>
      <c r="G354" s="334" t="s">
        <v>1750</v>
      </c>
      <c r="H354" s="334" t="s">
        <v>1751</v>
      </c>
      <c r="I354" s="340">
        <v>16322.04</v>
      </c>
    </row>
    <row r="355" spans="1:9" x14ac:dyDescent="0.35">
      <c r="A355" s="334" t="str">
        <f>Inek2020A3[[#This Row],[ZPD2]]</f>
        <v>ZP39.17</v>
      </c>
      <c r="B355" s="334" t="str">
        <f>Inek2020A3[[#This Row],[OPSKode]]</f>
        <v>8-800.6h</v>
      </c>
      <c r="C355" s="340">
        <f>Inek2020A3[[#This Row],[Betrag2]]</f>
        <v>17954.240000000002</v>
      </c>
      <c r="D355" s="334" t="s">
        <v>1701</v>
      </c>
      <c r="E355" s="334" t="s">
        <v>1702</v>
      </c>
      <c r="F355" s="334" t="s">
        <v>1752</v>
      </c>
      <c r="G355" s="334" t="s">
        <v>1753</v>
      </c>
      <c r="H355" s="334" t="s">
        <v>1754</v>
      </c>
      <c r="I355" s="340">
        <v>17954.240000000002</v>
      </c>
    </row>
    <row r="356" spans="1:9" x14ac:dyDescent="0.35">
      <c r="A356" s="334" t="str">
        <f>Inek2020A3[[#This Row],[ZPD2]]</f>
        <v>ZP39.18</v>
      </c>
      <c r="B356" s="334" t="str">
        <f>Inek2020A3[[#This Row],[OPSKode]]</f>
        <v>8-800.6j</v>
      </c>
      <c r="C356" s="340">
        <f>Inek2020A3[[#This Row],[Betrag2]]</f>
        <v>19586.439999999999</v>
      </c>
      <c r="D356" s="334" t="s">
        <v>1701</v>
      </c>
      <c r="E356" s="334" t="s">
        <v>1702</v>
      </c>
      <c r="F356" s="334" t="s">
        <v>1755</v>
      </c>
      <c r="G356" s="334" t="s">
        <v>1756</v>
      </c>
      <c r="H356" s="334" t="s">
        <v>1757</v>
      </c>
      <c r="I356" s="340">
        <v>19586.439999999999</v>
      </c>
    </row>
    <row r="357" spans="1:9" x14ac:dyDescent="0.35">
      <c r="A357" s="334" t="str">
        <f>Inek2020A3[[#This Row],[ZPD2]]</f>
        <v>ZP39.19</v>
      </c>
      <c r="B357" s="334" t="str">
        <f>Inek2020A3[[#This Row],[OPSKode]]</f>
        <v>8-800.6k</v>
      </c>
      <c r="C357" s="340">
        <f>Inek2020A3[[#This Row],[Betrag2]]</f>
        <v>21218.65</v>
      </c>
      <c r="D357" s="334" t="s">
        <v>1701</v>
      </c>
      <c r="E357" s="334" t="s">
        <v>1702</v>
      </c>
      <c r="F357" s="334" t="s">
        <v>1758</v>
      </c>
      <c r="G357" s="334" t="s">
        <v>1759</v>
      </c>
      <c r="H357" s="334" t="s">
        <v>1760</v>
      </c>
      <c r="I357" s="340">
        <v>21218.65</v>
      </c>
    </row>
    <row r="358" spans="1:9" x14ac:dyDescent="0.35">
      <c r="A358" s="334" t="str">
        <f>Inek2020A3[[#This Row],[ZPD2]]</f>
        <v>ZP39.20</v>
      </c>
      <c r="B358" s="334" t="str">
        <f>Inek2020A3[[#This Row],[OPSKode]]</f>
        <v>8-800.6m</v>
      </c>
      <c r="C358" s="340">
        <f>Inek2020A3[[#This Row],[Betrag2]]</f>
        <v>22850.85</v>
      </c>
      <c r="D358" s="334" t="s">
        <v>1701</v>
      </c>
      <c r="E358" s="334" t="s">
        <v>1702</v>
      </c>
      <c r="F358" s="334" t="s">
        <v>1761</v>
      </c>
      <c r="G358" s="334" t="s">
        <v>1762</v>
      </c>
      <c r="H358" s="334" t="s">
        <v>1763</v>
      </c>
      <c r="I358" s="340">
        <v>22850.85</v>
      </c>
    </row>
    <row r="359" spans="1:9" x14ac:dyDescent="0.35">
      <c r="A359" s="334" t="str">
        <f>Inek2020A3[[#This Row],[ZPD2]]</f>
        <v>ZP39.21</v>
      </c>
      <c r="B359" s="334" t="str">
        <f>Inek2020A3[[#This Row],[OPSKode]]</f>
        <v>8-800.6n</v>
      </c>
      <c r="C359" s="340">
        <f>Inek2020A3[[#This Row],[Betrag2]]</f>
        <v>24483.05</v>
      </c>
      <c r="D359" s="334" t="s">
        <v>1701</v>
      </c>
      <c r="E359" s="334" t="s">
        <v>1702</v>
      </c>
      <c r="F359" s="334" t="s">
        <v>1764</v>
      </c>
      <c r="G359" s="334" t="s">
        <v>1765</v>
      </c>
      <c r="H359" s="334" t="s">
        <v>1766</v>
      </c>
      <c r="I359" s="340">
        <v>24483.05</v>
      </c>
    </row>
    <row r="360" spans="1:9" x14ac:dyDescent="0.35">
      <c r="A360" s="334" t="str">
        <f>Inek2020A3[[#This Row],[ZPD2]]</f>
        <v>ZP39.22</v>
      </c>
      <c r="B360" s="334" t="str">
        <f>Inek2020A3[[#This Row],[OPSKode]]</f>
        <v>8-800.6p</v>
      </c>
      <c r="C360" s="340">
        <f>Inek2020A3[[#This Row],[Betrag2]]</f>
        <v>26115.26</v>
      </c>
      <c r="D360" s="334" t="s">
        <v>1701</v>
      </c>
      <c r="E360" s="334" t="s">
        <v>1702</v>
      </c>
      <c r="F360" s="334" t="s">
        <v>1767</v>
      </c>
      <c r="G360" s="334" t="s">
        <v>1768</v>
      </c>
      <c r="H360" s="334" t="s">
        <v>1769</v>
      </c>
      <c r="I360" s="340">
        <v>26115.26</v>
      </c>
    </row>
    <row r="361" spans="1:9" x14ac:dyDescent="0.35">
      <c r="A361" s="334" t="str">
        <f>Inek2020A3[[#This Row],[ZPD2]]</f>
        <v>ZP39.23</v>
      </c>
      <c r="B361" s="334" t="str">
        <f>Inek2020A3[[#This Row],[OPSKode]]</f>
        <v>8-800.6q</v>
      </c>
      <c r="C361" s="340">
        <f>Inek2020A3[[#This Row],[Betrag2]]</f>
        <v>27747.46</v>
      </c>
      <c r="D361" s="334" t="s">
        <v>1701</v>
      </c>
      <c r="E361" s="334" t="s">
        <v>1702</v>
      </c>
      <c r="F361" s="334" t="s">
        <v>1770</v>
      </c>
      <c r="G361" s="334" t="s">
        <v>1771</v>
      </c>
      <c r="H361" s="334" t="s">
        <v>1772</v>
      </c>
      <c r="I361" s="340">
        <v>27747.46</v>
      </c>
    </row>
    <row r="362" spans="1:9" x14ac:dyDescent="0.35">
      <c r="A362" s="334" t="str">
        <f>Inek2020A3[[#This Row],[ZPD2]]</f>
        <v>ZP39.24</v>
      </c>
      <c r="C362" s="502" t="s">
        <v>3968</v>
      </c>
      <c r="D362" s="334" t="s">
        <v>1701</v>
      </c>
      <c r="E362" s="334" t="s">
        <v>1702</v>
      </c>
      <c r="F362" s="334" t="s">
        <v>1773</v>
      </c>
      <c r="H362" s="334" t="s">
        <v>1774</v>
      </c>
    </row>
    <row r="363" spans="1:9" x14ac:dyDescent="0.35">
      <c r="A363" s="334" t="str">
        <f>Inek2020A3[[#This Row],[ZPD2]]</f>
        <v>ZP39.25</v>
      </c>
      <c r="B363" s="334" t="str">
        <f>Inek2020A3[[#This Row],[OPSKode]]</f>
        <v>8-800.6s</v>
      </c>
      <c r="C363" s="340">
        <f>Inek2020A3[[#This Row],[Betrag2]]</f>
        <v>29787.72</v>
      </c>
      <c r="D363" s="334" t="s">
        <v>1701</v>
      </c>
      <c r="E363" s="334" t="s">
        <v>1702</v>
      </c>
      <c r="F363" s="334" t="s">
        <v>1775</v>
      </c>
      <c r="G363" s="334" t="s">
        <v>1776</v>
      </c>
      <c r="H363" s="334" t="s">
        <v>1777</v>
      </c>
      <c r="I363" s="340">
        <v>29787.72</v>
      </c>
    </row>
    <row r="364" spans="1:9" x14ac:dyDescent="0.35">
      <c r="A364" s="334" t="str">
        <f>Inek2020A3[[#This Row],[ZPD2]]</f>
        <v>ZP39.26</v>
      </c>
      <c r="B364" s="334" t="str">
        <f>Inek2020A3[[#This Row],[OPSKode]]</f>
        <v>8-800.6t</v>
      </c>
      <c r="C364" s="340">
        <f>Inek2020A3[[#This Row],[Betrag2]]</f>
        <v>33052.120000000003</v>
      </c>
      <c r="D364" s="334" t="s">
        <v>1701</v>
      </c>
      <c r="E364" s="334" t="s">
        <v>1702</v>
      </c>
      <c r="F364" s="334" t="s">
        <v>1778</v>
      </c>
      <c r="G364" s="334" t="s">
        <v>1779</v>
      </c>
      <c r="H364" s="334" t="s">
        <v>1780</v>
      </c>
      <c r="I364" s="340">
        <v>33052.120000000003</v>
      </c>
    </row>
    <row r="365" spans="1:9" x14ac:dyDescent="0.35">
      <c r="A365" s="334" t="str">
        <f>Inek2020A3[[#This Row],[ZPD2]]</f>
        <v>ZP39.27</v>
      </c>
      <c r="B365" s="334" t="str">
        <f>Inek2020A3[[#This Row],[OPSKode]]</f>
        <v>8-800.6u</v>
      </c>
      <c r="C365" s="340">
        <f>Inek2020A3[[#This Row],[Betrag2]]</f>
        <v>36316.53</v>
      </c>
      <c r="D365" s="334" t="s">
        <v>1701</v>
      </c>
      <c r="E365" s="334" t="s">
        <v>1702</v>
      </c>
      <c r="F365" s="334" t="s">
        <v>1781</v>
      </c>
      <c r="G365" s="334" t="s">
        <v>1782</v>
      </c>
      <c r="H365" s="334" t="s">
        <v>1783</v>
      </c>
      <c r="I365" s="340">
        <v>36316.53</v>
      </c>
    </row>
    <row r="366" spans="1:9" x14ac:dyDescent="0.35">
      <c r="A366" s="334" t="str">
        <f>Inek2020A3[[#This Row],[ZPD2]]</f>
        <v>ZP39.28</v>
      </c>
      <c r="B366" s="334" t="str">
        <f>Inek2020A3[[#This Row],[OPSKode]]</f>
        <v>8-800.6v</v>
      </c>
      <c r="C366" s="340">
        <f>Inek2020A3[[#This Row],[Betrag2]]</f>
        <v>39580.94</v>
      </c>
      <c r="D366" s="334" t="s">
        <v>1701</v>
      </c>
      <c r="E366" s="334" t="s">
        <v>1702</v>
      </c>
      <c r="F366" s="334" t="s">
        <v>1784</v>
      </c>
      <c r="G366" s="334" t="s">
        <v>1785</v>
      </c>
      <c r="H366" s="334" t="s">
        <v>1786</v>
      </c>
      <c r="I366" s="340">
        <v>39580.94</v>
      </c>
    </row>
    <row r="367" spans="1:9" x14ac:dyDescent="0.35">
      <c r="A367" s="334" t="str">
        <f>Inek2020A3[[#This Row],[ZPD2]]</f>
        <v>ZP39.29</v>
      </c>
      <c r="B367" s="334" t="str">
        <f>Inek2020A3[[#This Row],[OPSKode]]</f>
        <v>8-800.6w</v>
      </c>
      <c r="C367" s="340">
        <f>Inek2020A3[[#This Row],[Betrag2]]</f>
        <v>42845.34</v>
      </c>
      <c r="D367" s="334" t="s">
        <v>1701</v>
      </c>
      <c r="E367" s="334" t="s">
        <v>1702</v>
      </c>
      <c r="F367" s="334" t="s">
        <v>1787</v>
      </c>
      <c r="G367" s="334" t="s">
        <v>1788</v>
      </c>
      <c r="H367" s="334" t="s">
        <v>1789</v>
      </c>
      <c r="I367" s="340">
        <v>42845.34</v>
      </c>
    </row>
    <row r="368" spans="1:9" x14ac:dyDescent="0.35">
      <c r="A368" s="334" t="str">
        <f>Inek2020A3[[#This Row],[ZPD2]]</f>
        <v>ZP39.30</v>
      </c>
      <c r="B368" s="334" t="str">
        <f>Inek2020A3[[#This Row],[OPSKode]]</f>
        <v>8-800.6z</v>
      </c>
      <c r="C368" s="340">
        <f>Inek2020A3[[#This Row],[Betrag2]]</f>
        <v>46109.75</v>
      </c>
      <c r="D368" s="334" t="s">
        <v>1701</v>
      </c>
      <c r="E368" s="334" t="s">
        <v>1702</v>
      </c>
      <c r="F368" s="334" t="s">
        <v>1790</v>
      </c>
      <c r="G368" s="334" t="s">
        <v>1791</v>
      </c>
      <c r="H368" s="334" t="s">
        <v>1792</v>
      </c>
      <c r="I368" s="340">
        <v>46109.75</v>
      </c>
    </row>
    <row r="369" spans="1:9" x14ac:dyDescent="0.35">
      <c r="D369" s="334" t="s">
        <v>1793</v>
      </c>
      <c r="E369" s="334" t="s">
        <v>1794</v>
      </c>
      <c r="H369" s="334" t="s">
        <v>1795</v>
      </c>
    </row>
    <row r="370" spans="1:9" x14ac:dyDescent="0.35">
      <c r="A370" s="334" t="str">
        <f>Inek2020A3[[#This Row],[ZPD2]]</f>
        <v>ZP41.01</v>
      </c>
      <c r="B370" s="334" t="str">
        <f>Inek2020A3[[#This Row],[OPSKode]]</f>
        <v>6-002.q0</v>
      </c>
      <c r="C370" s="340">
        <f>Inek2020A3[[#This Row],[Betrag2]]</f>
        <v>239.39</v>
      </c>
      <c r="D370" s="334" t="s">
        <v>1793</v>
      </c>
      <c r="E370" s="334" t="s">
        <v>1794</v>
      </c>
      <c r="F370" s="334" t="s">
        <v>1796</v>
      </c>
      <c r="G370" s="334" t="s">
        <v>1797</v>
      </c>
      <c r="H370" s="334" t="s">
        <v>1798</v>
      </c>
      <c r="I370" s="340">
        <v>239.39</v>
      </c>
    </row>
    <row r="371" spans="1:9" x14ac:dyDescent="0.35">
      <c r="A371" s="334" t="str">
        <f>Inek2020A3[[#This Row],[ZPD2]]</f>
        <v>ZP41.02</v>
      </c>
      <c r="B371" s="334" t="str">
        <f>Inek2020A3[[#This Row],[OPSKode]]</f>
        <v>6-002.q1</v>
      </c>
      <c r="C371" s="340">
        <f>Inek2020A3[[#This Row],[Betrag2]]</f>
        <v>383.02</v>
      </c>
      <c r="D371" s="334" t="s">
        <v>1793</v>
      </c>
      <c r="E371" s="334" t="s">
        <v>1794</v>
      </c>
      <c r="F371" s="334" t="s">
        <v>1799</v>
      </c>
      <c r="G371" s="334" t="s">
        <v>1800</v>
      </c>
      <c r="H371" s="334" t="s">
        <v>1801</v>
      </c>
      <c r="I371" s="340">
        <v>383.02</v>
      </c>
    </row>
    <row r="372" spans="1:9" x14ac:dyDescent="0.35">
      <c r="A372" s="334" t="str">
        <f>Inek2020A3[[#This Row],[ZPD2]]</f>
        <v>ZP41.03</v>
      </c>
      <c r="B372" s="334" t="str">
        <f>Inek2020A3[[#This Row],[OPSKode]]</f>
        <v>6-002.q2</v>
      </c>
      <c r="C372" s="340">
        <f>Inek2020A3[[#This Row],[Betrag2]]</f>
        <v>542.61</v>
      </c>
      <c r="D372" s="334" t="s">
        <v>1793</v>
      </c>
      <c r="E372" s="334" t="s">
        <v>1794</v>
      </c>
      <c r="F372" s="334" t="s">
        <v>1802</v>
      </c>
      <c r="G372" s="334" t="s">
        <v>1803</v>
      </c>
      <c r="H372" s="334" t="s">
        <v>864</v>
      </c>
      <c r="I372" s="340">
        <v>542.61</v>
      </c>
    </row>
    <row r="373" spans="1:9" x14ac:dyDescent="0.35">
      <c r="A373" s="334" t="str">
        <f>Inek2020A3[[#This Row],[ZPD2]]</f>
        <v>ZP41.04</v>
      </c>
      <c r="B373" s="334" t="str">
        <f>Inek2020A3[[#This Row],[OPSKode]]</f>
        <v>6-002.q3</v>
      </c>
      <c r="C373" s="340">
        <f>Inek2020A3[[#This Row],[Betrag2]]</f>
        <v>734.12</v>
      </c>
      <c r="D373" s="334" t="s">
        <v>1793</v>
      </c>
      <c r="E373" s="334" t="s">
        <v>1794</v>
      </c>
      <c r="F373" s="334" t="s">
        <v>1804</v>
      </c>
      <c r="G373" s="334" t="s">
        <v>1805</v>
      </c>
      <c r="H373" s="334" t="s">
        <v>867</v>
      </c>
      <c r="I373" s="340">
        <v>734.12</v>
      </c>
    </row>
    <row r="374" spans="1:9" x14ac:dyDescent="0.35">
      <c r="A374" s="334" t="str">
        <f>Inek2020A3[[#This Row],[ZPD2]]</f>
        <v>ZP41.05</v>
      </c>
      <c r="B374" s="334" t="str">
        <f>Inek2020A3[[#This Row],[OPSKode]]</f>
        <v>6-002.q4</v>
      </c>
      <c r="C374" s="340">
        <f>Inek2020A3[[#This Row],[Betrag2]]</f>
        <v>924.65</v>
      </c>
      <c r="D374" s="334" t="s">
        <v>1793</v>
      </c>
      <c r="E374" s="334" t="s">
        <v>1794</v>
      </c>
      <c r="F374" s="334" t="s">
        <v>1806</v>
      </c>
      <c r="G374" s="334" t="s">
        <v>1807</v>
      </c>
      <c r="H374" s="334" t="s">
        <v>870</v>
      </c>
      <c r="I374" s="340">
        <v>924.65</v>
      </c>
    </row>
    <row r="375" spans="1:9" x14ac:dyDescent="0.35">
      <c r="A375" s="334" t="str">
        <f>Inek2020A3[[#This Row],[ZPD2]]</f>
        <v>ZP41.06</v>
      </c>
      <c r="B375" s="334" t="str">
        <f>Inek2020A3[[#This Row],[OPSKode]]</f>
        <v>6-002.q5</v>
      </c>
      <c r="C375" s="340">
        <f>Inek2020A3[[#This Row],[Betrag2]]</f>
        <v>1117.1400000000001</v>
      </c>
      <c r="D375" s="334" t="s">
        <v>1793</v>
      </c>
      <c r="E375" s="334" t="s">
        <v>1794</v>
      </c>
      <c r="F375" s="334" t="s">
        <v>1808</v>
      </c>
      <c r="G375" s="334" t="s">
        <v>1809</v>
      </c>
      <c r="H375" s="334" t="s">
        <v>873</v>
      </c>
      <c r="I375" s="340">
        <v>1117.1400000000001</v>
      </c>
    </row>
    <row r="376" spans="1:9" x14ac:dyDescent="0.35">
      <c r="A376" s="334" t="str">
        <f>Inek2020A3[[#This Row],[ZPD2]]</f>
        <v>ZP41.07</v>
      </c>
      <c r="B376" s="334" t="str">
        <f>Inek2020A3[[#This Row],[OPSKode]]</f>
        <v>6-002.q6</v>
      </c>
      <c r="C376" s="340">
        <f>Inek2020A3[[#This Row],[Betrag2]]</f>
        <v>1308.6500000000001</v>
      </c>
      <c r="D376" s="334" t="s">
        <v>1793</v>
      </c>
      <c r="E376" s="334" t="s">
        <v>1794</v>
      </c>
      <c r="F376" s="334" t="s">
        <v>1810</v>
      </c>
      <c r="G376" s="334" t="s">
        <v>1811</v>
      </c>
      <c r="H376" s="334" t="s">
        <v>876</v>
      </c>
      <c r="I376" s="340">
        <v>1308.6500000000001</v>
      </c>
    </row>
    <row r="377" spans="1:9" x14ac:dyDescent="0.35">
      <c r="A377" s="334" t="str">
        <f>Inek2020A3[[#This Row],[ZPD2]]</f>
        <v>ZP41.08</v>
      </c>
      <c r="B377" s="334" t="str">
        <f>Inek2020A3[[#This Row],[OPSKode]]</f>
        <v>6-002.q7</v>
      </c>
      <c r="C377" s="340">
        <f>Inek2020A3[[#This Row],[Betrag2]]</f>
        <v>1500.16</v>
      </c>
      <c r="D377" s="334" t="s">
        <v>1793</v>
      </c>
      <c r="E377" s="334" t="s">
        <v>1794</v>
      </c>
      <c r="F377" s="334" t="s">
        <v>1812</v>
      </c>
      <c r="G377" s="334" t="s">
        <v>1813</v>
      </c>
      <c r="H377" s="334" t="s">
        <v>879</v>
      </c>
      <c r="I377" s="340">
        <v>1500.16</v>
      </c>
    </row>
    <row r="378" spans="1:9" x14ac:dyDescent="0.35">
      <c r="A378" s="334" t="str">
        <f>Inek2020A3[[#This Row],[ZPD2]]</f>
        <v>ZP41.09</v>
      </c>
      <c r="B378" s="334" t="str">
        <f>Inek2020A3[[#This Row],[OPSKode]]</f>
        <v>6-002.q8</v>
      </c>
      <c r="C378" s="340">
        <f>Inek2020A3[[#This Row],[Betrag2]]</f>
        <v>1691.67</v>
      </c>
      <c r="D378" s="334" t="s">
        <v>1793</v>
      </c>
      <c r="E378" s="334" t="s">
        <v>1794</v>
      </c>
      <c r="F378" s="334" t="s">
        <v>1814</v>
      </c>
      <c r="G378" s="334" t="s">
        <v>1815</v>
      </c>
      <c r="H378" s="334" t="s">
        <v>1296</v>
      </c>
      <c r="I378" s="340">
        <v>1691.67</v>
      </c>
    </row>
    <row r="379" spans="1:9" x14ac:dyDescent="0.35">
      <c r="A379" s="334" t="str">
        <f>Inek2020A3[[#This Row],[ZPD2]]</f>
        <v>ZP41.10</v>
      </c>
      <c r="B379" s="334" t="str">
        <f>Inek2020A3[[#This Row],[OPSKode]]</f>
        <v>6-002.q9</v>
      </c>
      <c r="C379" s="340">
        <f>Inek2020A3[[#This Row],[Betrag2]]</f>
        <v>1947.02</v>
      </c>
      <c r="D379" s="334" t="s">
        <v>1793</v>
      </c>
      <c r="E379" s="334" t="s">
        <v>1794</v>
      </c>
      <c r="F379" s="334" t="s">
        <v>1816</v>
      </c>
      <c r="G379" s="334" t="s">
        <v>1817</v>
      </c>
      <c r="H379" s="334" t="s">
        <v>1299</v>
      </c>
      <c r="I379" s="340">
        <v>1947.02</v>
      </c>
    </row>
    <row r="380" spans="1:9" x14ac:dyDescent="0.35">
      <c r="A380" s="334" t="str">
        <f>Inek2020A3[[#This Row],[ZPD2]]</f>
        <v>ZP41.11</v>
      </c>
      <c r="B380" s="334" t="str">
        <f>Inek2020A3[[#This Row],[OPSKode]]</f>
        <v>6-002.qa</v>
      </c>
      <c r="C380" s="340">
        <f>Inek2020A3[[#This Row],[Betrag2]]</f>
        <v>2330.04</v>
      </c>
      <c r="D380" s="334" t="s">
        <v>1793</v>
      </c>
      <c r="E380" s="334" t="s">
        <v>1794</v>
      </c>
      <c r="F380" s="334" t="s">
        <v>1818</v>
      </c>
      <c r="G380" s="334" t="s">
        <v>1819</v>
      </c>
      <c r="H380" s="334" t="s">
        <v>1302</v>
      </c>
      <c r="I380" s="340">
        <v>2330.04</v>
      </c>
    </row>
    <row r="381" spans="1:9" x14ac:dyDescent="0.35">
      <c r="A381" s="334" t="str">
        <f>Inek2020A3[[#This Row],[ZPD2]]</f>
        <v>ZP41.12</v>
      </c>
      <c r="B381" s="334" t="str">
        <f>Inek2020A3[[#This Row],[OPSKode]]</f>
        <v>6-002.qb</v>
      </c>
      <c r="C381" s="340">
        <f>Inek2020A3[[#This Row],[Betrag2]]</f>
        <v>2713.06</v>
      </c>
      <c r="D381" s="334" t="s">
        <v>1793</v>
      </c>
      <c r="E381" s="334" t="s">
        <v>1794</v>
      </c>
      <c r="F381" s="334" t="s">
        <v>1820</v>
      </c>
      <c r="G381" s="334" t="s">
        <v>1821</v>
      </c>
      <c r="H381" s="334" t="s">
        <v>1305</v>
      </c>
      <c r="I381" s="340">
        <v>2713.06</v>
      </c>
    </row>
    <row r="382" spans="1:9" x14ac:dyDescent="0.35">
      <c r="A382" s="334" t="str">
        <f>Inek2020A3[[#This Row],[ZPD2]]</f>
        <v>ZP41.13</v>
      </c>
      <c r="B382" s="334" t="str">
        <f>Inek2020A3[[#This Row],[OPSKode]]</f>
        <v>6-002.qc</v>
      </c>
      <c r="C382" s="340">
        <f>Inek2020A3[[#This Row],[Betrag2]]</f>
        <v>3096.08</v>
      </c>
      <c r="D382" s="334" t="s">
        <v>1793</v>
      </c>
      <c r="E382" s="334" t="s">
        <v>1794</v>
      </c>
      <c r="F382" s="334" t="s">
        <v>1822</v>
      </c>
      <c r="G382" s="334" t="s">
        <v>1823</v>
      </c>
      <c r="H382" s="334" t="s">
        <v>1308</v>
      </c>
      <c r="I382" s="340">
        <v>3096.08</v>
      </c>
    </row>
    <row r="383" spans="1:9" x14ac:dyDescent="0.35">
      <c r="A383" s="334" t="str">
        <f>Inek2020A3[[#This Row],[ZPD2]]</f>
        <v>ZP41.14</v>
      </c>
      <c r="B383" s="334" t="str">
        <f>Inek2020A3[[#This Row],[OPSKode]]</f>
        <v>6-002.qd</v>
      </c>
      <c r="C383" s="340">
        <f>Inek2020A3[[#This Row],[Betrag2]]</f>
        <v>3479.1</v>
      </c>
      <c r="D383" s="334" t="s">
        <v>1793</v>
      </c>
      <c r="E383" s="334" t="s">
        <v>1794</v>
      </c>
      <c r="F383" s="334" t="s">
        <v>1824</v>
      </c>
      <c r="G383" s="334" t="s">
        <v>1825</v>
      </c>
      <c r="H383" s="334" t="s">
        <v>1311</v>
      </c>
      <c r="I383" s="340">
        <v>3479.1</v>
      </c>
    </row>
    <row r="384" spans="1:9" x14ac:dyDescent="0.35">
      <c r="A384" s="334" t="str">
        <f>Inek2020A3[[#This Row],[ZPD2]]</f>
        <v>ZP41.15</v>
      </c>
      <c r="B384" s="334" t="str">
        <f>Inek2020A3[[#This Row],[OPSKode]]</f>
        <v>6-002.qe</v>
      </c>
      <c r="C384" s="340">
        <f>Inek2020A3[[#This Row],[Betrag2]]</f>
        <v>3862.12</v>
      </c>
      <c r="D384" s="334" t="s">
        <v>1793</v>
      </c>
      <c r="E384" s="334" t="s">
        <v>1794</v>
      </c>
      <c r="F384" s="334" t="s">
        <v>1826</v>
      </c>
      <c r="G384" s="334" t="s">
        <v>1827</v>
      </c>
      <c r="H384" s="334" t="s">
        <v>1828</v>
      </c>
      <c r="I384" s="340">
        <v>3862.12</v>
      </c>
    </row>
    <row r="385" spans="1:9" x14ac:dyDescent="0.35">
      <c r="A385" s="334" t="str">
        <f>Inek2020A3[[#This Row],[ZPD2]]</f>
        <v>ZP41.16</v>
      </c>
      <c r="B385" s="334" t="str">
        <f>Inek2020A3[[#This Row],[OPSKode]]</f>
        <v>6-002.qf</v>
      </c>
      <c r="C385" s="340">
        <f>Inek2020A3[[#This Row],[Betrag2]]</f>
        <v>4755.83</v>
      </c>
      <c r="D385" s="334" t="s">
        <v>1793</v>
      </c>
      <c r="E385" s="334" t="s">
        <v>1794</v>
      </c>
      <c r="F385" s="334" t="s">
        <v>1829</v>
      </c>
      <c r="G385" s="334" t="s">
        <v>1830</v>
      </c>
      <c r="H385" s="334" t="s">
        <v>1831</v>
      </c>
      <c r="I385" s="340">
        <v>4755.83</v>
      </c>
    </row>
    <row r="386" spans="1:9" x14ac:dyDescent="0.35">
      <c r="A386" s="334" t="str">
        <f>Inek2020A3[[#This Row],[ZPD2]]</f>
        <v>ZP41.17</v>
      </c>
      <c r="B386" s="334" t="str">
        <f>Inek2020A3[[#This Row],[OPSKode]]</f>
        <v>6-002.qg</v>
      </c>
      <c r="C386" s="340">
        <f>Inek2020A3[[#This Row],[Betrag2]]</f>
        <v>6670.93</v>
      </c>
      <c r="D386" s="334" t="s">
        <v>1793</v>
      </c>
      <c r="E386" s="334" t="s">
        <v>1794</v>
      </c>
      <c r="F386" s="334" t="s">
        <v>1832</v>
      </c>
      <c r="G386" s="334" t="s">
        <v>1833</v>
      </c>
      <c r="H386" s="334" t="s">
        <v>1834</v>
      </c>
      <c r="I386" s="340">
        <v>6670.93</v>
      </c>
    </row>
    <row r="387" spans="1:9" x14ac:dyDescent="0.35">
      <c r="A387" s="334" t="str">
        <f>Inek2020A3[[#This Row],[ZPD2]]</f>
        <v>ZP41.18</v>
      </c>
      <c r="B387" s="334" t="str">
        <f>Inek2020A3[[#This Row],[OPSKode]]</f>
        <v>6-002.qh</v>
      </c>
      <c r="C387" s="340">
        <f>Inek2020A3[[#This Row],[Betrag2]]</f>
        <v>8586.0300000000007</v>
      </c>
      <c r="D387" s="334" t="s">
        <v>1793</v>
      </c>
      <c r="E387" s="334" t="s">
        <v>1794</v>
      </c>
      <c r="F387" s="334" t="s">
        <v>1835</v>
      </c>
      <c r="G387" s="334" t="s">
        <v>1836</v>
      </c>
      <c r="H387" s="334" t="s">
        <v>1837</v>
      </c>
      <c r="I387" s="340">
        <v>8586.0300000000007</v>
      </c>
    </row>
    <row r="388" spans="1:9" x14ac:dyDescent="0.35">
      <c r="A388" s="334" t="str">
        <f>Inek2020A3[[#This Row],[ZPD2]]</f>
        <v>ZP41.19</v>
      </c>
      <c r="B388" s="334" t="str">
        <f>Inek2020A3[[#This Row],[OPSKode]]</f>
        <v>6-002.qj</v>
      </c>
      <c r="C388" s="340">
        <f>Inek2020A3[[#This Row],[Betrag2]]</f>
        <v>10501.13</v>
      </c>
      <c r="D388" s="334" t="s">
        <v>1793</v>
      </c>
      <c r="E388" s="334" t="s">
        <v>1794</v>
      </c>
      <c r="F388" s="334" t="s">
        <v>1838</v>
      </c>
      <c r="G388" s="334" t="s">
        <v>1839</v>
      </c>
      <c r="H388" s="334" t="s">
        <v>1840</v>
      </c>
      <c r="I388" s="340">
        <v>10501.13</v>
      </c>
    </row>
    <row r="389" spans="1:9" x14ac:dyDescent="0.35">
      <c r="A389" s="334" t="str">
        <f>Inek2020A3[[#This Row],[ZPD2]]</f>
        <v>ZP41.20</v>
      </c>
      <c r="B389" s="334" t="str">
        <f>Inek2020A3[[#This Row],[OPSKode]]</f>
        <v>6-002.qk</v>
      </c>
      <c r="C389" s="340">
        <f>Inek2020A3[[#This Row],[Betrag2]]</f>
        <v>13373.78</v>
      </c>
      <c r="D389" s="334" t="s">
        <v>1793</v>
      </c>
      <c r="E389" s="334" t="s">
        <v>1794</v>
      </c>
      <c r="F389" s="334" t="s">
        <v>1841</v>
      </c>
      <c r="G389" s="334" t="s">
        <v>1842</v>
      </c>
      <c r="H389" s="334" t="s">
        <v>1843</v>
      </c>
      <c r="I389" s="340">
        <v>13373.78</v>
      </c>
    </row>
    <row r="390" spans="1:9" x14ac:dyDescent="0.35">
      <c r="A390" s="334" t="str">
        <f>Inek2020A3[[#This Row],[ZPD2]]</f>
        <v>ZP41.21</v>
      </c>
      <c r="B390" s="334" t="str">
        <f>Inek2020A3[[#This Row],[OPSKode]]</f>
        <v>6-002.qm</v>
      </c>
      <c r="C390" s="340">
        <f>Inek2020A3[[#This Row],[Betrag2]]</f>
        <v>18161.53</v>
      </c>
      <c r="D390" s="334" t="s">
        <v>1793</v>
      </c>
      <c r="E390" s="334" t="s">
        <v>1794</v>
      </c>
      <c r="F390" s="334" t="s">
        <v>1844</v>
      </c>
      <c r="G390" s="334" t="s">
        <v>1845</v>
      </c>
      <c r="H390" s="334" t="s">
        <v>1846</v>
      </c>
      <c r="I390" s="340">
        <v>18161.53</v>
      </c>
    </row>
    <row r="391" spans="1:9" x14ac:dyDescent="0.35">
      <c r="A391" s="334" t="str">
        <f>Inek2020A3[[#This Row],[ZPD2]]</f>
        <v>ZP41.22</v>
      </c>
      <c r="B391" s="334" t="str">
        <f>Inek2020A3[[#This Row],[OPSKode]]</f>
        <v>6-002.qn</v>
      </c>
      <c r="C391" s="340">
        <f>Inek2020A3[[#This Row],[Betrag2]]</f>
        <v>22949.279999999999</v>
      </c>
      <c r="D391" s="334" t="s">
        <v>1793</v>
      </c>
      <c r="E391" s="334" t="s">
        <v>1794</v>
      </c>
      <c r="F391" s="334" t="s">
        <v>1847</v>
      </c>
      <c r="G391" s="334" t="s">
        <v>1848</v>
      </c>
      <c r="H391" s="334" t="s">
        <v>1849</v>
      </c>
      <c r="I391" s="340">
        <v>22949.279999999999</v>
      </c>
    </row>
    <row r="392" spans="1:9" x14ac:dyDescent="0.35">
      <c r="A392" s="334" t="str">
        <f>Inek2020A3[[#This Row],[ZPD2]]</f>
        <v>ZP41.23</v>
      </c>
      <c r="B392" s="334" t="str">
        <f>Inek2020A3[[#This Row],[OPSKode]]</f>
        <v>6-002.qp</v>
      </c>
      <c r="C392" s="340">
        <f>Inek2020A3[[#This Row],[Betrag2]]</f>
        <v>29332.95</v>
      </c>
      <c r="D392" s="334" t="s">
        <v>1793</v>
      </c>
      <c r="E392" s="334" t="s">
        <v>1794</v>
      </c>
      <c r="F392" s="334" t="s">
        <v>1850</v>
      </c>
      <c r="G392" s="334" t="s">
        <v>1851</v>
      </c>
      <c r="H392" s="334" t="s">
        <v>1852</v>
      </c>
      <c r="I392" s="340">
        <v>29332.95</v>
      </c>
    </row>
    <row r="393" spans="1:9" x14ac:dyDescent="0.35">
      <c r="A393" s="334" t="str">
        <f>Inek2020A3[[#This Row],[ZPD2]]</f>
        <v>ZP41.24</v>
      </c>
      <c r="B393" s="334" t="str">
        <f>Inek2020A3[[#This Row],[OPSKode]]</f>
        <v>6-002.qq</v>
      </c>
      <c r="C393" s="340">
        <f>Inek2020A3[[#This Row],[Betrag2]]</f>
        <v>38908.449999999997</v>
      </c>
      <c r="D393" s="334" t="s">
        <v>1793</v>
      </c>
      <c r="E393" s="334" t="s">
        <v>1794</v>
      </c>
      <c r="F393" s="334" t="s">
        <v>1853</v>
      </c>
      <c r="G393" s="334" t="s">
        <v>1854</v>
      </c>
      <c r="H393" s="334" t="s">
        <v>1855</v>
      </c>
      <c r="I393" s="340">
        <v>38908.449999999997</v>
      </c>
    </row>
    <row r="394" spans="1:9" x14ac:dyDescent="0.35">
      <c r="A394" s="334" t="str">
        <f>Inek2020A3[[#This Row],[ZPD2]]</f>
        <v>ZP41.25</v>
      </c>
      <c r="B394" s="334" t="str">
        <f>Inek2020A3[[#This Row],[OPSKode]]</f>
        <v>6-002.qr</v>
      </c>
      <c r="C394" s="340">
        <f>Inek2020A3[[#This Row],[Betrag2]]</f>
        <v>48483.95</v>
      </c>
      <c r="D394" s="334" t="s">
        <v>1793</v>
      </c>
      <c r="E394" s="334" t="s">
        <v>1794</v>
      </c>
      <c r="F394" s="334" t="s">
        <v>1856</v>
      </c>
      <c r="G394" s="334" t="s">
        <v>1857</v>
      </c>
      <c r="H394" s="334" t="s">
        <v>1858</v>
      </c>
      <c r="I394" s="340">
        <v>48483.95</v>
      </c>
    </row>
    <row r="395" spans="1:9" x14ac:dyDescent="0.35">
      <c r="A395" s="334" t="str">
        <f>Inek2020A3[[#This Row],[ZPD2]]</f>
        <v>ZP41.26</v>
      </c>
      <c r="B395" s="334" t="str">
        <f>Inek2020A3[[#This Row],[OPSKode]]</f>
        <v>6-002.qs</v>
      </c>
      <c r="C395" s="340">
        <f>Inek2020A3[[#This Row],[Betrag2]]</f>
        <v>58059.45</v>
      </c>
      <c r="D395" s="334" t="s">
        <v>1793</v>
      </c>
      <c r="E395" s="334" t="s">
        <v>1794</v>
      </c>
      <c r="F395" s="334" t="s">
        <v>1859</v>
      </c>
      <c r="G395" s="334" t="s">
        <v>1860</v>
      </c>
      <c r="H395" s="334" t="s">
        <v>1861</v>
      </c>
      <c r="I395" s="340">
        <v>58059.45</v>
      </c>
    </row>
    <row r="396" spans="1:9" x14ac:dyDescent="0.35">
      <c r="A396" s="334" t="str">
        <f>Inek2020A3[[#This Row],[ZPD2]]</f>
        <v>ZP41.27</v>
      </c>
      <c r="B396" s="334" t="str">
        <f>Inek2020A3[[#This Row],[OPSKode]]</f>
        <v>6-002.qt</v>
      </c>
      <c r="C396" s="340">
        <f>Inek2020A3[[#This Row],[Betrag2]]</f>
        <v>67634.95</v>
      </c>
      <c r="D396" s="334" t="s">
        <v>1793</v>
      </c>
      <c r="E396" s="334" t="s">
        <v>1794</v>
      </c>
      <c r="F396" s="334" t="s">
        <v>1862</v>
      </c>
      <c r="G396" s="334" t="s">
        <v>1863</v>
      </c>
      <c r="H396" s="334" t="s">
        <v>1864</v>
      </c>
      <c r="I396" s="340">
        <v>67634.95</v>
      </c>
    </row>
    <row r="397" spans="1:9" x14ac:dyDescent="0.35">
      <c r="A397" s="334" t="str">
        <f>Inek2020A3[[#This Row],[ZPD2]]</f>
        <v>ZP41.28</v>
      </c>
      <c r="B397" s="334" t="str">
        <f>Inek2020A3[[#This Row],[OPSKode]]</f>
        <v>6-002.qu</v>
      </c>
      <c r="C397" s="340">
        <f>Inek2020A3[[#This Row],[Betrag2]]</f>
        <v>77210.45</v>
      </c>
      <c r="D397" s="334" t="s">
        <v>1793</v>
      </c>
      <c r="E397" s="334" t="s">
        <v>1794</v>
      </c>
      <c r="F397" s="334" t="s">
        <v>1865</v>
      </c>
      <c r="G397" s="334" t="s">
        <v>1866</v>
      </c>
      <c r="H397" s="334" t="s">
        <v>1867</v>
      </c>
      <c r="I397" s="340">
        <v>77210.45</v>
      </c>
    </row>
    <row r="398" spans="1:9" x14ac:dyDescent="0.35">
      <c r="A398" s="334" t="str">
        <f>Inek2020A3[[#This Row],[ZPD2]]</f>
        <v>ZP41.29</v>
      </c>
      <c r="B398" s="334" t="str">
        <f>Inek2020A3[[#This Row],[OPSKode]]</f>
        <v>6-002.qv</v>
      </c>
      <c r="C398" s="340">
        <f>Inek2020A3[[#This Row],[Betrag2]]</f>
        <v>86785.95</v>
      </c>
      <c r="D398" s="334" t="s">
        <v>1793</v>
      </c>
      <c r="E398" s="334" t="s">
        <v>1794</v>
      </c>
      <c r="F398" s="334" t="s">
        <v>1868</v>
      </c>
      <c r="G398" s="334" t="s">
        <v>1869</v>
      </c>
      <c r="H398" s="334" t="s">
        <v>1870</v>
      </c>
      <c r="I398" s="340">
        <v>86785.95</v>
      </c>
    </row>
    <row r="399" spans="1:9" x14ac:dyDescent="0.35">
      <c r="D399" s="334" t="s">
        <v>1871</v>
      </c>
      <c r="E399" s="334" t="s">
        <v>1872</v>
      </c>
      <c r="H399" s="334" t="s">
        <v>1873</v>
      </c>
    </row>
    <row r="400" spans="1:9" x14ac:dyDescent="0.35">
      <c r="A400" s="334" t="str">
        <f>Inek2020A3[[#This Row],[ZPD2]]</f>
        <v>ZP44.01</v>
      </c>
      <c r="B400" s="334" t="str">
        <f>Inek2020A3[[#This Row],[OPSKode]]</f>
        <v>6-002.c0</v>
      </c>
      <c r="C400" s="340">
        <f>Inek2020A3[[#This Row],[Betrag2]]</f>
        <v>188.85</v>
      </c>
      <c r="D400" s="334" t="s">
        <v>1871</v>
      </c>
      <c r="E400" s="334" t="s">
        <v>1872</v>
      </c>
      <c r="F400" s="334" t="s">
        <v>1874</v>
      </c>
      <c r="G400" s="334" t="s">
        <v>1875</v>
      </c>
      <c r="H400" s="334" t="s">
        <v>1876</v>
      </c>
      <c r="I400" s="340">
        <v>188.85</v>
      </c>
    </row>
    <row r="401" spans="1:9" x14ac:dyDescent="0.35">
      <c r="A401" s="334" t="str">
        <f>Inek2020A3[[#This Row],[ZPD2]]</f>
        <v>ZP44.02</v>
      </c>
      <c r="B401" s="334" t="str">
        <f>Inek2020A3[[#This Row],[OPSKode]]</f>
        <v>6-002.c1</v>
      </c>
      <c r="C401" s="340">
        <f>Inek2020A3[[#This Row],[Betrag2]]</f>
        <v>330.49</v>
      </c>
      <c r="D401" s="334" t="s">
        <v>1871</v>
      </c>
      <c r="E401" s="334" t="s">
        <v>1872</v>
      </c>
      <c r="F401" s="334" t="s">
        <v>1877</v>
      </c>
      <c r="G401" s="334" t="s">
        <v>1878</v>
      </c>
      <c r="H401" s="334" t="s">
        <v>1879</v>
      </c>
      <c r="I401" s="340">
        <v>330.49</v>
      </c>
    </row>
    <row r="402" spans="1:9" x14ac:dyDescent="0.35">
      <c r="A402" s="334" t="str">
        <f>Inek2020A3[[#This Row],[ZPD2]]</f>
        <v>ZP44.03</v>
      </c>
      <c r="B402" s="334" t="str">
        <f>Inek2020A3[[#This Row],[OPSKode]]</f>
        <v>6-002.c2</v>
      </c>
      <c r="C402" s="340">
        <f>Inek2020A3[[#This Row],[Betrag2]]</f>
        <v>472.13</v>
      </c>
      <c r="D402" s="334" t="s">
        <v>1871</v>
      </c>
      <c r="E402" s="334" t="s">
        <v>1872</v>
      </c>
      <c r="F402" s="334" t="s">
        <v>1880</v>
      </c>
      <c r="G402" s="334" t="s">
        <v>1881</v>
      </c>
      <c r="H402" s="334" t="s">
        <v>1882</v>
      </c>
      <c r="I402" s="340">
        <v>472.13</v>
      </c>
    </row>
    <row r="403" spans="1:9" x14ac:dyDescent="0.35">
      <c r="A403" s="334" t="str">
        <f>Inek2020A3[[#This Row],[ZPD2]]</f>
        <v>ZP44.04</v>
      </c>
      <c r="B403" s="334" t="str">
        <f>Inek2020A3[[#This Row],[OPSKode]]</f>
        <v>6-002.c3</v>
      </c>
      <c r="C403" s="340">
        <f>Inek2020A3[[#This Row],[Betrag2]]</f>
        <v>613.77</v>
      </c>
      <c r="D403" s="334" t="s">
        <v>1871</v>
      </c>
      <c r="E403" s="334" t="s">
        <v>1872</v>
      </c>
      <c r="F403" s="334" t="s">
        <v>1883</v>
      </c>
      <c r="G403" s="334" t="s">
        <v>1884</v>
      </c>
      <c r="H403" s="334" t="s">
        <v>1885</v>
      </c>
      <c r="I403" s="340">
        <v>613.77</v>
      </c>
    </row>
    <row r="404" spans="1:9" x14ac:dyDescent="0.35">
      <c r="A404" s="334" t="str">
        <f>Inek2020A3[[#This Row],[ZPD2]]</f>
        <v>ZP44.05</v>
      </c>
      <c r="B404" s="334" t="str">
        <f>Inek2020A3[[#This Row],[OPSKode]]</f>
        <v>6-002.c4</v>
      </c>
      <c r="C404" s="340">
        <f>Inek2020A3[[#This Row],[Betrag2]]</f>
        <v>755.41</v>
      </c>
      <c r="D404" s="334" t="s">
        <v>1871</v>
      </c>
      <c r="E404" s="334" t="s">
        <v>1872</v>
      </c>
      <c r="F404" s="334" t="s">
        <v>1886</v>
      </c>
      <c r="G404" s="334" t="s">
        <v>1887</v>
      </c>
      <c r="H404" s="334" t="s">
        <v>1888</v>
      </c>
      <c r="I404" s="340">
        <v>755.41</v>
      </c>
    </row>
    <row r="405" spans="1:9" x14ac:dyDescent="0.35">
      <c r="A405" s="334" t="str">
        <f>Inek2020A3[[#This Row],[ZPD2]]</f>
        <v>ZP44.06</v>
      </c>
      <c r="B405" s="334" t="str">
        <f>Inek2020A3[[#This Row],[OPSKode]]</f>
        <v>6-002.c5</v>
      </c>
      <c r="C405" s="340">
        <f>Inek2020A3[[#This Row],[Betrag2]]</f>
        <v>897.05</v>
      </c>
      <c r="D405" s="334" t="s">
        <v>1871</v>
      </c>
      <c r="E405" s="334" t="s">
        <v>1872</v>
      </c>
      <c r="F405" s="334" t="s">
        <v>1889</v>
      </c>
      <c r="G405" s="334" t="s">
        <v>1890</v>
      </c>
      <c r="H405" s="334" t="s">
        <v>1891</v>
      </c>
      <c r="I405" s="340">
        <v>897.05</v>
      </c>
    </row>
    <row r="406" spans="1:9" x14ac:dyDescent="0.35">
      <c r="A406" s="334" t="str">
        <f>Inek2020A3[[#This Row],[ZPD2]]</f>
        <v>ZP44.07</v>
      </c>
      <c r="B406" s="334" t="str">
        <f>Inek2020A3[[#This Row],[OPSKode]]</f>
        <v>6-002.c6</v>
      </c>
      <c r="C406" s="340">
        <f>Inek2020A3[[#This Row],[Betrag2]]</f>
        <v>1038.69</v>
      </c>
      <c r="D406" s="334" t="s">
        <v>1871</v>
      </c>
      <c r="E406" s="334" t="s">
        <v>1872</v>
      </c>
      <c r="F406" s="334" t="s">
        <v>1892</v>
      </c>
      <c r="G406" s="334" t="s">
        <v>1893</v>
      </c>
      <c r="H406" s="334" t="s">
        <v>1894</v>
      </c>
      <c r="I406" s="340">
        <v>1038.69</v>
      </c>
    </row>
    <row r="407" spans="1:9" x14ac:dyDescent="0.35">
      <c r="A407" s="334" t="str">
        <f>Inek2020A3[[#This Row],[ZPD2]]</f>
        <v>ZP44.08</v>
      </c>
      <c r="B407" s="334" t="str">
        <f>Inek2020A3[[#This Row],[OPSKode]]</f>
        <v>6-002.c7</v>
      </c>
      <c r="C407" s="340">
        <f>Inek2020A3[[#This Row],[Betrag2]]</f>
        <v>1180.33</v>
      </c>
      <c r="D407" s="334" t="s">
        <v>1871</v>
      </c>
      <c r="E407" s="334" t="s">
        <v>1872</v>
      </c>
      <c r="F407" s="334" t="s">
        <v>1895</v>
      </c>
      <c r="G407" s="334" t="s">
        <v>1896</v>
      </c>
      <c r="H407" s="334" t="s">
        <v>1897</v>
      </c>
      <c r="I407" s="340">
        <v>1180.33</v>
      </c>
    </row>
    <row r="408" spans="1:9" x14ac:dyDescent="0.35">
      <c r="A408" s="334" t="str">
        <f>Inek2020A3[[#This Row],[ZPD2]]</f>
        <v>ZP44.09</v>
      </c>
      <c r="B408" s="334" t="str">
        <f>Inek2020A3[[#This Row],[OPSKode]]</f>
        <v>6-002.c8</v>
      </c>
      <c r="C408" s="340">
        <f>Inek2020A3[[#This Row],[Betrag2]]</f>
        <v>1321.97</v>
      </c>
      <c r="D408" s="334" t="s">
        <v>1871</v>
      </c>
      <c r="E408" s="334" t="s">
        <v>1872</v>
      </c>
      <c r="F408" s="334" t="s">
        <v>1898</v>
      </c>
      <c r="G408" s="334" t="s">
        <v>1899</v>
      </c>
      <c r="H408" s="334" t="s">
        <v>1900</v>
      </c>
      <c r="I408" s="340">
        <v>1321.97</v>
      </c>
    </row>
    <row r="409" spans="1:9" x14ac:dyDescent="0.35">
      <c r="A409" s="334" t="str">
        <f>Inek2020A3[[#This Row],[ZPD2]]</f>
        <v>ZP44.10</v>
      </c>
      <c r="B409" s="334" t="str">
        <f>Inek2020A3[[#This Row],[OPSKode]]</f>
        <v>6-002.c9</v>
      </c>
      <c r="C409" s="340">
        <f>Inek2020A3[[#This Row],[Betrag2]]</f>
        <v>1510.83</v>
      </c>
      <c r="D409" s="334" t="s">
        <v>1871</v>
      </c>
      <c r="E409" s="334" t="s">
        <v>1872</v>
      </c>
      <c r="F409" s="334" t="s">
        <v>1901</v>
      </c>
      <c r="G409" s="334" t="s">
        <v>1902</v>
      </c>
      <c r="H409" s="334" t="s">
        <v>1903</v>
      </c>
      <c r="I409" s="340">
        <v>1510.83</v>
      </c>
    </row>
    <row r="410" spans="1:9" x14ac:dyDescent="0.35">
      <c r="A410" s="334" t="str">
        <f>Inek2020A3[[#This Row],[ZPD2]]</f>
        <v>ZP44.11</v>
      </c>
      <c r="B410" s="334" t="str">
        <f>Inek2020A3[[#This Row],[OPSKode]]</f>
        <v>6-002.ca</v>
      </c>
      <c r="C410" s="340">
        <f>Inek2020A3[[#This Row],[Betrag2]]</f>
        <v>1794.11</v>
      </c>
      <c r="D410" s="334" t="s">
        <v>1871</v>
      </c>
      <c r="E410" s="334" t="s">
        <v>1872</v>
      </c>
      <c r="F410" s="334" t="s">
        <v>1904</v>
      </c>
      <c r="G410" s="334" t="s">
        <v>1905</v>
      </c>
      <c r="H410" s="334" t="s">
        <v>1906</v>
      </c>
      <c r="I410" s="340">
        <v>1794.11</v>
      </c>
    </row>
    <row r="411" spans="1:9" x14ac:dyDescent="0.35">
      <c r="A411" s="334" t="str">
        <f>Inek2020A3[[#This Row],[ZPD2]]</f>
        <v>ZP44.12</v>
      </c>
      <c r="B411" s="334" t="str">
        <f>Inek2020A3[[#This Row],[OPSKode]]</f>
        <v>6-002.cb</v>
      </c>
      <c r="C411" s="340">
        <f>Inek2020A3[[#This Row],[Betrag2]]</f>
        <v>2077.39</v>
      </c>
      <c r="D411" s="334" t="s">
        <v>1871</v>
      </c>
      <c r="E411" s="334" t="s">
        <v>1872</v>
      </c>
      <c r="F411" s="334" t="s">
        <v>1907</v>
      </c>
      <c r="G411" s="334" t="s">
        <v>1908</v>
      </c>
      <c r="H411" s="334" t="s">
        <v>1909</v>
      </c>
      <c r="I411" s="340">
        <v>2077.39</v>
      </c>
    </row>
    <row r="412" spans="1:9" x14ac:dyDescent="0.35">
      <c r="A412" s="334" t="str">
        <f>Inek2020A3[[#This Row],[ZPD2]]</f>
        <v>ZP44.13</v>
      </c>
      <c r="B412" s="334" t="str">
        <f>Inek2020A3[[#This Row],[OPSKode]]</f>
        <v>6-002.cc</v>
      </c>
      <c r="C412" s="340">
        <f>Inek2020A3[[#This Row],[Betrag2]]</f>
        <v>2360.67</v>
      </c>
      <c r="D412" s="334" t="s">
        <v>1871</v>
      </c>
      <c r="E412" s="334" t="s">
        <v>1872</v>
      </c>
      <c r="F412" s="334" t="s">
        <v>1910</v>
      </c>
      <c r="G412" s="334" t="s">
        <v>1911</v>
      </c>
      <c r="H412" s="334" t="s">
        <v>1912</v>
      </c>
      <c r="I412" s="340">
        <v>2360.67</v>
      </c>
    </row>
    <row r="413" spans="1:9" x14ac:dyDescent="0.35">
      <c r="A413" s="334" t="str">
        <f>Inek2020A3[[#This Row],[ZPD2]]</f>
        <v>ZP44.14</v>
      </c>
      <c r="B413" s="334" t="str">
        <f>Inek2020A3[[#This Row],[OPSKode]]</f>
        <v>6-002.cd</v>
      </c>
      <c r="C413" s="340">
        <f>Inek2020A3[[#This Row],[Betrag2]]</f>
        <v>2643.95</v>
      </c>
      <c r="D413" s="334" t="s">
        <v>1871</v>
      </c>
      <c r="E413" s="334" t="s">
        <v>1872</v>
      </c>
      <c r="F413" s="334" t="s">
        <v>1913</v>
      </c>
      <c r="G413" s="334" t="s">
        <v>1914</v>
      </c>
      <c r="H413" s="334" t="s">
        <v>1915</v>
      </c>
      <c r="I413" s="340">
        <v>2643.95</v>
      </c>
    </row>
    <row r="414" spans="1:9" x14ac:dyDescent="0.35">
      <c r="A414" s="334" t="str">
        <f>Inek2020A3[[#This Row],[ZPD2]]</f>
        <v>ZP44.15</v>
      </c>
      <c r="B414" s="334" t="str">
        <f>Inek2020A3[[#This Row],[OPSKode]]</f>
        <v>6-002.ce</v>
      </c>
      <c r="C414" s="340">
        <f>Inek2020A3[[#This Row],[Betrag2]]</f>
        <v>2927.23</v>
      </c>
      <c r="D414" s="334" t="s">
        <v>1871</v>
      </c>
      <c r="E414" s="334" t="s">
        <v>1872</v>
      </c>
      <c r="F414" s="334" t="s">
        <v>1916</v>
      </c>
      <c r="G414" s="334" t="s">
        <v>1917</v>
      </c>
      <c r="H414" s="334" t="s">
        <v>1918</v>
      </c>
      <c r="I414" s="340">
        <v>2927.23</v>
      </c>
    </row>
    <row r="415" spans="1:9" x14ac:dyDescent="0.35">
      <c r="A415" s="334" t="str">
        <f>Inek2020A3[[#This Row],[ZPD2]]</f>
        <v>ZP44.16</v>
      </c>
      <c r="B415" s="334" t="str">
        <f>Inek2020A3[[#This Row],[OPSKode]]</f>
        <v>6-002.cg</v>
      </c>
      <c r="C415" s="340">
        <f>Inek2020A3[[#This Row],[Betrag2]]</f>
        <v>3304.93</v>
      </c>
      <c r="D415" s="334" t="s">
        <v>1871</v>
      </c>
      <c r="E415" s="334" t="s">
        <v>1872</v>
      </c>
      <c r="F415" s="334" t="s">
        <v>1919</v>
      </c>
      <c r="G415" s="334" t="s">
        <v>1920</v>
      </c>
      <c r="H415" s="334" t="s">
        <v>1921</v>
      </c>
      <c r="I415" s="340">
        <v>3304.93</v>
      </c>
    </row>
    <row r="416" spans="1:9" x14ac:dyDescent="0.35">
      <c r="A416" s="334" t="str">
        <f>Inek2020A3[[#This Row],[ZPD2]]</f>
        <v>ZP44.17</v>
      </c>
      <c r="B416" s="334" t="str">
        <f>Inek2020A3[[#This Row],[OPSKode]]</f>
        <v>6-002.ch</v>
      </c>
      <c r="C416" s="340">
        <f>Inek2020A3[[#This Row],[Betrag2]]</f>
        <v>3871.49</v>
      </c>
      <c r="D416" s="334" t="s">
        <v>1871</v>
      </c>
      <c r="E416" s="334" t="s">
        <v>1872</v>
      </c>
      <c r="F416" s="334" t="s">
        <v>1922</v>
      </c>
      <c r="G416" s="334" t="s">
        <v>1923</v>
      </c>
      <c r="H416" s="334" t="s">
        <v>1924</v>
      </c>
      <c r="I416" s="340">
        <v>3871.49</v>
      </c>
    </row>
    <row r="417" spans="1:9" x14ac:dyDescent="0.35">
      <c r="A417" s="334" t="str">
        <f>Inek2020A3[[#This Row],[ZPD2]]</f>
        <v>ZP44.18</v>
      </c>
      <c r="B417" s="334" t="str">
        <f>Inek2020A3[[#This Row],[OPSKode]]</f>
        <v>6-002.cj</v>
      </c>
      <c r="C417" s="340">
        <f>Inek2020A3[[#This Row],[Betrag2]]</f>
        <v>4438.05</v>
      </c>
      <c r="D417" s="334" t="s">
        <v>1871</v>
      </c>
      <c r="E417" s="334" t="s">
        <v>1872</v>
      </c>
      <c r="F417" s="334" t="s">
        <v>1925</v>
      </c>
      <c r="G417" s="334" t="s">
        <v>1926</v>
      </c>
      <c r="H417" s="334" t="s">
        <v>1927</v>
      </c>
      <c r="I417" s="340">
        <v>4438.05</v>
      </c>
    </row>
    <row r="418" spans="1:9" x14ac:dyDescent="0.35">
      <c r="A418" s="334" t="str">
        <f>Inek2020A3[[#This Row],[ZPD2]]</f>
        <v>ZP44.19</v>
      </c>
      <c r="B418" s="334" t="str">
        <f>Inek2020A3[[#This Row],[OPSKode]]</f>
        <v>6-002.ck</v>
      </c>
      <c r="C418" s="340">
        <f>Inek2020A3[[#This Row],[Betrag2]]</f>
        <v>5193.47</v>
      </c>
      <c r="D418" s="334" t="s">
        <v>1871</v>
      </c>
      <c r="E418" s="334" t="s">
        <v>1872</v>
      </c>
      <c r="F418" s="334" t="s">
        <v>1928</v>
      </c>
      <c r="G418" s="334" t="s">
        <v>1929</v>
      </c>
      <c r="H418" s="334" t="s">
        <v>1930</v>
      </c>
      <c r="I418" s="340">
        <v>5193.47</v>
      </c>
    </row>
    <row r="419" spans="1:9" x14ac:dyDescent="0.35">
      <c r="A419" s="334" t="str">
        <f>Inek2020A3[[#This Row],[ZPD2]]</f>
        <v>ZP44.20</v>
      </c>
      <c r="B419" s="334" t="str">
        <f>Inek2020A3[[#This Row],[OPSKode]]</f>
        <v>6-002.cm</v>
      </c>
      <c r="C419" s="340">
        <f>Inek2020A3[[#This Row],[Betrag2]]</f>
        <v>6326.59</v>
      </c>
      <c r="D419" s="334" t="s">
        <v>1871</v>
      </c>
      <c r="E419" s="334" t="s">
        <v>1872</v>
      </c>
      <c r="F419" s="334" t="s">
        <v>1931</v>
      </c>
      <c r="G419" s="334" t="s">
        <v>1932</v>
      </c>
      <c r="H419" s="334" t="s">
        <v>1933</v>
      </c>
      <c r="I419" s="340">
        <v>6326.59</v>
      </c>
    </row>
    <row r="420" spans="1:9" x14ac:dyDescent="0.35">
      <c r="A420" s="334" t="str">
        <f>Inek2020A3[[#This Row],[ZPD2]]</f>
        <v>ZP44.21</v>
      </c>
      <c r="B420" s="334" t="str">
        <f>Inek2020A3[[#This Row],[OPSKode]]</f>
        <v>6-002.cn</v>
      </c>
      <c r="C420" s="340">
        <f>Inek2020A3[[#This Row],[Betrag2]]</f>
        <v>7459.71</v>
      </c>
      <c r="D420" s="334" t="s">
        <v>1871</v>
      </c>
      <c r="E420" s="334" t="s">
        <v>1872</v>
      </c>
      <c r="F420" s="334" t="s">
        <v>1934</v>
      </c>
      <c r="G420" s="334" t="s">
        <v>1935</v>
      </c>
      <c r="H420" s="334" t="s">
        <v>1936</v>
      </c>
      <c r="I420" s="340">
        <v>7459.71</v>
      </c>
    </row>
    <row r="421" spans="1:9" x14ac:dyDescent="0.35">
      <c r="A421" s="334" t="str">
        <f>Inek2020A3[[#This Row],[ZPD2]]</f>
        <v>ZP44.22</v>
      </c>
      <c r="B421" s="334" t="str">
        <f>Inek2020A3[[#This Row],[OPSKode]]</f>
        <v>6-002.cp</v>
      </c>
      <c r="C421" s="340">
        <f>Inek2020A3[[#This Row],[Betrag2]]</f>
        <v>8592.83</v>
      </c>
      <c r="D421" s="334" t="s">
        <v>1871</v>
      </c>
      <c r="E421" s="334" t="s">
        <v>1872</v>
      </c>
      <c r="F421" s="334" t="s">
        <v>1937</v>
      </c>
      <c r="G421" s="334" t="s">
        <v>1938</v>
      </c>
      <c r="H421" s="334" t="s">
        <v>1939</v>
      </c>
      <c r="I421" s="340">
        <v>8592.83</v>
      </c>
    </row>
    <row r="422" spans="1:9" x14ac:dyDescent="0.35">
      <c r="D422" s="334" t="s">
        <v>2018</v>
      </c>
      <c r="E422" s="334" t="s">
        <v>2019</v>
      </c>
      <c r="H422" s="334" t="s">
        <v>2020</v>
      </c>
    </row>
    <row r="423" spans="1:9" x14ac:dyDescent="0.35">
      <c r="A423" s="334" t="str">
        <f>Inek2020A3[[#This Row],[ZPD2]]</f>
        <v>ZP47.01</v>
      </c>
      <c r="B423" s="334" t="str">
        <f>Inek2020A3[[#This Row],[OPSKode]]</f>
        <v>6-004.70</v>
      </c>
      <c r="C423" s="340">
        <f>Inek2020A3[[#This Row],[Betrag2]]</f>
        <v>1110.8699999999999</v>
      </c>
      <c r="D423" s="334" t="s">
        <v>2018</v>
      </c>
      <c r="E423" s="334" t="s">
        <v>2019</v>
      </c>
      <c r="F423" s="334" t="s">
        <v>2021</v>
      </c>
      <c r="G423" s="334" t="s">
        <v>2022</v>
      </c>
      <c r="H423" s="334" t="s">
        <v>2023</v>
      </c>
      <c r="I423" s="340">
        <v>1110.8699999999999</v>
      </c>
    </row>
    <row r="424" spans="1:9" x14ac:dyDescent="0.35">
      <c r="A424" s="334" t="str">
        <f>Inek2020A3[[#This Row],[ZPD2]]</f>
        <v>ZP47.02</v>
      </c>
      <c r="B424" s="334" t="str">
        <f>Inek2020A3[[#This Row],[OPSKode]]</f>
        <v>6-004.71</v>
      </c>
      <c r="C424" s="340">
        <f>Inek2020A3[[#This Row],[Betrag2]]</f>
        <v>1716.8</v>
      </c>
      <c r="D424" s="334" t="s">
        <v>2018</v>
      </c>
      <c r="E424" s="334" t="s">
        <v>2019</v>
      </c>
      <c r="F424" s="334" t="s">
        <v>2024</v>
      </c>
      <c r="G424" s="334" t="s">
        <v>2025</v>
      </c>
      <c r="H424" s="334" t="s">
        <v>2026</v>
      </c>
      <c r="I424" s="340">
        <v>1716.8</v>
      </c>
    </row>
    <row r="425" spans="1:9" x14ac:dyDescent="0.35">
      <c r="A425" s="334" t="str">
        <f>Inek2020A3[[#This Row],[ZPD2]]</f>
        <v>ZP47.03</v>
      </c>
      <c r="B425" s="334" t="str">
        <f>Inek2020A3[[#This Row],[OPSKode]]</f>
        <v>6-004.72</v>
      </c>
      <c r="C425" s="340">
        <f>Inek2020A3[[#This Row],[Betrag2]]</f>
        <v>2322.7199999999998</v>
      </c>
      <c r="D425" s="334" t="s">
        <v>2018</v>
      </c>
      <c r="E425" s="334" t="s">
        <v>2019</v>
      </c>
      <c r="F425" s="334" t="s">
        <v>2027</v>
      </c>
      <c r="G425" s="334" t="s">
        <v>2028</v>
      </c>
      <c r="H425" s="334" t="s">
        <v>2029</v>
      </c>
      <c r="I425" s="340">
        <v>2322.7199999999998</v>
      </c>
    </row>
    <row r="426" spans="1:9" x14ac:dyDescent="0.35">
      <c r="A426" s="334" t="str">
        <f>Inek2020A3[[#This Row],[ZPD2]]</f>
        <v>ZP47.04</v>
      </c>
      <c r="B426" s="334" t="str">
        <f>Inek2020A3[[#This Row],[OPSKode]]</f>
        <v>6-004.73</v>
      </c>
      <c r="C426" s="340">
        <f>Inek2020A3[[#This Row],[Betrag2]]</f>
        <v>2928.65</v>
      </c>
      <c r="D426" s="334" t="s">
        <v>2018</v>
      </c>
      <c r="E426" s="334" t="s">
        <v>2019</v>
      </c>
      <c r="F426" s="334" t="s">
        <v>2030</v>
      </c>
      <c r="G426" s="334" t="s">
        <v>2031</v>
      </c>
      <c r="H426" s="334" t="s">
        <v>2032</v>
      </c>
      <c r="I426" s="340">
        <v>2928.65</v>
      </c>
    </row>
    <row r="427" spans="1:9" x14ac:dyDescent="0.35">
      <c r="A427" s="334" t="str">
        <f>Inek2020A3[[#This Row],[ZPD2]]</f>
        <v>ZP47.05</v>
      </c>
      <c r="B427" s="334" t="str">
        <f>Inek2020A3[[#This Row],[OPSKode]]</f>
        <v>6-004.74</v>
      </c>
      <c r="C427" s="340">
        <f>Inek2020A3[[#This Row],[Betrag2]]</f>
        <v>3534.58</v>
      </c>
      <c r="D427" s="334" t="s">
        <v>2018</v>
      </c>
      <c r="E427" s="334" t="s">
        <v>2019</v>
      </c>
      <c r="F427" s="334" t="s">
        <v>2033</v>
      </c>
      <c r="G427" s="334" t="s">
        <v>2034</v>
      </c>
      <c r="H427" s="334" t="s">
        <v>2035</v>
      </c>
      <c r="I427" s="340">
        <v>3534.58</v>
      </c>
    </row>
    <row r="428" spans="1:9" x14ac:dyDescent="0.35">
      <c r="A428" s="334" t="str">
        <f>Inek2020A3[[#This Row],[ZPD2]]</f>
        <v>ZP47.06</v>
      </c>
      <c r="B428" s="334" t="str">
        <f>Inek2020A3[[#This Row],[OPSKode]]</f>
        <v>6-004.75</v>
      </c>
      <c r="C428" s="340">
        <f>Inek2020A3[[#This Row],[Betrag2]]</f>
        <v>4125.5600000000004</v>
      </c>
      <c r="D428" s="334" t="s">
        <v>2018</v>
      </c>
      <c r="E428" s="334" t="s">
        <v>2019</v>
      </c>
      <c r="F428" s="334" t="s">
        <v>2036</v>
      </c>
      <c r="G428" s="334" t="s">
        <v>2037</v>
      </c>
      <c r="H428" s="334" t="s">
        <v>2038</v>
      </c>
      <c r="I428" s="340">
        <v>4125.5600000000004</v>
      </c>
    </row>
    <row r="429" spans="1:9" x14ac:dyDescent="0.35">
      <c r="A429" s="334" t="str">
        <f>Inek2020A3[[#This Row],[ZPD2]]</f>
        <v>ZP47.07</v>
      </c>
      <c r="B429" s="334" t="str">
        <f>Inek2020A3[[#This Row],[OPSKode]]</f>
        <v>6-004.76</v>
      </c>
      <c r="C429" s="340">
        <f>Inek2020A3[[#This Row],[Betrag2]]</f>
        <v>4746.4399999999996</v>
      </c>
      <c r="D429" s="334" t="s">
        <v>2018</v>
      </c>
      <c r="E429" s="334" t="s">
        <v>2019</v>
      </c>
      <c r="F429" s="334" t="s">
        <v>2039</v>
      </c>
      <c r="G429" s="334" t="s">
        <v>2040</v>
      </c>
      <c r="H429" s="334" t="s">
        <v>2041</v>
      </c>
      <c r="I429" s="340">
        <v>4746.4399999999996</v>
      </c>
    </row>
    <row r="430" spans="1:9" x14ac:dyDescent="0.35">
      <c r="A430" s="334" t="str">
        <f>Inek2020A3[[#This Row],[ZPD2]]</f>
        <v>ZP47.08</v>
      </c>
      <c r="B430" s="334" t="str">
        <f>Inek2020A3[[#This Row],[OPSKode]]</f>
        <v>6-004.77</v>
      </c>
      <c r="C430" s="340">
        <f>Inek2020A3[[#This Row],[Betrag2]]</f>
        <v>5554.34</v>
      </c>
      <c r="D430" s="334" t="s">
        <v>2018</v>
      </c>
      <c r="E430" s="334" t="s">
        <v>2019</v>
      </c>
      <c r="F430" s="334" t="s">
        <v>2042</v>
      </c>
      <c r="G430" s="334" t="s">
        <v>2043</v>
      </c>
      <c r="H430" s="334" t="s">
        <v>2044</v>
      </c>
      <c r="I430" s="340">
        <v>5554.34</v>
      </c>
    </row>
    <row r="431" spans="1:9" x14ac:dyDescent="0.35">
      <c r="A431" s="334" t="str">
        <f>Inek2020A3[[#This Row],[ZPD2]]</f>
        <v>ZP47.09</v>
      </c>
      <c r="B431" s="334" t="str">
        <f>Inek2020A3[[#This Row],[OPSKode]]</f>
        <v>6-004.78</v>
      </c>
      <c r="C431" s="340">
        <f>Inek2020A3[[#This Row],[Betrag2]]</f>
        <v>6766.2</v>
      </c>
      <c r="D431" s="334" t="s">
        <v>2018</v>
      </c>
      <c r="E431" s="334" t="s">
        <v>2019</v>
      </c>
      <c r="F431" s="334" t="s">
        <v>2045</v>
      </c>
      <c r="G431" s="334" t="s">
        <v>2046</v>
      </c>
      <c r="H431" s="334" t="s">
        <v>2047</v>
      </c>
      <c r="I431" s="340">
        <v>6766.2</v>
      </c>
    </row>
    <row r="432" spans="1:9" x14ac:dyDescent="0.35">
      <c r="A432" s="334" t="str">
        <f>Inek2020A3[[#This Row],[ZPD2]]</f>
        <v>ZP47.10</v>
      </c>
      <c r="B432" s="334" t="str">
        <f>Inek2020A3[[#This Row],[OPSKode]]</f>
        <v>6-004.79</v>
      </c>
      <c r="C432" s="340">
        <f>Inek2020A3[[#This Row],[Betrag2]]</f>
        <v>7978.05</v>
      </c>
      <c r="D432" s="334" t="s">
        <v>2018</v>
      </c>
      <c r="E432" s="334" t="s">
        <v>2019</v>
      </c>
      <c r="F432" s="334" t="s">
        <v>2048</v>
      </c>
      <c r="G432" s="334" t="s">
        <v>2049</v>
      </c>
      <c r="H432" s="334" t="s">
        <v>2050</v>
      </c>
      <c r="I432" s="340">
        <v>7978.05</v>
      </c>
    </row>
    <row r="433" spans="1:9" x14ac:dyDescent="0.35">
      <c r="A433" s="334" t="str">
        <f>Inek2020A3[[#This Row],[ZPD2]]</f>
        <v>ZP47.11</v>
      </c>
      <c r="B433" s="334" t="str">
        <f>Inek2020A3[[#This Row],[OPSKode]]</f>
        <v>6-004.7a</v>
      </c>
      <c r="C433" s="340">
        <f>Inek2020A3[[#This Row],[Betrag2]]</f>
        <v>9189.91</v>
      </c>
      <c r="D433" s="334" t="s">
        <v>2018</v>
      </c>
      <c r="E433" s="334" t="s">
        <v>2019</v>
      </c>
      <c r="F433" s="334" t="s">
        <v>2051</v>
      </c>
      <c r="G433" s="334" t="s">
        <v>2052</v>
      </c>
      <c r="H433" s="334" t="s">
        <v>2053</v>
      </c>
      <c r="I433" s="340">
        <v>9189.91</v>
      </c>
    </row>
    <row r="434" spans="1:9" x14ac:dyDescent="0.35">
      <c r="A434" s="334" t="str">
        <f>Inek2020A3[[#This Row],[ZPD2]]</f>
        <v>ZP47.12</v>
      </c>
      <c r="B434" s="334" t="str">
        <f>Inek2020A3[[#This Row],[OPSKode]]</f>
        <v>6-004.7b</v>
      </c>
      <c r="C434" s="340">
        <f>Inek2020A3[[#This Row],[Betrag2]]</f>
        <v>10401.76</v>
      </c>
      <c r="D434" s="334" t="s">
        <v>2018</v>
      </c>
      <c r="E434" s="334" t="s">
        <v>2019</v>
      </c>
      <c r="F434" s="334" t="s">
        <v>2054</v>
      </c>
      <c r="G434" s="334" t="s">
        <v>2055</v>
      </c>
      <c r="H434" s="334" t="s">
        <v>2056</v>
      </c>
      <c r="I434" s="340">
        <v>10401.76</v>
      </c>
    </row>
    <row r="435" spans="1:9" x14ac:dyDescent="0.35">
      <c r="A435" s="334" t="str">
        <f>Inek2020A3[[#This Row],[ZPD2]]</f>
        <v>ZP47.13</v>
      </c>
      <c r="B435" s="334" t="str">
        <f>Inek2020A3[[#This Row],[OPSKode]]</f>
        <v>6-004.7c</v>
      </c>
      <c r="C435" s="340">
        <f>Inek2020A3[[#This Row],[Betrag2]]</f>
        <v>11613.62</v>
      </c>
      <c r="D435" s="334" t="s">
        <v>2018</v>
      </c>
      <c r="E435" s="334" t="s">
        <v>2019</v>
      </c>
      <c r="F435" s="334" t="s">
        <v>2057</v>
      </c>
      <c r="G435" s="334" t="s">
        <v>2058</v>
      </c>
      <c r="H435" s="334" t="s">
        <v>2059</v>
      </c>
      <c r="I435" s="340">
        <v>11613.62</v>
      </c>
    </row>
    <row r="436" spans="1:9" x14ac:dyDescent="0.35">
      <c r="A436" s="334" t="str">
        <f>Inek2020A3[[#This Row],[ZPD2]]</f>
        <v>ZP47.14</v>
      </c>
      <c r="B436" s="334" t="str">
        <f>Inek2020A3[[#This Row],[OPSKode]]</f>
        <v>6-004.7d</v>
      </c>
      <c r="C436" s="340">
        <f>Inek2020A3[[#This Row],[Betrag2]]</f>
        <v>12825.48</v>
      </c>
      <c r="D436" s="334" t="s">
        <v>2018</v>
      </c>
      <c r="E436" s="334" t="s">
        <v>2019</v>
      </c>
      <c r="F436" s="334" t="s">
        <v>2060</v>
      </c>
      <c r="G436" s="334" t="s">
        <v>2061</v>
      </c>
      <c r="H436" s="334" t="s">
        <v>2062</v>
      </c>
      <c r="I436" s="340">
        <v>12825.48</v>
      </c>
    </row>
    <row r="437" spans="1:9" x14ac:dyDescent="0.35">
      <c r="D437" s="334" t="s">
        <v>2063</v>
      </c>
      <c r="E437" s="334" t="s">
        <v>2064</v>
      </c>
      <c r="H437" s="334" t="s">
        <v>2065</v>
      </c>
    </row>
    <row r="438" spans="1:9" x14ac:dyDescent="0.35">
      <c r="A438" s="334" t="str">
        <f>Inek2020A3[[#This Row],[ZPD2]]</f>
        <v>ZP48.01</v>
      </c>
      <c r="B438" s="334" t="str">
        <f>Inek2020A3[[#This Row],[OPSKode]]</f>
        <v>6-004.a0</v>
      </c>
      <c r="C438" s="340">
        <f>Inek2020A3[[#This Row],[Betrag2]]</f>
        <v>826.48</v>
      </c>
      <c r="D438" s="334" t="s">
        <v>2063</v>
      </c>
      <c r="E438" s="334" t="s">
        <v>2064</v>
      </c>
      <c r="F438" s="334" t="s">
        <v>2066</v>
      </c>
      <c r="G438" s="334" t="s">
        <v>2067</v>
      </c>
      <c r="H438" s="334" t="s">
        <v>2068</v>
      </c>
      <c r="I438" s="340">
        <v>826.48</v>
      </c>
    </row>
    <row r="439" spans="1:9" x14ac:dyDescent="0.35">
      <c r="A439" s="334" t="str">
        <f>Inek2020A3[[#This Row],[ZPD2]]</f>
        <v>ZP48.02</v>
      </c>
      <c r="B439" s="334" t="str">
        <f>Inek2020A3[[#This Row],[OPSKode]]</f>
        <v>6-004.a1</v>
      </c>
      <c r="C439" s="340">
        <f>Inek2020A3[[#This Row],[Betrag2]]</f>
        <v>1446.34</v>
      </c>
      <c r="D439" s="334" t="s">
        <v>2063</v>
      </c>
      <c r="E439" s="334" t="s">
        <v>2064</v>
      </c>
      <c r="F439" s="334" t="s">
        <v>2069</v>
      </c>
      <c r="G439" s="334" t="s">
        <v>2070</v>
      </c>
      <c r="H439" s="334" t="s">
        <v>2071</v>
      </c>
      <c r="I439" s="340">
        <v>1446.34</v>
      </c>
    </row>
    <row r="440" spans="1:9" x14ac:dyDescent="0.35">
      <c r="A440" s="334" t="str">
        <f>Inek2020A3[[#This Row],[ZPD2]]</f>
        <v>ZP48.03</v>
      </c>
      <c r="B440" s="334" t="str">
        <f>Inek2020A3[[#This Row],[OPSKode]]</f>
        <v>6-004.a2</v>
      </c>
      <c r="C440" s="340">
        <f>Inek2020A3[[#This Row],[Betrag2]]</f>
        <v>2066.1999999999998</v>
      </c>
      <c r="D440" s="334" t="s">
        <v>2063</v>
      </c>
      <c r="E440" s="334" t="s">
        <v>2064</v>
      </c>
      <c r="F440" s="334" t="s">
        <v>2072</v>
      </c>
      <c r="G440" s="334" t="s">
        <v>2073</v>
      </c>
      <c r="H440" s="334" t="s">
        <v>2074</v>
      </c>
      <c r="I440" s="340">
        <v>2066.1999999999998</v>
      </c>
    </row>
    <row r="441" spans="1:9" x14ac:dyDescent="0.35">
      <c r="A441" s="334" t="str">
        <f>Inek2020A3[[#This Row],[ZPD2]]</f>
        <v>ZP48.04</v>
      </c>
      <c r="B441" s="334" t="str">
        <f>Inek2020A3[[#This Row],[OPSKode]]</f>
        <v>6-004.a3</v>
      </c>
      <c r="C441" s="340">
        <f>Inek2020A3[[#This Row],[Betrag2]]</f>
        <v>2686.06</v>
      </c>
      <c r="D441" s="334" t="s">
        <v>2063</v>
      </c>
      <c r="E441" s="334" t="s">
        <v>2064</v>
      </c>
      <c r="F441" s="334" t="s">
        <v>2075</v>
      </c>
      <c r="G441" s="334" t="s">
        <v>2076</v>
      </c>
      <c r="H441" s="334" t="s">
        <v>2077</v>
      </c>
      <c r="I441" s="340">
        <v>2686.06</v>
      </c>
    </row>
    <row r="442" spans="1:9" x14ac:dyDescent="0.35">
      <c r="A442" s="334" t="str">
        <f>Inek2020A3[[#This Row],[ZPD2]]</f>
        <v>ZP48.05</v>
      </c>
      <c r="B442" s="334" t="str">
        <f>Inek2020A3[[#This Row],[OPSKode]]</f>
        <v>6-004.a4</v>
      </c>
      <c r="C442" s="340">
        <f>Inek2020A3[[#This Row],[Betrag2]]</f>
        <v>3099.3</v>
      </c>
      <c r="D442" s="334" t="s">
        <v>2063</v>
      </c>
      <c r="E442" s="334" t="s">
        <v>2064</v>
      </c>
      <c r="F442" s="334" t="s">
        <v>2078</v>
      </c>
      <c r="G442" s="334" t="s">
        <v>2079</v>
      </c>
      <c r="H442" s="334" t="s">
        <v>2080</v>
      </c>
      <c r="I442" s="340">
        <v>3099.3</v>
      </c>
    </row>
    <row r="443" spans="1:9" x14ac:dyDescent="0.35">
      <c r="A443" s="334" t="str">
        <f>Inek2020A3[[#This Row],[ZPD2]]</f>
        <v>ZP48.06</v>
      </c>
      <c r="B443" s="334" t="str">
        <f>Inek2020A3[[#This Row],[OPSKode]]</f>
        <v>6-004.a5</v>
      </c>
      <c r="C443" s="340">
        <f>Inek2020A3[[#This Row],[Betrag2]]</f>
        <v>3719.16</v>
      </c>
      <c r="D443" s="334" t="s">
        <v>2063</v>
      </c>
      <c r="E443" s="334" t="s">
        <v>2064</v>
      </c>
      <c r="F443" s="334" t="s">
        <v>2081</v>
      </c>
      <c r="G443" s="334" t="s">
        <v>2082</v>
      </c>
      <c r="H443" s="334" t="s">
        <v>2083</v>
      </c>
      <c r="I443" s="340">
        <v>3719.16</v>
      </c>
    </row>
    <row r="444" spans="1:9" x14ac:dyDescent="0.35">
      <c r="A444" s="334" t="str">
        <f>Inek2020A3[[#This Row],[ZPD2]]</f>
        <v>ZP48.07</v>
      </c>
      <c r="B444" s="334" t="str">
        <f>Inek2020A3[[#This Row],[OPSKode]]</f>
        <v>6-004.a6</v>
      </c>
      <c r="C444" s="340">
        <f>Inek2020A3[[#This Row],[Betrag2]]</f>
        <v>4339.0200000000004</v>
      </c>
      <c r="D444" s="334" t="s">
        <v>2063</v>
      </c>
      <c r="E444" s="334" t="s">
        <v>2064</v>
      </c>
      <c r="F444" s="334" t="s">
        <v>2084</v>
      </c>
      <c r="G444" s="334" t="s">
        <v>2085</v>
      </c>
      <c r="H444" s="334" t="s">
        <v>2086</v>
      </c>
      <c r="I444" s="340">
        <v>4339.0200000000004</v>
      </c>
    </row>
    <row r="445" spans="1:9" x14ac:dyDescent="0.35">
      <c r="A445" s="334" t="str">
        <f>Inek2020A3[[#This Row],[ZPD2]]</f>
        <v>ZP48.08</v>
      </c>
      <c r="B445" s="334" t="str">
        <f>Inek2020A3[[#This Row],[OPSKode]]</f>
        <v>6-004.a7</v>
      </c>
      <c r="C445" s="340">
        <f>Inek2020A3[[#This Row],[Betrag2]]</f>
        <v>4958.88</v>
      </c>
      <c r="D445" s="334" t="s">
        <v>2063</v>
      </c>
      <c r="E445" s="334" t="s">
        <v>2064</v>
      </c>
      <c r="F445" s="334" t="s">
        <v>2087</v>
      </c>
      <c r="G445" s="334" t="s">
        <v>2088</v>
      </c>
      <c r="H445" s="334" t="s">
        <v>2089</v>
      </c>
      <c r="I445" s="340">
        <v>4958.88</v>
      </c>
    </row>
    <row r="446" spans="1:9" x14ac:dyDescent="0.35">
      <c r="A446" s="334" t="str">
        <f>Inek2020A3[[#This Row],[ZPD2]]</f>
        <v>ZP48.09</v>
      </c>
      <c r="B446" s="334" t="str">
        <f>Inek2020A3[[#This Row],[OPSKode]]</f>
        <v>6-004.a8</v>
      </c>
      <c r="C446" s="340">
        <f>Inek2020A3[[#This Row],[Betrag2]]</f>
        <v>5578.74</v>
      </c>
      <c r="D446" s="334" t="s">
        <v>2063</v>
      </c>
      <c r="E446" s="334" t="s">
        <v>2064</v>
      </c>
      <c r="F446" s="334" t="s">
        <v>2090</v>
      </c>
      <c r="G446" s="334" t="s">
        <v>2091</v>
      </c>
      <c r="H446" s="334" t="s">
        <v>2092</v>
      </c>
      <c r="I446" s="340">
        <v>5578.74</v>
      </c>
    </row>
    <row r="447" spans="1:9" x14ac:dyDescent="0.35">
      <c r="A447" s="334" t="str">
        <f>Inek2020A3[[#This Row],[ZPD2]]</f>
        <v>ZP48.10</v>
      </c>
      <c r="B447" s="334" t="str">
        <f>Inek2020A3[[#This Row],[OPSKode]]</f>
        <v>6-004.a9</v>
      </c>
      <c r="C447" s="340">
        <f>Inek2020A3[[#This Row],[Betrag2]]</f>
        <v>6198.6</v>
      </c>
      <c r="D447" s="334" t="s">
        <v>2063</v>
      </c>
      <c r="E447" s="334" t="s">
        <v>2064</v>
      </c>
      <c r="F447" s="334" t="s">
        <v>2093</v>
      </c>
      <c r="G447" s="334" t="s">
        <v>2094</v>
      </c>
      <c r="H447" s="334" t="s">
        <v>2095</v>
      </c>
      <c r="I447" s="340">
        <v>6198.6</v>
      </c>
    </row>
    <row r="448" spans="1:9" x14ac:dyDescent="0.35">
      <c r="A448" s="334" t="str">
        <f>Inek2020A3[[#This Row],[ZPD2]]</f>
        <v>ZP48.11</v>
      </c>
      <c r="B448" s="334" t="str">
        <f>Inek2020A3[[#This Row],[OPSKode]]</f>
        <v>6-004.aa</v>
      </c>
      <c r="C448" s="340">
        <f>Inek2020A3[[#This Row],[Betrag2]]</f>
        <v>6818.46</v>
      </c>
      <c r="D448" s="334" t="s">
        <v>2063</v>
      </c>
      <c r="E448" s="334" t="s">
        <v>2064</v>
      </c>
      <c r="F448" s="334" t="s">
        <v>2096</v>
      </c>
      <c r="G448" s="334" t="s">
        <v>2097</v>
      </c>
      <c r="H448" s="334" t="s">
        <v>2098</v>
      </c>
      <c r="I448" s="340">
        <v>6818.46</v>
      </c>
    </row>
    <row r="449" spans="1:9" x14ac:dyDescent="0.35">
      <c r="A449" s="334" t="str">
        <f>Inek2020A3[[#This Row],[ZPD2]]</f>
        <v>ZP48.12</v>
      </c>
      <c r="B449" s="334" t="str">
        <f>Inek2020A3[[#This Row],[OPSKode]]</f>
        <v>6-004.ab</v>
      </c>
      <c r="C449" s="340">
        <f>Inek2020A3[[#This Row],[Betrag2]]</f>
        <v>7438.32</v>
      </c>
      <c r="D449" s="334" t="s">
        <v>2063</v>
      </c>
      <c r="E449" s="334" t="s">
        <v>2064</v>
      </c>
      <c r="F449" s="334" t="s">
        <v>2099</v>
      </c>
      <c r="G449" s="334" t="s">
        <v>2100</v>
      </c>
      <c r="H449" s="334" t="s">
        <v>2101</v>
      </c>
      <c r="I449" s="340">
        <v>7438.32</v>
      </c>
    </row>
    <row r="450" spans="1:9" x14ac:dyDescent="0.35">
      <c r="A450" s="334" t="str">
        <f>Inek2020A3[[#This Row],[ZPD2]]</f>
        <v>ZP48.13</v>
      </c>
      <c r="B450" s="334" t="str">
        <f>Inek2020A3[[#This Row],[OPSKode]]</f>
        <v>6-004.ac</v>
      </c>
      <c r="C450" s="340">
        <f>Inek2020A3[[#This Row],[Betrag2]]</f>
        <v>8058.18</v>
      </c>
      <c r="D450" s="334" t="s">
        <v>2063</v>
      </c>
      <c r="E450" s="334" t="s">
        <v>2064</v>
      </c>
      <c r="F450" s="334" t="s">
        <v>2102</v>
      </c>
      <c r="G450" s="334" t="s">
        <v>2103</v>
      </c>
      <c r="H450" s="334" t="s">
        <v>2104</v>
      </c>
      <c r="I450" s="340">
        <v>8058.18</v>
      </c>
    </row>
    <row r="451" spans="1:9" x14ac:dyDescent="0.35">
      <c r="A451" s="334" t="str">
        <f>Inek2020A3[[#This Row],[ZPD2]]</f>
        <v>ZP48.14</v>
      </c>
      <c r="B451" s="334" t="str">
        <f>Inek2020A3[[#This Row],[OPSKode]]</f>
        <v>6-004.ad</v>
      </c>
      <c r="C451" s="340">
        <f>Inek2020A3[[#This Row],[Betrag2]]</f>
        <v>8678.0400000000009</v>
      </c>
      <c r="D451" s="334" t="s">
        <v>2063</v>
      </c>
      <c r="E451" s="334" t="s">
        <v>2064</v>
      </c>
      <c r="F451" s="334" t="s">
        <v>2105</v>
      </c>
      <c r="G451" s="334" t="s">
        <v>2106</v>
      </c>
      <c r="H451" s="334" t="s">
        <v>2107</v>
      </c>
      <c r="I451" s="340">
        <v>8678.0400000000009</v>
      </c>
    </row>
    <row r="452" spans="1:9" x14ac:dyDescent="0.35">
      <c r="A452" s="334" t="str">
        <f>Inek2020A3[[#This Row],[ZPD2]]</f>
        <v>ZP48.15</v>
      </c>
      <c r="B452" s="334" t="str">
        <f>Inek2020A3[[#This Row],[OPSKode]]</f>
        <v>6-004.ae</v>
      </c>
      <c r="C452" s="340">
        <f>Inek2020A3[[#This Row],[Betrag2]]</f>
        <v>9917.76</v>
      </c>
      <c r="D452" s="334" t="s">
        <v>2063</v>
      </c>
      <c r="E452" s="334" t="s">
        <v>2064</v>
      </c>
      <c r="F452" s="334" t="s">
        <v>2108</v>
      </c>
      <c r="G452" s="334" t="s">
        <v>2109</v>
      </c>
      <c r="H452" s="334" t="s">
        <v>2110</v>
      </c>
      <c r="I452" s="340">
        <v>9917.76</v>
      </c>
    </row>
    <row r="453" spans="1:9" x14ac:dyDescent="0.35">
      <c r="A453" s="334" t="str">
        <f>Inek2020A3[[#This Row],[ZPD2]]</f>
        <v>ZP48.16</v>
      </c>
      <c r="B453" s="334" t="str">
        <f>Inek2020A3[[#This Row],[OPSKode]]</f>
        <v>6-004.af</v>
      </c>
      <c r="C453" s="340">
        <f>Inek2020A3[[#This Row],[Betrag2]]</f>
        <v>11157.48</v>
      </c>
      <c r="D453" s="334" t="s">
        <v>2063</v>
      </c>
      <c r="E453" s="334" t="s">
        <v>2064</v>
      </c>
      <c r="F453" s="334" t="s">
        <v>2111</v>
      </c>
      <c r="G453" s="334" t="s">
        <v>2112</v>
      </c>
      <c r="H453" s="334" t="s">
        <v>2113</v>
      </c>
      <c r="I453" s="340">
        <v>11157.48</v>
      </c>
    </row>
    <row r="454" spans="1:9" x14ac:dyDescent="0.35">
      <c r="A454" s="334" t="str">
        <f>Inek2020A3[[#This Row],[ZPD2]]</f>
        <v>ZP48.17</v>
      </c>
      <c r="B454" s="334" t="str">
        <f>Inek2020A3[[#This Row],[OPSKode]]</f>
        <v>6-004.ag</v>
      </c>
      <c r="C454" s="340">
        <f>Inek2020A3[[#This Row],[Betrag2]]</f>
        <v>12397.2</v>
      </c>
      <c r="D454" s="334" t="s">
        <v>2063</v>
      </c>
      <c r="E454" s="334" t="s">
        <v>2064</v>
      </c>
      <c r="F454" s="334" t="s">
        <v>2114</v>
      </c>
      <c r="G454" s="334" t="s">
        <v>2115</v>
      </c>
      <c r="H454" s="334" t="s">
        <v>2116</v>
      </c>
      <c r="I454" s="340">
        <v>12397.2</v>
      </c>
    </row>
    <row r="455" spans="1:9" x14ac:dyDescent="0.35">
      <c r="A455" s="334" t="str">
        <f>Inek2020A3[[#This Row],[ZPD2]]</f>
        <v>ZP48.18</v>
      </c>
      <c r="B455" s="334" t="str">
        <f>Inek2020A3[[#This Row],[OPSKode]]</f>
        <v>6-004.ah</v>
      </c>
      <c r="C455" s="340">
        <f>Inek2020A3[[#This Row],[Betrag2]]</f>
        <v>13636.92</v>
      </c>
      <c r="D455" s="334" t="s">
        <v>2063</v>
      </c>
      <c r="E455" s="334" t="s">
        <v>2064</v>
      </c>
      <c r="F455" s="334" t="s">
        <v>2117</v>
      </c>
      <c r="G455" s="334" t="s">
        <v>2118</v>
      </c>
      <c r="H455" s="334" t="s">
        <v>2119</v>
      </c>
      <c r="I455" s="340">
        <v>13636.92</v>
      </c>
    </row>
    <row r="456" spans="1:9" x14ac:dyDescent="0.35">
      <c r="A456" s="334" t="str">
        <f>Inek2020A3[[#This Row],[ZPD2]]</f>
        <v>ZP48.19</v>
      </c>
      <c r="C456" s="502" t="s">
        <v>3971</v>
      </c>
      <c r="D456" s="334" t="s">
        <v>2063</v>
      </c>
      <c r="E456" s="334" t="s">
        <v>2064</v>
      </c>
      <c r="F456" s="334" t="s">
        <v>2120</v>
      </c>
      <c r="H456" s="334" t="s">
        <v>3483</v>
      </c>
    </row>
    <row r="457" spans="1:9" x14ac:dyDescent="0.35">
      <c r="A457" s="334" t="str">
        <f>Inek2020A3[[#This Row],[ZPD2]]</f>
        <v>ZP48.20</v>
      </c>
      <c r="B457" s="334" t="str">
        <f>Inek2020A3[[#This Row],[OPSKode]]</f>
        <v>6-004.ak</v>
      </c>
      <c r="C457" s="340">
        <f>Inek2020A3[[#This Row],[Betrag2]]</f>
        <v>15703.11</v>
      </c>
      <c r="D457" s="334" t="s">
        <v>2063</v>
      </c>
      <c r="E457" s="334" t="s">
        <v>2064</v>
      </c>
      <c r="F457" s="334" t="s">
        <v>3484</v>
      </c>
      <c r="G457" s="334" t="s">
        <v>3485</v>
      </c>
      <c r="H457" s="334" t="s">
        <v>3486</v>
      </c>
      <c r="I457" s="340">
        <v>15703.11</v>
      </c>
    </row>
    <row r="458" spans="1:9" x14ac:dyDescent="0.35">
      <c r="A458" s="334" t="str">
        <f>Inek2020A3[[#This Row],[ZPD2]]</f>
        <v>ZP48.21</v>
      </c>
      <c r="B458" s="334" t="str">
        <f>Inek2020A3[[#This Row],[OPSKode]]</f>
        <v>6-004.am</v>
      </c>
      <c r="C458" s="340">
        <f>Inek2020A3[[#This Row],[Betrag2]]</f>
        <v>18182.55</v>
      </c>
      <c r="D458" s="334" t="s">
        <v>2063</v>
      </c>
      <c r="E458" s="334" t="s">
        <v>2064</v>
      </c>
      <c r="F458" s="334" t="s">
        <v>3487</v>
      </c>
      <c r="G458" s="334" t="s">
        <v>3488</v>
      </c>
      <c r="H458" s="334" t="s">
        <v>3489</v>
      </c>
      <c r="I458" s="340">
        <v>18182.55</v>
      </c>
    </row>
    <row r="459" spans="1:9" x14ac:dyDescent="0.35">
      <c r="A459" s="334" t="str">
        <f>Inek2020A3[[#This Row],[ZPD2]]</f>
        <v>ZP48.22</v>
      </c>
      <c r="B459" s="334" t="str">
        <f>Inek2020A3[[#This Row],[OPSKode]]</f>
        <v>6-004.an</v>
      </c>
      <c r="C459" s="340">
        <f>Inek2020A3[[#This Row],[Betrag2]]</f>
        <v>20661.990000000002</v>
      </c>
      <c r="D459" s="334" t="s">
        <v>2063</v>
      </c>
      <c r="E459" s="334" t="s">
        <v>2064</v>
      </c>
      <c r="F459" s="334" t="s">
        <v>3490</v>
      </c>
      <c r="G459" s="334" t="s">
        <v>3491</v>
      </c>
      <c r="H459" s="334" t="s">
        <v>3492</v>
      </c>
      <c r="I459" s="340">
        <v>20661.990000000002</v>
      </c>
    </row>
    <row r="460" spans="1:9" x14ac:dyDescent="0.35">
      <c r="A460" s="334" t="str">
        <f>Inek2020A3[[#This Row],[ZPD2]]</f>
        <v>ZP48.23</v>
      </c>
      <c r="B460" s="334" t="str">
        <f>Inek2020A3[[#This Row],[OPSKode]]</f>
        <v>6-004.ap</v>
      </c>
      <c r="C460" s="340">
        <f>Inek2020A3[[#This Row],[Betrag2]]</f>
        <v>23141.43</v>
      </c>
      <c r="D460" s="334" t="s">
        <v>2063</v>
      </c>
      <c r="E460" s="334" t="s">
        <v>2064</v>
      </c>
      <c r="F460" s="334" t="s">
        <v>3493</v>
      </c>
      <c r="G460" s="334" t="s">
        <v>3494</v>
      </c>
      <c r="H460" s="334" t="s">
        <v>3495</v>
      </c>
      <c r="I460" s="340">
        <v>23141.43</v>
      </c>
    </row>
    <row r="461" spans="1:9" x14ac:dyDescent="0.35">
      <c r="A461" s="334" t="str">
        <f>Inek2020A3[[#This Row],[ZPD2]]</f>
        <v>ZP48.24</v>
      </c>
      <c r="B461" s="334" t="str">
        <f>Inek2020A3[[#This Row],[OPSKode]]</f>
        <v>6-004.aq</v>
      </c>
      <c r="C461" s="340">
        <f>Inek2020A3[[#This Row],[Betrag2]]</f>
        <v>26447.35</v>
      </c>
      <c r="D461" s="334" t="s">
        <v>2063</v>
      </c>
      <c r="E461" s="334" t="s">
        <v>2064</v>
      </c>
      <c r="F461" s="334" t="s">
        <v>3496</v>
      </c>
      <c r="G461" s="334" t="s">
        <v>3497</v>
      </c>
      <c r="H461" s="334" t="s">
        <v>3498</v>
      </c>
      <c r="I461" s="340">
        <v>26447.35</v>
      </c>
    </row>
    <row r="462" spans="1:9" x14ac:dyDescent="0.35">
      <c r="A462" s="334" t="str">
        <f>Inek2020A3[[#This Row],[ZPD2]]</f>
        <v>ZP48.25</v>
      </c>
      <c r="B462" s="334" t="str">
        <f>Inek2020A3[[#This Row],[OPSKode]]</f>
        <v>6-004.ar</v>
      </c>
      <c r="C462" s="340">
        <f>Inek2020A3[[#This Row],[Betrag2]]</f>
        <v>31406.23</v>
      </c>
      <c r="D462" s="334" t="s">
        <v>2063</v>
      </c>
      <c r="E462" s="334" t="s">
        <v>2064</v>
      </c>
      <c r="F462" s="334" t="s">
        <v>3499</v>
      </c>
      <c r="G462" s="334" t="s">
        <v>3500</v>
      </c>
      <c r="H462" s="334" t="s">
        <v>3501</v>
      </c>
      <c r="I462" s="340">
        <v>31406.23</v>
      </c>
    </row>
    <row r="463" spans="1:9" x14ac:dyDescent="0.35">
      <c r="A463" s="334" t="str">
        <f>Inek2020A3[[#This Row],[ZPD2]]</f>
        <v>ZP48.26</v>
      </c>
      <c r="B463" s="334" t="str">
        <f>Inek2020A3[[#This Row],[OPSKode]]</f>
        <v>6-004.as</v>
      </c>
      <c r="C463" s="340">
        <f>Inek2020A3[[#This Row],[Betrag2]]</f>
        <v>36365.11</v>
      </c>
      <c r="D463" s="334" t="s">
        <v>2063</v>
      </c>
      <c r="E463" s="334" t="s">
        <v>2064</v>
      </c>
      <c r="F463" s="334" t="s">
        <v>3502</v>
      </c>
      <c r="G463" s="334" t="s">
        <v>3503</v>
      </c>
      <c r="H463" s="334" t="s">
        <v>3504</v>
      </c>
      <c r="I463" s="340">
        <v>36365.11</v>
      </c>
    </row>
    <row r="464" spans="1:9" x14ac:dyDescent="0.35">
      <c r="A464" s="334" t="str">
        <f>Inek2020A3[[#This Row],[ZPD2]]</f>
        <v>ZP48.27</v>
      </c>
      <c r="B464" s="334" t="str">
        <f>Inek2020A3[[#This Row],[OPSKode]]</f>
        <v>6-004.at</v>
      </c>
      <c r="C464" s="340">
        <f>Inek2020A3[[#This Row],[Betrag2]]</f>
        <v>42976.95</v>
      </c>
      <c r="D464" s="334" t="s">
        <v>2063</v>
      </c>
      <c r="E464" s="334" t="s">
        <v>2064</v>
      </c>
      <c r="F464" s="334" t="s">
        <v>3505</v>
      </c>
      <c r="G464" s="334" t="s">
        <v>3506</v>
      </c>
      <c r="H464" s="334" t="s">
        <v>3507</v>
      </c>
      <c r="I464" s="340">
        <v>42976.95</v>
      </c>
    </row>
    <row r="465" spans="1:9" x14ac:dyDescent="0.35">
      <c r="A465" s="334" t="str">
        <f>Inek2020A3[[#This Row],[ZPD2]]</f>
        <v>ZP48.28</v>
      </c>
      <c r="B465" s="334" t="str">
        <f>Inek2020A3[[#This Row],[OPSKode]]</f>
        <v>6-004.au</v>
      </c>
      <c r="C465" s="340">
        <f>Inek2020A3[[#This Row],[Betrag2]]</f>
        <v>52894.7</v>
      </c>
      <c r="D465" s="334" t="s">
        <v>2063</v>
      </c>
      <c r="E465" s="334" t="s">
        <v>2064</v>
      </c>
      <c r="F465" s="334" t="s">
        <v>3508</v>
      </c>
      <c r="G465" s="334" t="s">
        <v>3509</v>
      </c>
      <c r="H465" s="334" t="s">
        <v>3510</v>
      </c>
      <c r="I465" s="340">
        <v>52894.7</v>
      </c>
    </row>
    <row r="466" spans="1:9" x14ac:dyDescent="0.35">
      <c r="A466" s="334" t="str">
        <f>Inek2020A3[[#This Row],[ZPD2]]</f>
        <v>ZP48.29</v>
      </c>
      <c r="B466" s="334" t="str">
        <f>Inek2020A3[[#This Row],[OPSKode]]</f>
        <v>6-004.av</v>
      </c>
      <c r="C466" s="340">
        <f>Inek2020A3[[#This Row],[Betrag2]]</f>
        <v>62812.46</v>
      </c>
      <c r="D466" s="334" t="s">
        <v>2063</v>
      </c>
      <c r="E466" s="334" t="s">
        <v>2064</v>
      </c>
      <c r="F466" s="334" t="s">
        <v>3511</v>
      </c>
      <c r="G466" s="334" t="s">
        <v>3512</v>
      </c>
      <c r="H466" s="334" t="s">
        <v>3513</v>
      </c>
      <c r="I466" s="340">
        <v>62812.46</v>
      </c>
    </row>
    <row r="467" spans="1:9" x14ac:dyDescent="0.35">
      <c r="D467" s="334" t="s">
        <v>2123</v>
      </c>
      <c r="E467" s="334" t="s">
        <v>2124</v>
      </c>
      <c r="H467" s="334" t="s">
        <v>2125</v>
      </c>
    </row>
    <row r="468" spans="1:9" x14ac:dyDescent="0.35">
      <c r="A468" s="334" t="str">
        <f>Inek2020A3[[#This Row],[ZPD2]]</f>
        <v>ZP50.01</v>
      </c>
      <c r="B468" s="334" t="str">
        <f>Inek2020A3[[#This Row],[OPSKode]]</f>
        <v>6-005.00</v>
      </c>
      <c r="C468" s="340">
        <f>Inek2020A3[[#This Row],[Betrag2]]</f>
        <v>662.23</v>
      </c>
      <c r="D468" s="334" t="s">
        <v>2123</v>
      </c>
      <c r="E468" s="334" t="s">
        <v>2124</v>
      </c>
      <c r="F468" s="334" t="s">
        <v>2126</v>
      </c>
      <c r="G468" s="334" t="s">
        <v>2127</v>
      </c>
      <c r="H468" s="334" t="s">
        <v>2128</v>
      </c>
      <c r="I468" s="340">
        <v>662.23</v>
      </c>
    </row>
    <row r="469" spans="1:9" x14ac:dyDescent="0.35">
      <c r="A469" s="334" t="str">
        <f>Inek2020A3[[#This Row],[ZPD2]]</f>
        <v>ZP50.02</v>
      </c>
      <c r="B469" s="334" t="str">
        <f>Inek2020A3[[#This Row],[OPSKode]]</f>
        <v>6-005.01</v>
      </c>
      <c r="C469" s="340">
        <f>Inek2020A3[[#This Row],[Betrag2]]</f>
        <v>1068.05</v>
      </c>
      <c r="D469" s="334" t="s">
        <v>2123</v>
      </c>
      <c r="E469" s="334" t="s">
        <v>2124</v>
      </c>
      <c r="F469" s="334" t="s">
        <v>2129</v>
      </c>
      <c r="G469" s="334" t="s">
        <v>2130</v>
      </c>
      <c r="H469" s="334" t="s">
        <v>2131</v>
      </c>
      <c r="I469" s="340">
        <v>1068.05</v>
      </c>
    </row>
    <row r="470" spans="1:9" x14ac:dyDescent="0.35">
      <c r="A470" s="334" t="str">
        <f>Inek2020A3[[#This Row],[ZPD2]]</f>
        <v>ZP50.03</v>
      </c>
      <c r="B470" s="334" t="str">
        <f>Inek2020A3[[#This Row],[OPSKode]]</f>
        <v>6-005.02</v>
      </c>
      <c r="C470" s="340">
        <f>Inek2020A3[[#This Row],[Betrag2]]</f>
        <v>1388.47</v>
      </c>
      <c r="D470" s="334" t="s">
        <v>2123</v>
      </c>
      <c r="E470" s="334" t="s">
        <v>2124</v>
      </c>
      <c r="F470" s="334" t="s">
        <v>2132</v>
      </c>
      <c r="G470" s="334" t="s">
        <v>2133</v>
      </c>
      <c r="H470" s="334" t="s">
        <v>2134</v>
      </c>
      <c r="I470" s="340">
        <v>1388.47</v>
      </c>
    </row>
    <row r="471" spans="1:9" x14ac:dyDescent="0.35">
      <c r="A471" s="334" t="str">
        <f>Inek2020A3[[#This Row],[ZPD2]]</f>
        <v>ZP50.04</v>
      </c>
      <c r="B471" s="334" t="str">
        <f>Inek2020A3[[#This Row],[OPSKode]]</f>
        <v>6-005.03</v>
      </c>
      <c r="C471" s="340">
        <f>Inek2020A3[[#This Row],[Betrag2]]</f>
        <v>1708.88</v>
      </c>
      <c r="D471" s="334" t="s">
        <v>2123</v>
      </c>
      <c r="E471" s="334" t="s">
        <v>2124</v>
      </c>
      <c r="F471" s="334" t="s">
        <v>2135</v>
      </c>
      <c r="G471" s="334" t="s">
        <v>2136</v>
      </c>
      <c r="H471" s="334" t="s">
        <v>2137</v>
      </c>
      <c r="I471" s="340">
        <v>1708.88</v>
      </c>
    </row>
    <row r="472" spans="1:9" x14ac:dyDescent="0.35">
      <c r="A472" s="334" t="str">
        <f>Inek2020A3[[#This Row],[ZPD2]]</f>
        <v>ZP50.05</v>
      </c>
      <c r="B472" s="334" t="str">
        <f>Inek2020A3[[#This Row],[OPSKode]]</f>
        <v>6-005.04</v>
      </c>
      <c r="C472" s="340">
        <f>Inek2020A3[[#This Row],[Betrag2]]</f>
        <v>2136.1</v>
      </c>
      <c r="D472" s="334" t="s">
        <v>2123</v>
      </c>
      <c r="E472" s="334" t="s">
        <v>2124</v>
      </c>
      <c r="F472" s="334" t="s">
        <v>2138</v>
      </c>
      <c r="G472" s="334" t="s">
        <v>2139</v>
      </c>
      <c r="H472" s="334" t="s">
        <v>2140</v>
      </c>
      <c r="I472" s="340">
        <v>2136.1</v>
      </c>
    </row>
    <row r="473" spans="1:9" x14ac:dyDescent="0.35">
      <c r="A473" s="334" t="str">
        <f>Inek2020A3[[#This Row],[ZPD2]]</f>
        <v>ZP50.06</v>
      </c>
      <c r="B473" s="334" t="str">
        <f>Inek2020A3[[#This Row],[OPSKode]]</f>
        <v>6-005.05</v>
      </c>
      <c r="C473" s="340">
        <f>Inek2020A3[[#This Row],[Betrag2]]</f>
        <v>2776.93</v>
      </c>
      <c r="D473" s="334" t="s">
        <v>2123</v>
      </c>
      <c r="E473" s="334" t="s">
        <v>2124</v>
      </c>
      <c r="F473" s="334" t="s">
        <v>2141</v>
      </c>
      <c r="G473" s="334" t="s">
        <v>2142</v>
      </c>
      <c r="H473" s="334" t="s">
        <v>2143</v>
      </c>
      <c r="I473" s="340">
        <v>2776.93</v>
      </c>
    </row>
    <row r="474" spans="1:9" x14ac:dyDescent="0.35">
      <c r="A474" s="334" t="str">
        <f>Inek2020A3[[#This Row],[ZPD2]]</f>
        <v>ZP50.07</v>
      </c>
      <c r="B474" s="334" t="str">
        <f>Inek2020A3[[#This Row],[OPSKode]]</f>
        <v>6-005.06</v>
      </c>
      <c r="C474" s="340">
        <f>Inek2020A3[[#This Row],[Betrag2]]</f>
        <v>3417.76</v>
      </c>
      <c r="D474" s="334" t="s">
        <v>2123</v>
      </c>
      <c r="E474" s="334" t="s">
        <v>2124</v>
      </c>
      <c r="F474" s="334" t="s">
        <v>2144</v>
      </c>
      <c r="G474" s="334" t="s">
        <v>2145</v>
      </c>
      <c r="H474" s="334" t="s">
        <v>2146</v>
      </c>
      <c r="I474" s="340">
        <v>3417.76</v>
      </c>
    </row>
    <row r="475" spans="1:9" x14ac:dyDescent="0.35">
      <c r="A475" s="334" t="str">
        <f>Inek2020A3[[#This Row],[ZPD2]]</f>
        <v>ZP50.08</v>
      </c>
      <c r="B475" s="334" t="str">
        <f>Inek2020A3[[#This Row],[OPSKode]]</f>
        <v>6-005.07</v>
      </c>
      <c r="C475" s="340">
        <f>Inek2020A3[[#This Row],[Betrag2]]</f>
        <v>4272.2</v>
      </c>
      <c r="D475" s="334" t="s">
        <v>2123</v>
      </c>
      <c r="E475" s="334" t="s">
        <v>2124</v>
      </c>
      <c r="F475" s="334" t="s">
        <v>2147</v>
      </c>
      <c r="G475" s="334" t="s">
        <v>2148</v>
      </c>
      <c r="H475" s="334" t="s">
        <v>2149</v>
      </c>
      <c r="I475" s="340">
        <v>4272.2</v>
      </c>
    </row>
    <row r="476" spans="1:9" x14ac:dyDescent="0.35">
      <c r="A476" s="334" t="str">
        <f>Inek2020A3[[#This Row],[ZPD2]]</f>
        <v>ZP50.09</v>
      </c>
      <c r="B476" s="334" t="str">
        <f>Inek2020A3[[#This Row],[OPSKode]]</f>
        <v>6-005.08</v>
      </c>
      <c r="C476" s="340">
        <f>Inek2020A3[[#This Row],[Betrag2]]</f>
        <v>5553.86</v>
      </c>
      <c r="D476" s="334" t="s">
        <v>2123</v>
      </c>
      <c r="E476" s="334" t="s">
        <v>2124</v>
      </c>
      <c r="F476" s="334" t="s">
        <v>2150</v>
      </c>
      <c r="G476" s="334" t="s">
        <v>2151</v>
      </c>
      <c r="H476" s="334" t="s">
        <v>2152</v>
      </c>
      <c r="I476" s="340">
        <v>5553.86</v>
      </c>
    </row>
    <row r="477" spans="1:9" x14ac:dyDescent="0.35">
      <c r="A477" s="334" t="str">
        <f>Inek2020A3[[#This Row],[ZPD2]]</f>
        <v>ZP50.10</v>
      </c>
      <c r="B477" s="334" t="str">
        <f>Inek2020A3[[#This Row],[OPSKode]]</f>
        <v>6-005.09</v>
      </c>
      <c r="C477" s="340">
        <f>Inek2020A3[[#This Row],[Betrag2]]</f>
        <v>6835.52</v>
      </c>
      <c r="D477" s="334" t="s">
        <v>2123</v>
      </c>
      <c r="E477" s="334" t="s">
        <v>2124</v>
      </c>
      <c r="F477" s="334" t="s">
        <v>2153</v>
      </c>
      <c r="G477" s="334" t="s">
        <v>2154</v>
      </c>
      <c r="H477" s="334" t="s">
        <v>2155</v>
      </c>
      <c r="I477" s="340">
        <v>6835.52</v>
      </c>
    </row>
    <row r="478" spans="1:9" x14ac:dyDescent="0.35">
      <c r="A478" s="334" t="str">
        <f>Inek2020A3[[#This Row],[ZPD2]]</f>
        <v>ZP50.11</v>
      </c>
      <c r="B478" s="334" t="str">
        <f>Inek2020A3[[#This Row],[OPSKode]]</f>
        <v>6-005.0a</v>
      </c>
      <c r="C478" s="340">
        <f>Inek2020A3[[#This Row],[Betrag2]]</f>
        <v>8117.18</v>
      </c>
      <c r="D478" s="334" t="s">
        <v>2123</v>
      </c>
      <c r="E478" s="334" t="s">
        <v>2124</v>
      </c>
      <c r="F478" s="334" t="s">
        <v>2156</v>
      </c>
      <c r="G478" s="334" t="s">
        <v>2157</v>
      </c>
      <c r="H478" s="334" t="s">
        <v>2158</v>
      </c>
      <c r="I478" s="340">
        <v>8117.18</v>
      </c>
    </row>
    <row r="479" spans="1:9" x14ac:dyDescent="0.35">
      <c r="A479" s="334" t="str">
        <f>Inek2020A3[[#This Row],[ZPD2]]</f>
        <v>ZP50.12</v>
      </c>
      <c r="B479" s="334" t="str">
        <f>Inek2020A3[[#This Row],[OPSKode]]</f>
        <v>6-005.0b</v>
      </c>
      <c r="C479" s="340">
        <f>Inek2020A3[[#This Row],[Betrag2]]</f>
        <v>9398.84</v>
      </c>
      <c r="D479" s="334" t="s">
        <v>2123</v>
      </c>
      <c r="E479" s="334" t="s">
        <v>2124</v>
      </c>
      <c r="F479" s="334" t="s">
        <v>2159</v>
      </c>
      <c r="G479" s="334" t="s">
        <v>2160</v>
      </c>
      <c r="H479" s="334" t="s">
        <v>2161</v>
      </c>
      <c r="I479" s="340">
        <v>9398.84</v>
      </c>
    </row>
    <row r="480" spans="1:9" x14ac:dyDescent="0.35">
      <c r="A480" s="334" t="str">
        <f>Inek2020A3[[#This Row],[ZPD2]]</f>
        <v>ZP50.13</v>
      </c>
      <c r="B480" s="334" t="str">
        <f>Inek2020A3[[#This Row],[OPSKode]]</f>
        <v>6-005.0c</v>
      </c>
      <c r="C480" s="340">
        <f>Inek2020A3[[#This Row],[Betrag2]]</f>
        <v>10680.5</v>
      </c>
      <c r="D480" s="334" t="s">
        <v>2123</v>
      </c>
      <c r="E480" s="334" t="s">
        <v>2124</v>
      </c>
      <c r="F480" s="334" t="s">
        <v>2162</v>
      </c>
      <c r="G480" s="334" t="s">
        <v>2163</v>
      </c>
      <c r="H480" s="334" t="s">
        <v>2164</v>
      </c>
      <c r="I480" s="340">
        <v>10680.5</v>
      </c>
    </row>
    <row r="481" spans="1:9" x14ac:dyDescent="0.35">
      <c r="A481" s="334" t="str">
        <f>Inek2020A3[[#This Row],[ZPD2]]</f>
        <v>ZP50.14</v>
      </c>
      <c r="B481" s="334" t="str">
        <f>Inek2020A3[[#This Row],[OPSKode]]</f>
        <v>6-005.0d</v>
      </c>
      <c r="C481" s="340">
        <f>Inek2020A3[[#This Row],[Betrag2]]</f>
        <v>11962.16</v>
      </c>
      <c r="D481" s="334" t="s">
        <v>2123</v>
      </c>
      <c r="E481" s="334" t="s">
        <v>2124</v>
      </c>
      <c r="F481" s="334" t="s">
        <v>2165</v>
      </c>
      <c r="G481" s="334" t="s">
        <v>2166</v>
      </c>
      <c r="H481" s="334" t="s">
        <v>2167</v>
      </c>
      <c r="I481" s="340">
        <v>11962.16</v>
      </c>
    </row>
    <row r="482" spans="1:9" x14ac:dyDescent="0.35">
      <c r="A482" s="334" t="str">
        <f>Inek2020A3[[#This Row],[ZPD2]]</f>
        <v>ZP50.15</v>
      </c>
      <c r="B482" s="334" t="str">
        <f>Inek2020A3[[#This Row],[OPSKode]]</f>
        <v>6-005.0e</v>
      </c>
      <c r="C482" s="340">
        <f>Inek2020A3[[#This Row],[Betrag2]]</f>
        <v>13243.82</v>
      </c>
      <c r="D482" s="334" t="s">
        <v>2123</v>
      </c>
      <c r="E482" s="334" t="s">
        <v>2124</v>
      </c>
      <c r="F482" s="334" t="s">
        <v>2168</v>
      </c>
      <c r="G482" s="334" t="s">
        <v>2169</v>
      </c>
      <c r="H482" s="334" t="s">
        <v>547</v>
      </c>
      <c r="I482" s="340">
        <v>13243.82</v>
      </c>
    </row>
    <row r="483" spans="1:9" x14ac:dyDescent="0.35">
      <c r="D483" s="334" t="s">
        <v>2170</v>
      </c>
      <c r="E483" s="334" t="s">
        <v>2171</v>
      </c>
      <c r="H483" s="334" t="s">
        <v>2172</v>
      </c>
    </row>
    <row r="484" spans="1:9" x14ac:dyDescent="0.35">
      <c r="A484" s="334" t="str">
        <f>Inek2020A3[[#This Row],[ZPD2]]</f>
        <v>ZP51.01</v>
      </c>
      <c r="B484" s="334" t="str">
        <f>Inek2020A3[[#This Row],[OPSKode]]</f>
        <v>6-004.50</v>
      </c>
      <c r="C484" s="340">
        <f>Inek2020A3[[#This Row],[Betrag2]]</f>
        <v>291.95999999999998</v>
      </c>
      <c r="D484" s="334" t="s">
        <v>2170</v>
      </c>
      <c r="E484" s="334" t="s">
        <v>2171</v>
      </c>
      <c r="F484" s="334" t="s">
        <v>2173</v>
      </c>
      <c r="G484" s="334" t="s">
        <v>2174</v>
      </c>
      <c r="H484" s="334" t="s">
        <v>2175</v>
      </c>
      <c r="I484" s="340">
        <v>291.95999999999998</v>
      </c>
    </row>
    <row r="485" spans="1:9" x14ac:dyDescent="0.35">
      <c r="A485" s="334" t="str">
        <f>Inek2020A3[[#This Row],[ZPD2]]</f>
        <v>ZP51.02</v>
      </c>
      <c r="B485" s="334" t="str">
        <f>Inek2020A3[[#This Row],[OPSKode]]</f>
        <v>6-004.51</v>
      </c>
      <c r="C485" s="340">
        <f>Inek2020A3[[#This Row],[Betrag2]]</f>
        <v>535.26</v>
      </c>
      <c r="D485" s="334" t="s">
        <v>2170</v>
      </c>
      <c r="E485" s="334" t="s">
        <v>2171</v>
      </c>
      <c r="F485" s="334" t="s">
        <v>2176</v>
      </c>
      <c r="G485" s="334" t="s">
        <v>2177</v>
      </c>
      <c r="H485" s="334" t="s">
        <v>1281</v>
      </c>
      <c r="I485" s="340">
        <v>535.26</v>
      </c>
    </row>
    <row r="486" spans="1:9" x14ac:dyDescent="0.35">
      <c r="A486" s="334" t="str">
        <f>Inek2020A3[[#This Row],[ZPD2]]</f>
        <v>ZP51.03</v>
      </c>
      <c r="B486" s="334" t="str">
        <f>Inek2020A3[[#This Row],[OPSKode]]</f>
        <v>6-004.52</v>
      </c>
      <c r="C486" s="340">
        <f>Inek2020A3[[#This Row],[Betrag2]]</f>
        <v>827.22</v>
      </c>
      <c r="D486" s="334" t="s">
        <v>2170</v>
      </c>
      <c r="E486" s="334" t="s">
        <v>2171</v>
      </c>
      <c r="F486" s="334" t="s">
        <v>2178</v>
      </c>
      <c r="G486" s="334" t="s">
        <v>2179</v>
      </c>
      <c r="H486" s="334" t="s">
        <v>864</v>
      </c>
      <c r="I486" s="340">
        <v>827.22</v>
      </c>
    </row>
    <row r="487" spans="1:9" x14ac:dyDescent="0.35">
      <c r="A487" s="334" t="str">
        <f>Inek2020A3[[#This Row],[ZPD2]]</f>
        <v>ZP51.04</v>
      </c>
      <c r="B487" s="334" t="str">
        <f>Inek2020A3[[#This Row],[OPSKode]]</f>
        <v>6-004.53</v>
      </c>
      <c r="C487" s="340">
        <f>Inek2020A3[[#This Row],[Betrag2]]</f>
        <v>1119.18</v>
      </c>
      <c r="D487" s="334" t="s">
        <v>2170</v>
      </c>
      <c r="E487" s="334" t="s">
        <v>2171</v>
      </c>
      <c r="F487" s="334" t="s">
        <v>2180</v>
      </c>
      <c r="G487" s="334" t="s">
        <v>2181</v>
      </c>
      <c r="H487" s="334" t="s">
        <v>867</v>
      </c>
      <c r="I487" s="340">
        <v>1119.18</v>
      </c>
    </row>
    <row r="488" spans="1:9" x14ac:dyDescent="0.35">
      <c r="A488" s="334" t="str">
        <f>Inek2020A3[[#This Row],[ZPD2]]</f>
        <v>ZP51.05</v>
      </c>
      <c r="B488" s="334" t="str">
        <f>Inek2020A3[[#This Row],[OPSKode]]</f>
        <v>6-004.54</v>
      </c>
      <c r="C488" s="340">
        <f>Inek2020A3[[#This Row],[Betrag2]]</f>
        <v>1411.14</v>
      </c>
      <c r="D488" s="334" t="s">
        <v>2170</v>
      </c>
      <c r="E488" s="334" t="s">
        <v>2171</v>
      </c>
      <c r="F488" s="334" t="s">
        <v>2182</v>
      </c>
      <c r="G488" s="334" t="s">
        <v>2183</v>
      </c>
      <c r="H488" s="334" t="s">
        <v>870</v>
      </c>
      <c r="I488" s="340">
        <v>1411.14</v>
      </c>
    </row>
    <row r="489" spans="1:9" x14ac:dyDescent="0.35">
      <c r="A489" s="334" t="str">
        <f>Inek2020A3[[#This Row],[ZPD2]]</f>
        <v>ZP51.06</v>
      </c>
      <c r="B489" s="334" t="str">
        <f>Inek2020A3[[#This Row],[OPSKode]]</f>
        <v>6-004.55</v>
      </c>
      <c r="C489" s="340">
        <f>Inek2020A3[[#This Row],[Betrag2]]</f>
        <v>1703.1</v>
      </c>
      <c r="D489" s="334" t="s">
        <v>2170</v>
      </c>
      <c r="E489" s="334" t="s">
        <v>2171</v>
      </c>
      <c r="F489" s="334" t="s">
        <v>2184</v>
      </c>
      <c r="G489" s="334" t="s">
        <v>2185</v>
      </c>
      <c r="H489" s="334" t="s">
        <v>873</v>
      </c>
      <c r="I489" s="340">
        <v>1703.1</v>
      </c>
    </row>
    <row r="490" spans="1:9" x14ac:dyDescent="0.35">
      <c r="A490" s="334" t="str">
        <f>Inek2020A3[[#This Row],[ZPD2]]</f>
        <v>ZP51.07</v>
      </c>
      <c r="B490" s="334" t="str">
        <f>Inek2020A3[[#This Row],[OPSKode]]</f>
        <v>6-004.56</v>
      </c>
      <c r="C490" s="340">
        <f>Inek2020A3[[#This Row],[Betrag2]]</f>
        <v>1995.06</v>
      </c>
      <c r="D490" s="334" t="s">
        <v>2170</v>
      </c>
      <c r="E490" s="334" t="s">
        <v>2171</v>
      </c>
      <c r="F490" s="334" t="s">
        <v>2186</v>
      </c>
      <c r="G490" s="334" t="s">
        <v>2187</v>
      </c>
      <c r="H490" s="334" t="s">
        <v>876</v>
      </c>
      <c r="I490" s="340">
        <v>1995.06</v>
      </c>
    </row>
    <row r="491" spans="1:9" x14ac:dyDescent="0.35">
      <c r="A491" s="334" t="str">
        <f>Inek2020A3[[#This Row],[ZPD2]]</f>
        <v>ZP51.08</v>
      </c>
      <c r="B491" s="334" t="str">
        <f>Inek2020A3[[#This Row],[OPSKode]]</f>
        <v>6-004.57</v>
      </c>
      <c r="C491" s="340">
        <f>Inek2020A3[[#This Row],[Betrag2]]</f>
        <v>2287.02</v>
      </c>
      <c r="D491" s="334" t="s">
        <v>2170</v>
      </c>
      <c r="E491" s="334" t="s">
        <v>2171</v>
      </c>
      <c r="F491" s="334" t="s">
        <v>2188</v>
      </c>
      <c r="G491" s="334" t="s">
        <v>2189</v>
      </c>
      <c r="H491" s="334" t="s">
        <v>879</v>
      </c>
      <c r="I491" s="340">
        <v>2287.02</v>
      </c>
    </row>
    <row r="492" spans="1:9" x14ac:dyDescent="0.35">
      <c r="A492" s="334" t="str">
        <f>Inek2020A3[[#This Row],[ZPD2]]</f>
        <v>ZP51.09</v>
      </c>
      <c r="B492" s="334" t="str">
        <f>Inek2020A3[[#This Row],[OPSKode]]</f>
        <v>6-004.58</v>
      </c>
      <c r="C492" s="340">
        <f>Inek2020A3[[#This Row],[Betrag2]]</f>
        <v>2578.98</v>
      </c>
      <c r="D492" s="334" t="s">
        <v>2170</v>
      </c>
      <c r="E492" s="334" t="s">
        <v>2171</v>
      </c>
      <c r="F492" s="334" t="s">
        <v>2190</v>
      </c>
      <c r="G492" s="334" t="s">
        <v>2191</v>
      </c>
      <c r="H492" s="334" t="s">
        <v>1296</v>
      </c>
      <c r="I492" s="340">
        <v>2578.98</v>
      </c>
    </row>
    <row r="493" spans="1:9" x14ac:dyDescent="0.35">
      <c r="A493" s="334" t="str">
        <f>Inek2020A3[[#This Row],[ZPD2]]</f>
        <v>ZP51.10</v>
      </c>
      <c r="B493" s="334" t="str">
        <f>Inek2020A3[[#This Row],[OPSKode]]</f>
        <v>6-004.59</v>
      </c>
      <c r="C493" s="340">
        <f>Inek2020A3[[#This Row],[Betrag2]]</f>
        <v>2968.26</v>
      </c>
      <c r="D493" s="334" t="s">
        <v>2170</v>
      </c>
      <c r="E493" s="334" t="s">
        <v>2171</v>
      </c>
      <c r="F493" s="334" t="s">
        <v>2192</v>
      </c>
      <c r="G493" s="334" t="s">
        <v>2193</v>
      </c>
      <c r="H493" s="334" t="s">
        <v>1299</v>
      </c>
      <c r="I493" s="340">
        <v>2968.26</v>
      </c>
    </row>
    <row r="494" spans="1:9" x14ac:dyDescent="0.35">
      <c r="A494" s="334" t="str">
        <f>Inek2020A3[[#This Row],[ZPD2]]</f>
        <v>ZP51.11</v>
      </c>
      <c r="B494" s="334" t="str">
        <f>Inek2020A3[[#This Row],[OPSKode]]</f>
        <v>6-004.5a</v>
      </c>
      <c r="C494" s="340">
        <f>Inek2020A3[[#This Row],[Betrag2]]</f>
        <v>3552.18</v>
      </c>
      <c r="D494" s="334" t="s">
        <v>2170</v>
      </c>
      <c r="E494" s="334" t="s">
        <v>2171</v>
      </c>
      <c r="F494" s="334" t="s">
        <v>2194</v>
      </c>
      <c r="G494" s="334" t="s">
        <v>2195</v>
      </c>
      <c r="H494" s="334" t="s">
        <v>1302</v>
      </c>
      <c r="I494" s="340">
        <v>3552.18</v>
      </c>
    </row>
    <row r="495" spans="1:9" x14ac:dyDescent="0.35">
      <c r="A495" s="334" t="str">
        <f>Inek2020A3[[#This Row],[ZPD2]]</f>
        <v>ZP51.12</v>
      </c>
      <c r="B495" s="334" t="str">
        <f>Inek2020A3[[#This Row],[OPSKode]]</f>
        <v>6-004.5b</v>
      </c>
      <c r="C495" s="340">
        <f>Inek2020A3[[#This Row],[Betrag2]]</f>
        <v>4136.1000000000004</v>
      </c>
      <c r="D495" s="334" t="s">
        <v>2170</v>
      </c>
      <c r="E495" s="334" t="s">
        <v>2171</v>
      </c>
      <c r="F495" s="334" t="s">
        <v>2196</v>
      </c>
      <c r="G495" s="334" t="s">
        <v>2197</v>
      </c>
      <c r="H495" s="334" t="s">
        <v>1305</v>
      </c>
      <c r="I495" s="340">
        <v>4136.1000000000004</v>
      </c>
    </row>
    <row r="496" spans="1:9" x14ac:dyDescent="0.35">
      <c r="A496" s="334" t="str">
        <f>Inek2020A3[[#This Row],[ZPD2]]</f>
        <v>ZP51.13</v>
      </c>
      <c r="B496" s="334" t="str">
        <f>Inek2020A3[[#This Row],[OPSKode]]</f>
        <v>6-004.5c</v>
      </c>
      <c r="C496" s="340">
        <f>Inek2020A3[[#This Row],[Betrag2]]</f>
        <v>4914.66</v>
      </c>
      <c r="D496" s="334" t="s">
        <v>2170</v>
      </c>
      <c r="E496" s="334" t="s">
        <v>2171</v>
      </c>
      <c r="F496" s="334" t="s">
        <v>2198</v>
      </c>
      <c r="G496" s="334" t="s">
        <v>2199</v>
      </c>
      <c r="H496" s="334" t="s">
        <v>2200</v>
      </c>
      <c r="I496" s="340">
        <v>4914.66</v>
      </c>
    </row>
    <row r="497" spans="1:9" x14ac:dyDescent="0.35">
      <c r="A497" s="334" t="str">
        <f>Inek2020A3[[#This Row],[ZPD2]]</f>
        <v>ZP51.14</v>
      </c>
      <c r="B497" s="334" t="str">
        <f>Inek2020A3[[#This Row],[OPSKode]]</f>
        <v>6-004.5d</v>
      </c>
      <c r="C497" s="340">
        <f>Inek2020A3[[#This Row],[Betrag2]]</f>
        <v>6082.5</v>
      </c>
      <c r="D497" s="334" t="s">
        <v>2170</v>
      </c>
      <c r="E497" s="334" t="s">
        <v>2171</v>
      </c>
      <c r="F497" s="334" t="s">
        <v>2201</v>
      </c>
      <c r="G497" s="334" t="s">
        <v>2202</v>
      </c>
      <c r="H497" s="334" t="s">
        <v>1314</v>
      </c>
      <c r="I497" s="340">
        <v>6082.5</v>
      </c>
    </row>
    <row r="498" spans="1:9" x14ac:dyDescent="0.35">
      <c r="A498" s="334" t="str">
        <f>Inek2020A3[[#This Row],[ZPD2]]</f>
        <v>ZP51.15</v>
      </c>
      <c r="B498" s="334" t="str">
        <f>Inek2020A3[[#This Row],[OPSKode]]</f>
        <v>6-004.5e</v>
      </c>
      <c r="C498" s="340">
        <f>Inek2020A3[[#This Row],[Betrag2]]</f>
        <v>7250.34</v>
      </c>
      <c r="D498" s="334" t="s">
        <v>2170</v>
      </c>
      <c r="E498" s="334" t="s">
        <v>2171</v>
      </c>
      <c r="F498" s="334" t="s">
        <v>2203</v>
      </c>
      <c r="G498" s="334" t="s">
        <v>2204</v>
      </c>
      <c r="H498" s="334" t="s">
        <v>1317</v>
      </c>
      <c r="I498" s="340">
        <v>7250.34</v>
      </c>
    </row>
    <row r="499" spans="1:9" x14ac:dyDescent="0.35">
      <c r="A499" s="334" t="str">
        <f>Inek2020A3[[#This Row],[ZPD2]]</f>
        <v>ZP51.16</v>
      </c>
      <c r="B499" s="334" t="str">
        <f>Inek2020A3[[#This Row],[OPSKode]]</f>
        <v>6-004.5f</v>
      </c>
      <c r="C499" s="340">
        <f>Inek2020A3[[#This Row],[Betrag2]]</f>
        <v>8418.18</v>
      </c>
      <c r="D499" s="334" t="s">
        <v>2170</v>
      </c>
      <c r="E499" s="334" t="s">
        <v>2171</v>
      </c>
      <c r="F499" s="334" t="s">
        <v>2205</v>
      </c>
      <c r="G499" s="334" t="s">
        <v>2206</v>
      </c>
      <c r="H499" s="334" t="s">
        <v>2207</v>
      </c>
      <c r="I499" s="340">
        <v>8418.18</v>
      </c>
    </row>
    <row r="500" spans="1:9" x14ac:dyDescent="0.35">
      <c r="A500" s="334" t="str">
        <f>Inek2020A3[[#This Row],[ZPD2]]</f>
        <v>ZP51.17</v>
      </c>
      <c r="B500" s="334" t="str">
        <f>Inek2020A3[[#This Row],[OPSKode]]</f>
        <v>6-004.5g</v>
      </c>
      <c r="C500" s="340">
        <f>Inek2020A3[[#This Row],[Betrag2]]</f>
        <v>9975.2999999999993</v>
      </c>
      <c r="D500" s="334" t="s">
        <v>2170</v>
      </c>
      <c r="E500" s="334" t="s">
        <v>2171</v>
      </c>
      <c r="F500" s="334" t="s">
        <v>2208</v>
      </c>
      <c r="G500" s="334" t="s">
        <v>2209</v>
      </c>
      <c r="H500" s="334" t="s">
        <v>2210</v>
      </c>
      <c r="I500" s="340">
        <v>9975.2999999999993</v>
      </c>
    </row>
    <row r="501" spans="1:9" x14ac:dyDescent="0.35">
      <c r="A501" s="334" t="str">
        <f>Inek2020A3[[#This Row],[ZPD2]]</f>
        <v>ZP51.18</v>
      </c>
      <c r="B501" s="334" t="str">
        <f>Inek2020A3[[#This Row],[OPSKode]]</f>
        <v>6-004.5h</v>
      </c>
      <c r="C501" s="340">
        <f>Inek2020A3[[#This Row],[Betrag2]]</f>
        <v>12310.98</v>
      </c>
      <c r="D501" s="334" t="s">
        <v>2170</v>
      </c>
      <c r="E501" s="334" t="s">
        <v>2171</v>
      </c>
      <c r="F501" s="334" t="s">
        <v>2211</v>
      </c>
      <c r="G501" s="334" t="s">
        <v>2212</v>
      </c>
      <c r="H501" s="334" t="s">
        <v>2213</v>
      </c>
      <c r="I501" s="340">
        <v>12310.98</v>
      </c>
    </row>
    <row r="502" spans="1:9" x14ac:dyDescent="0.35">
      <c r="A502" s="334" t="str">
        <f>Inek2020A3[[#This Row],[ZPD2]]</f>
        <v>ZP51.19</v>
      </c>
      <c r="B502" s="334" t="str">
        <f>Inek2020A3[[#This Row],[OPSKode]]</f>
        <v>6-004.5j</v>
      </c>
      <c r="C502" s="340">
        <f>Inek2020A3[[#This Row],[Betrag2]]</f>
        <v>14646.66</v>
      </c>
      <c r="D502" s="334" t="s">
        <v>2170</v>
      </c>
      <c r="E502" s="334" t="s">
        <v>2171</v>
      </c>
      <c r="F502" s="334" t="s">
        <v>2214</v>
      </c>
      <c r="G502" s="334" t="s">
        <v>2215</v>
      </c>
      <c r="H502" s="334" t="s">
        <v>2216</v>
      </c>
      <c r="I502" s="340">
        <v>14646.66</v>
      </c>
    </row>
    <row r="503" spans="1:9" x14ac:dyDescent="0.35">
      <c r="A503" s="334" t="str">
        <f>Inek2020A3[[#This Row],[ZPD2]]</f>
        <v>ZP51.20</v>
      </c>
      <c r="B503" s="334" t="str">
        <f>Inek2020A3[[#This Row],[OPSKode]]</f>
        <v>6-004.5k</v>
      </c>
      <c r="C503" s="340">
        <f>Inek2020A3[[#This Row],[Betrag2]]</f>
        <v>16982.34</v>
      </c>
      <c r="D503" s="334" t="s">
        <v>2170</v>
      </c>
      <c r="E503" s="334" t="s">
        <v>2171</v>
      </c>
      <c r="F503" s="334" t="s">
        <v>2217</v>
      </c>
      <c r="G503" s="334" t="s">
        <v>2218</v>
      </c>
      <c r="H503" s="334" t="s">
        <v>2219</v>
      </c>
      <c r="I503" s="340">
        <v>16982.34</v>
      </c>
    </row>
    <row r="504" spans="1:9" x14ac:dyDescent="0.35">
      <c r="A504" s="334" t="str">
        <f>Inek2020A3[[#This Row],[ZPD2]]</f>
        <v>ZP51.21</v>
      </c>
      <c r="B504" s="334" t="str">
        <f>Inek2020A3[[#This Row],[OPSKode]]</f>
        <v>6-004.5m</v>
      </c>
      <c r="C504" s="340">
        <f>Inek2020A3[[#This Row],[Betrag2]]</f>
        <v>20096.580000000002</v>
      </c>
      <c r="D504" s="334" t="s">
        <v>2170</v>
      </c>
      <c r="E504" s="334" t="s">
        <v>2171</v>
      </c>
      <c r="F504" s="334" t="s">
        <v>2220</v>
      </c>
      <c r="G504" s="334" t="s">
        <v>2221</v>
      </c>
      <c r="H504" s="334" t="s">
        <v>2222</v>
      </c>
      <c r="I504" s="340">
        <v>20096.580000000002</v>
      </c>
    </row>
    <row r="505" spans="1:9" x14ac:dyDescent="0.35">
      <c r="A505" s="334" t="str">
        <f>Inek2020A3[[#This Row],[ZPD2]]</f>
        <v>ZP51.22</v>
      </c>
      <c r="B505" s="334" t="str">
        <f>Inek2020A3[[#This Row],[OPSKode]]</f>
        <v>6-004.5n</v>
      </c>
      <c r="C505" s="340">
        <f>Inek2020A3[[#This Row],[Betrag2]]</f>
        <v>24767.94</v>
      </c>
      <c r="D505" s="334" t="s">
        <v>2170</v>
      </c>
      <c r="E505" s="334" t="s">
        <v>2171</v>
      </c>
      <c r="F505" s="334" t="s">
        <v>2223</v>
      </c>
      <c r="G505" s="334" t="s">
        <v>2224</v>
      </c>
      <c r="H505" s="334" t="s">
        <v>2225</v>
      </c>
      <c r="I505" s="340">
        <v>24767.94</v>
      </c>
    </row>
    <row r="506" spans="1:9" x14ac:dyDescent="0.35">
      <c r="A506" s="334" t="str">
        <f>Inek2020A3[[#This Row],[ZPD2]]</f>
        <v>ZP51.23</v>
      </c>
      <c r="B506" s="334" t="str">
        <f>Inek2020A3[[#This Row],[OPSKode]]</f>
        <v>6-004.5p</v>
      </c>
      <c r="C506" s="340">
        <f>Inek2020A3[[#This Row],[Betrag2]]</f>
        <v>29439.3</v>
      </c>
      <c r="D506" s="334" t="s">
        <v>2170</v>
      </c>
      <c r="E506" s="334" t="s">
        <v>2171</v>
      </c>
      <c r="F506" s="334" t="s">
        <v>2226</v>
      </c>
      <c r="G506" s="334" t="s">
        <v>2227</v>
      </c>
      <c r="H506" s="334" t="s">
        <v>2228</v>
      </c>
      <c r="I506" s="340">
        <v>29439.3</v>
      </c>
    </row>
    <row r="507" spans="1:9" x14ac:dyDescent="0.35">
      <c r="A507" s="334" t="str">
        <f>Inek2020A3[[#This Row],[ZPD2]]</f>
        <v>ZP51.24</v>
      </c>
      <c r="B507" s="334" t="str">
        <f>Inek2020A3[[#This Row],[OPSKode]]</f>
        <v>6-004.5q</v>
      </c>
      <c r="C507" s="340">
        <f>Inek2020A3[[#This Row],[Betrag2]]</f>
        <v>34110.660000000003</v>
      </c>
      <c r="D507" s="334" t="s">
        <v>2170</v>
      </c>
      <c r="E507" s="334" t="s">
        <v>2171</v>
      </c>
      <c r="F507" s="334" t="s">
        <v>2229</v>
      </c>
      <c r="G507" s="334" t="s">
        <v>2230</v>
      </c>
      <c r="H507" s="334" t="s">
        <v>2231</v>
      </c>
      <c r="I507" s="340">
        <v>34110.660000000003</v>
      </c>
    </row>
    <row r="508" spans="1:9" x14ac:dyDescent="0.35">
      <c r="A508" s="334" t="str">
        <f>Inek2020A3[[#This Row],[ZPD2]]</f>
        <v>ZP51.25</v>
      </c>
      <c r="B508" s="334" t="str">
        <f>Inek2020A3[[#This Row],[OPSKode]]</f>
        <v>6-004.5r</v>
      </c>
      <c r="C508" s="340">
        <f>Inek2020A3[[#This Row],[Betrag2]]</f>
        <v>38782.019999999997</v>
      </c>
      <c r="D508" s="334" t="s">
        <v>2170</v>
      </c>
      <c r="E508" s="334" t="s">
        <v>2171</v>
      </c>
      <c r="F508" s="334" t="s">
        <v>2232</v>
      </c>
      <c r="G508" s="334" t="s">
        <v>2233</v>
      </c>
      <c r="H508" s="334" t="s">
        <v>2234</v>
      </c>
      <c r="I508" s="340">
        <v>38782.019999999997</v>
      </c>
    </row>
    <row r="509" spans="1:9" x14ac:dyDescent="0.35">
      <c r="A509" s="334" t="str">
        <f>Inek2020A3[[#This Row],[ZPD2]]</f>
        <v>ZP51.26</v>
      </c>
      <c r="B509" s="334" t="str">
        <f>Inek2020A3[[#This Row],[OPSKode]]</f>
        <v>6-004.5s</v>
      </c>
      <c r="C509" s="340">
        <f>Inek2020A3[[#This Row],[Betrag2]]</f>
        <v>43453.38</v>
      </c>
      <c r="D509" s="334" t="s">
        <v>2170</v>
      </c>
      <c r="E509" s="334" t="s">
        <v>2171</v>
      </c>
      <c r="F509" s="334" t="s">
        <v>2235</v>
      </c>
      <c r="G509" s="334" t="s">
        <v>2236</v>
      </c>
      <c r="H509" s="334" t="s">
        <v>2237</v>
      </c>
      <c r="I509" s="340">
        <v>43453.38</v>
      </c>
    </row>
    <row r="510" spans="1:9" x14ac:dyDescent="0.35">
      <c r="A510" s="334" t="str">
        <f>Inek2020A3[[#This Row],[ZPD2]]</f>
        <v>ZP51.27</v>
      </c>
      <c r="B510" s="334" t="str">
        <f>Inek2020A3[[#This Row],[OPSKode]]</f>
        <v>6-004.5t</v>
      </c>
      <c r="C510" s="340">
        <f>Inek2020A3[[#This Row],[Betrag2]]</f>
        <v>48124.74</v>
      </c>
      <c r="D510" s="334" t="s">
        <v>2170</v>
      </c>
      <c r="E510" s="334" t="s">
        <v>2171</v>
      </c>
      <c r="F510" s="334" t="s">
        <v>2238</v>
      </c>
      <c r="G510" s="334" t="s">
        <v>2239</v>
      </c>
      <c r="H510" s="334" t="s">
        <v>2240</v>
      </c>
      <c r="I510" s="340">
        <v>48124.74</v>
      </c>
    </row>
    <row r="511" spans="1:9" x14ac:dyDescent="0.35">
      <c r="A511" s="334" t="str">
        <f>Inek2020A3[[#This Row],[ZPD2]]</f>
        <v>ZP51.28</v>
      </c>
      <c r="B511" s="334" t="str">
        <f>Inek2020A3[[#This Row],[OPSKode]]</f>
        <v>6-004.5u</v>
      </c>
      <c r="C511" s="340">
        <f>Inek2020A3[[#This Row],[Betrag2]]</f>
        <v>52796.1</v>
      </c>
      <c r="D511" s="334" t="s">
        <v>2170</v>
      </c>
      <c r="E511" s="334" t="s">
        <v>2171</v>
      </c>
      <c r="F511" s="334" t="s">
        <v>2241</v>
      </c>
      <c r="G511" s="334" t="s">
        <v>2242</v>
      </c>
      <c r="H511" s="334" t="s">
        <v>2243</v>
      </c>
      <c r="I511" s="340">
        <v>52796.1</v>
      </c>
    </row>
    <row r="512" spans="1:9" x14ac:dyDescent="0.35">
      <c r="D512" s="334" t="s">
        <v>2244</v>
      </c>
      <c r="E512" s="334" t="s">
        <v>2245</v>
      </c>
      <c r="H512" s="334" t="s">
        <v>2246</v>
      </c>
    </row>
    <row r="513" spans="1:9" x14ac:dyDescent="0.35">
      <c r="A513" s="334" t="str">
        <f>Inek2020A3[[#This Row],[ZPD2]]</f>
        <v>ZP53.01</v>
      </c>
      <c r="B513" s="334" t="str">
        <f>Inek2020A3[[#This Row],[OPSKode]]</f>
        <v>6-002.4c</v>
      </c>
      <c r="C513" s="340">
        <f>Inek2020A3[[#This Row],[Betrag2]]</f>
        <v>85.81</v>
      </c>
      <c r="D513" s="334" t="s">
        <v>2244</v>
      </c>
      <c r="E513" s="334" t="s">
        <v>2245</v>
      </c>
      <c r="F513" s="334" t="s">
        <v>2247</v>
      </c>
      <c r="G513" s="334" t="s">
        <v>2248</v>
      </c>
      <c r="H513" s="334" t="s">
        <v>2249</v>
      </c>
      <c r="I513" s="340">
        <v>85.81</v>
      </c>
    </row>
    <row r="514" spans="1:9" x14ac:dyDescent="0.35">
      <c r="A514" s="334" t="str">
        <f>Inek2020A3[[#This Row],[ZPD2]]</f>
        <v>ZP53.02</v>
      </c>
      <c r="B514" s="334" t="str">
        <f>Inek2020A3[[#This Row],[OPSKode]]</f>
        <v>6-002.4d</v>
      </c>
      <c r="C514" s="340">
        <f>Inek2020A3[[#This Row],[Betrag2]]</f>
        <v>111.55</v>
      </c>
      <c r="D514" s="334" t="s">
        <v>2244</v>
      </c>
      <c r="E514" s="334" t="s">
        <v>2245</v>
      </c>
      <c r="F514" s="334" t="s">
        <v>2250</v>
      </c>
      <c r="G514" s="334" t="s">
        <v>2251</v>
      </c>
      <c r="H514" s="334" t="s">
        <v>1547</v>
      </c>
      <c r="I514" s="340">
        <v>111.55</v>
      </c>
    </row>
    <row r="515" spans="1:9" x14ac:dyDescent="0.35">
      <c r="A515" s="334" t="str">
        <f>Inek2020A3[[#This Row],[ZPD2]]</f>
        <v>ZP53.03</v>
      </c>
      <c r="B515" s="334" t="str">
        <f>Inek2020A3[[#This Row],[OPSKode]]</f>
        <v>6-002.4e</v>
      </c>
      <c r="C515" s="340">
        <f>Inek2020A3[[#This Row],[Betrag2]]</f>
        <v>137.29</v>
      </c>
      <c r="D515" s="334" t="s">
        <v>2244</v>
      </c>
      <c r="E515" s="334" t="s">
        <v>2245</v>
      </c>
      <c r="F515" s="334" t="s">
        <v>2252</v>
      </c>
      <c r="G515" s="334" t="s">
        <v>2253</v>
      </c>
      <c r="H515" s="334" t="s">
        <v>2254</v>
      </c>
      <c r="I515" s="340">
        <v>137.29</v>
      </c>
    </row>
    <row r="516" spans="1:9" x14ac:dyDescent="0.35">
      <c r="A516" s="334" t="str">
        <f>Inek2020A3[[#This Row],[ZPD2]]</f>
        <v>ZP53.04</v>
      </c>
      <c r="B516" s="334" t="str">
        <f>Inek2020A3[[#This Row],[OPSKode]]</f>
        <v>6-002.4f</v>
      </c>
      <c r="C516" s="340">
        <f>Inek2020A3[[#This Row],[Betrag2]]</f>
        <v>163.03</v>
      </c>
      <c r="D516" s="334" t="s">
        <v>2244</v>
      </c>
      <c r="E516" s="334" t="s">
        <v>2245</v>
      </c>
      <c r="F516" s="334" t="s">
        <v>2255</v>
      </c>
      <c r="G516" s="334" t="s">
        <v>2256</v>
      </c>
      <c r="H516" s="334" t="s">
        <v>2257</v>
      </c>
      <c r="I516" s="340">
        <v>163.03</v>
      </c>
    </row>
    <row r="517" spans="1:9" x14ac:dyDescent="0.35">
      <c r="A517" s="334" t="str">
        <f>Inek2020A3[[#This Row],[ZPD2]]</f>
        <v>ZP53.05</v>
      </c>
      <c r="B517" s="334" t="str">
        <f>Inek2020A3[[#This Row],[OPSKode]]</f>
        <v>6-002.4g</v>
      </c>
      <c r="C517" s="340">
        <f>Inek2020A3[[#This Row],[Betrag2]]</f>
        <v>188.77</v>
      </c>
      <c r="D517" s="334" t="s">
        <v>2244</v>
      </c>
      <c r="E517" s="334" t="s">
        <v>2245</v>
      </c>
      <c r="F517" s="334" t="s">
        <v>2258</v>
      </c>
      <c r="G517" s="334" t="s">
        <v>2259</v>
      </c>
      <c r="H517" s="334" t="s">
        <v>2260</v>
      </c>
      <c r="I517" s="340">
        <v>188.77</v>
      </c>
    </row>
    <row r="518" spans="1:9" x14ac:dyDescent="0.35">
      <c r="D518" s="334" t="s">
        <v>2261</v>
      </c>
      <c r="E518" s="334" t="s">
        <v>2262</v>
      </c>
      <c r="H518" s="334" t="s">
        <v>2263</v>
      </c>
    </row>
    <row r="519" spans="1:9" x14ac:dyDescent="0.35">
      <c r="A519" s="334" t="str">
        <f>Inek2020A3[[#This Row],[ZPD2]]</f>
        <v>ZP54.01</v>
      </c>
      <c r="B519" s="334" t="str">
        <f>Inek2020A3[[#This Row],[OPSKode]]</f>
        <v>6-005.b0</v>
      </c>
      <c r="C519" s="340">
        <f>Inek2020A3[[#This Row],[Betrag2]]</f>
        <v>772.73</v>
      </c>
      <c r="D519" s="334" t="s">
        <v>2261</v>
      </c>
      <c r="E519" s="334" t="s">
        <v>2262</v>
      </c>
      <c r="F519" s="334" t="s">
        <v>2264</v>
      </c>
      <c r="G519" s="334" t="s">
        <v>2265</v>
      </c>
      <c r="H519" s="334" t="s">
        <v>2266</v>
      </c>
      <c r="I519" s="340">
        <v>772.73</v>
      </c>
    </row>
    <row r="520" spans="1:9" x14ac:dyDescent="0.35">
      <c r="A520" s="334" t="str">
        <f>Inek2020A3[[#This Row],[ZPD2]]</f>
        <v>ZP54.02</v>
      </c>
      <c r="B520" s="334" t="str">
        <f>Inek2020A3[[#This Row],[OPSKode]]</f>
        <v>6-005.b1</v>
      </c>
      <c r="C520" s="340">
        <f>Inek2020A3[[#This Row],[Betrag2]]</f>
        <v>1352.28</v>
      </c>
      <c r="D520" s="334" t="s">
        <v>2261</v>
      </c>
      <c r="E520" s="334" t="s">
        <v>2262</v>
      </c>
      <c r="F520" s="334" t="s">
        <v>2267</v>
      </c>
      <c r="G520" s="334" t="s">
        <v>2268</v>
      </c>
      <c r="H520" s="334" t="s">
        <v>1951</v>
      </c>
      <c r="I520" s="340">
        <v>1352.28</v>
      </c>
    </row>
    <row r="521" spans="1:9" x14ac:dyDescent="0.35">
      <c r="A521" s="334" t="str">
        <f>Inek2020A3[[#This Row],[ZPD2]]</f>
        <v>ZP54.03</v>
      </c>
      <c r="B521" s="334" t="str">
        <f>Inek2020A3[[#This Row],[OPSKode]]</f>
        <v>6-005.b2</v>
      </c>
      <c r="C521" s="340">
        <f>Inek2020A3[[#This Row],[Betrag2]]</f>
        <v>1931.83</v>
      </c>
      <c r="D521" s="334" t="s">
        <v>2261</v>
      </c>
      <c r="E521" s="334" t="s">
        <v>2262</v>
      </c>
      <c r="F521" s="334" t="s">
        <v>2269</v>
      </c>
      <c r="G521" s="334" t="s">
        <v>2270</v>
      </c>
      <c r="H521" s="334" t="s">
        <v>1954</v>
      </c>
      <c r="I521" s="340">
        <v>1931.83</v>
      </c>
    </row>
    <row r="522" spans="1:9" x14ac:dyDescent="0.35">
      <c r="A522" s="334" t="str">
        <f>Inek2020A3[[#This Row],[ZPD2]]</f>
        <v>ZP54.04</v>
      </c>
      <c r="B522" s="334" t="str">
        <f>Inek2020A3[[#This Row],[OPSKode]]</f>
        <v>6-005.b3</v>
      </c>
      <c r="C522" s="340">
        <f>Inek2020A3[[#This Row],[Betrag2]]</f>
        <v>2511.38</v>
      </c>
      <c r="D522" s="334" t="s">
        <v>2261</v>
      </c>
      <c r="E522" s="334" t="s">
        <v>2262</v>
      </c>
      <c r="F522" s="334" t="s">
        <v>2271</v>
      </c>
      <c r="G522" s="334" t="s">
        <v>2272</v>
      </c>
      <c r="H522" s="334" t="s">
        <v>1957</v>
      </c>
      <c r="I522" s="340">
        <v>2511.38</v>
      </c>
    </row>
    <row r="523" spans="1:9" x14ac:dyDescent="0.35">
      <c r="A523" s="334" t="str">
        <f>Inek2020A3[[#This Row],[ZPD2]]</f>
        <v>ZP54.05</v>
      </c>
      <c r="B523" s="334" t="str">
        <f>Inek2020A3[[#This Row],[OPSKode]]</f>
        <v>6-005.b4</v>
      </c>
      <c r="C523" s="340">
        <f>Inek2020A3[[#This Row],[Betrag2]]</f>
        <v>3090.93</v>
      </c>
      <c r="D523" s="334" t="s">
        <v>2261</v>
      </c>
      <c r="E523" s="334" t="s">
        <v>2262</v>
      </c>
      <c r="F523" s="334" t="s">
        <v>2273</v>
      </c>
      <c r="G523" s="334" t="s">
        <v>2274</v>
      </c>
      <c r="H523" s="334" t="s">
        <v>1960</v>
      </c>
      <c r="I523" s="340">
        <v>3090.93</v>
      </c>
    </row>
    <row r="524" spans="1:9" x14ac:dyDescent="0.35">
      <c r="A524" s="334" t="str">
        <f>Inek2020A3[[#This Row],[ZPD2]]</f>
        <v>ZP54.06</v>
      </c>
      <c r="B524" s="334" t="str">
        <f>Inek2020A3[[#This Row],[OPSKode]]</f>
        <v>6-005.b5</v>
      </c>
      <c r="C524" s="340">
        <f>Inek2020A3[[#This Row],[Betrag2]]</f>
        <v>3670.48</v>
      </c>
      <c r="D524" s="334" t="s">
        <v>2261</v>
      </c>
      <c r="E524" s="334" t="s">
        <v>2262</v>
      </c>
      <c r="F524" s="334" t="s">
        <v>2275</v>
      </c>
      <c r="G524" s="334" t="s">
        <v>2276</v>
      </c>
      <c r="H524" s="334" t="s">
        <v>1963</v>
      </c>
      <c r="I524" s="340">
        <v>3670.48</v>
      </c>
    </row>
    <row r="525" spans="1:9" x14ac:dyDescent="0.35">
      <c r="A525" s="334" t="str">
        <f>Inek2020A3[[#This Row],[ZPD2]]</f>
        <v>ZP54.07</v>
      </c>
      <c r="B525" s="334" t="str">
        <f>Inek2020A3[[#This Row],[OPSKode]]</f>
        <v>6-005.b6</v>
      </c>
      <c r="C525" s="340">
        <f>Inek2020A3[[#This Row],[Betrag2]]</f>
        <v>4250.03</v>
      </c>
      <c r="D525" s="334" t="s">
        <v>2261</v>
      </c>
      <c r="E525" s="334" t="s">
        <v>2262</v>
      </c>
      <c r="F525" s="334" t="s">
        <v>2277</v>
      </c>
      <c r="G525" s="334" t="s">
        <v>2278</v>
      </c>
      <c r="H525" s="334" t="s">
        <v>1966</v>
      </c>
      <c r="I525" s="340">
        <v>4250.03</v>
      </c>
    </row>
    <row r="526" spans="1:9" x14ac:dyDescent="0.35">
      <c r="A526" s="334" t="str">
        <f>Inek2020A3[[#This Row],[ZPD2]]</f>
        <v>ZP54.08</v>
      </c>
      <c r="B526" s="334" t="str">
        <f>Inek2020A3[[#This Row],[OPSKode]]</f>
        <v>6-005.b7</v>
      </c>
      <c r="C526" s="340">
        <f>Inek2020A3[[#This Row],[Betrag2]]</f>
        <v>4829.58</v>
      </c>
      <c r="D526" s="334" t="s">
        <v>2261</v>
      </c>
      <c r="E526" s="334" t="s">
        <v>2262</v>
      </c>
      <c r="F526" s="334" t="s">
        <v>2279</v>
      </c>
      <c r="G526" s="334" t="s">
        <v>2280</v>
      </c>
      <c r="H526" s="334" t="s">
        <v>1969</v>
      </c>
      <c r="I526" s="340">
        <v>4829.58</v>
      </c>
    </row>
    <row r="527" spans="1:9" x14ac:dyDescent="0.35">
      <c r="A527" s="334" t="str">
        <f>Inek2020A3[[#This Row],[ZPD2]]</f>
        <v>ZP54.09</v>
      </c>
      <c r="B527" s="334" t="str">
        <f>Inek2020A3[[#This Row],[OPSKode]]</f>
        <v>6-005.b8</v>
      </c>
      <c r="C527" s="340">
        <f>Inek2020A3[[#This Row],[Betrag2]]</f>
        <v>5409.13</v>
      </c>
      <c r="D527" s="334" t="s">
        <v>2261</v>
      </c>
      <c r="E527" s="334" t="s">
        <v>2262</v>
      </c>
      <c r="F527" s="334" t="s">
        <v>2281</v>
      </c>
      <c r="G527" s="334" t="s">
        <v>2282</v>
      </c>
      <c r="H527" s="334" t="s">
        <v>1972</v>
      </c>
      <c r="I527" s="340">
        <v>5409.13</v>
      </c>
    </row>
    <row r="528" spans="1:9" x14ac:dyDescent="0.35">
      <c r="A528" s="334" t="str">
        <f>Inek2020A3[[#This Row],[ZPD2]]</f>
        <v>ZP54.10</v>
      </c>
      <c r="B528" s="334" t="str">
        <f>Inek2020A3[[#This Row],[OPSKode]]</f>
        <v>6-005.b9</v>
      </c>
      <c r="C528" s="340">
        <f>Inek2020A3[[#This Row],[Betrag2]]</f>
        <v>6181.87</v>
      </c>
      <c r="D528" s="334" t="s">
        <v>2261</v>
      </c>
      <c r="E528" s="334" t="s">
        <v>2262</v>
      </c>
      <c r="F528" s="334" t="s">
        <v>2283</v>
      </c>
      <c r="G528" s="334" t="s">
        <v>2284</v>
      </c>
      <c r="H528" s="334" t="s">
        <v>1975</v>
      </c>
      <c r="I528" s="340">
        <v>6181.87</v>
      </c>
    </row>
    <row r="529" spans="1:9" x14ac:dyDescent="0.35">
      <c r="A529" s="334" t="str">
        <f>Inek2020A3[[#This Row],[ZPD2]]</f>
        <v>ZP54.11</v>
      </c>
      <c r="B529" s="334" t="str">
        <f>Inek2020A3[[#This Row],[OPSKode]]</f>
        <v>6-005.ba</v>
      </c>
      <c r="C529" s="340">
        <f>Inek2020A3[[#This Row],[Betrag2]]</f>
        <v>7340.97</v>
      </c>
      <c r="D529" s="334" t="s">
        <v>2261</v>
      </c>
      <c r="E529" s="334" t="s">
        <v>2262</v>
      </c>
      <c r="F529" s="334" t="s">
        <v>2285</v>
      </c>
      <c r="G529" s="334" t="s">
        <v>2286</v>
      </c>
      <c r="H529" s="334" t="s">
        <v>1978</v>
      </c>
      <c r="I529" s="340">
        <v>7340.97</v>
      </c>
    </row>
    <row r="530" spans="1:9" x14ac:dyDescent="0.35">
      <c r="A530" s="334" t="str">
        <f>Inek2020A3[[#This Row],[ZPD2]]</f>
        <v>ZP54.12</v>
      </c>
      <c r="B530" s="334" t="str">
        <f>Inek2020A3[[#This Row],[OPSKode]]</f>
        <v>6-005.bb</v>
      </c>
      <c r="C530" s="340">
        <f>Inek2020A3[[#This Row],[Betrag2]]</f>
        <v>8500.07</v>
      </c>
      <c r="D530" s="334" t="s">
        <v>2261</v>
      </c>
      <c r="E530" s="334" t="s">
        <v>2262</v>
      </c>
      <c r="F530" s="334" t="s">
        <v>2287</v>
      </c>
      <c r="G530" s="334" t="s">
        <v>2288</v>
      </c>
      <c r="H530" s="334" t="s">
        <v>1981</v>
      </c>
      <c r="I530" s="340">
        <v>8500.07</v>
      </c>
    </row>
    <row r="531" spans="1:9" x14ac:dyDescent="0.35">
      <c r="A531" s="334" t="str">
        <f>Inek2020A3[[#This Row],[ZPD2]]</f>
        <v>ZP54.13</v>
      </c>
      <c r="B531" s="334" t="str">
        <f>Inek2020A3[[#This Row],[OPSKode]]</f>
        <v>6-005.bc</v>
      </c>
      <c r="C531" s="340">
        <f>Inek2020A3[[#This Row],[Betrag2]]</f>
        <v>9659.17</v>
      </c>
      <c r="D531" s="334" t="s">
        <v>2261</v>
      </c>
      <c r="E531" s="334" t="s">
        <v>2262</v>
      </c>
      <c r="F531" s="334" t="s">
        <v>2289</v>
      </c>
      <c r="G531" s="334" t="s">
        <v>2290</v>
      </c>
      <c r="H531" s="334" t="s">
        <v>1984</v>
      </c>
      <c r="I531" s="340">
        <v>9659.17</v>
      </c>
    </row>
    <row r="532" spans="1:9" x14ac:dyDescent="0.35">
      <c r="A532" s="334" t="str">
        <f>Inek2020A3[[#This Row],[ZPD2]]</f>
        <v>ZP54.14</v>
      </c>
      <c r="B532" s="334" t="str">
        <f>Inek2020A3[[#This Row],[OPSKode]]</f>
        <v>6-005.bd</v>
      </c>
      <c r="C532" s="340">
        <f>Inek2020A3[[#This Row],[Betrag2]]</f>
        <v>10818.27</v>
      </c>
      <c r="D532" s="334" t="s">
        <v>2261</v>
      </c>
      <c r="E532" s="334" t="s">
        <v>2262</v>
      </c>
      <c r="F532" s="334" t="s">
        <v>2291</v>
      </c>
      <c r="G532" s="334" t="s">
        <v>2292</v>
      </c>
      <c r="H532" s="334" t="s">
        <v>1987</v>
      </c>
      <c r="I532" s="340">
        <v>10818.27</v>
      </c>
    </row>
    <row r="533" spans="1:9" x14ac:dyDescent="0.35">
      <c r="A533" s="334" t="str">
        <f>Inek2020A3[[#This Row],[ZPD2]]</f>
        <v>ZP54.15</v>
      </c>
      <c r="B533" s="334" t="str">
        <f>Inek2020A3[[#This Row],[OPSKode]]</f>
        <v>6-005.be</v>
      </c>
      <c r="C533" s="340">
        <f>Inek2020A3[[#This Row],[Betrag2]]</f>
        <v>11977.37</v>
      </c>
      <c r="D533" s="334" t="s">
        <v>2261</v>
      </c>
      <c r="E533" s="334" t="s">
        <v>2262</v>
      </c>
      <c r="F533" s="334" t="s">
        <v>2293</v>
      </c>
      <c r="G533" s="334" t="s">
        <v>2294</v>
      </c>
      <c r="H533" s="334" t="s">
        <v>532</v>
      </c>
      <c r="I533" s="340">
        <v>11977.37</v>
      </c>
    </row>
    <row r="534" spans="1:9" x14ac:dyDescent="0.35">
      <c r="A534" s="334" t="str">
        <f>Inek2020A3[[#This Row],[ZPD2]]</f>
        <v>ZP54.16</v>
      </c>
      <c r="B534" s="334" t="str">
        <f>Inek2020A3[[#This Row],[OPSKode]]</f>
        <v>6-005.bf</v>
      </c>
      <c r="C534" s="340">
        <f>Inek2020A3[[#This Row],[Betrag2]]</f>
        <v>13136.47</v>
      </c>
      <c r="D534" s="334" t="s">
        <v>2261</v>
      </c>
      <c r="E534" s="334" t="s">
        <v>2262</v>
      </c>
      <c r="F534" s="334" t="s">
        <v>2295</v>
      </c>
      <c r="G534" s="334" t="s">
        <v>2296</v>
      </c>
      <c r="H534" s="334" t="s">
        <v>535</v>
      </c>
      <c r="I534" s="340">
        <v>13136.47</v>
      </c>
    </row>
    <row r="535" spans="1:9" x14ac:dyDescent="0.35">
      <c r="A535" s="334" t="str">
        <f>Inek2020A3[[#This Row],[ZPD2]]</f>
        <v>ZP54.17</v>
      </c>
      <c r="B535" s="334" t="str">
        <f>Inek2020A3[[#This Row],[OPSKode]]</f>
        <v>6-005.bg</v>
      </c>
      <c r="C535" s="340">
        <f>Inek2020A3[[#This Row],[Betrag2]]</f>
        <v>14295.57</v>
      </c>
      <c r="D535" s="334" t="s">
        <v>2261</v>
      </c>
      <c r="E535" s="334" t="s">
        <v>2262</v>
      </c>
      <c r="F535" s="334" t="s">
        <v>2297</v>
      </c>
      <c r="G535" s="334" t="s">
        <v>2298</v>
      </c>
      <c r="H535" s="334" t="s">
        <v>538</v>
      </c>
      <c r="I535" s="340">
        <v>14295.57</v>
      </c>
    </row>
    <row r="536" spans="1:9" x14ac:dyDescent="0.35">
      <c r="A536" s="334" t="str">
        <f>Inek2020A3[[#This Row],[ZPD2]]</f>
        <v>ZP54.18</v>
      </c>
      <c r="B536" s="334" t="str">
        <f>Inek2020A3[[#This Row],[OPSKode]]</f>
        <v>6-005.bh</v>
      </c>
      <c r="C536" s="340">
        <f>Inek2020A3[[#This Row],[Betrag2]]</f>
        <v>15454.67</v>
      </c>
      <c r="D536" s="334" t="s">
        <v>2261</v>
      </c>
      <c r="E536" s="334" t="s">
        <v>2262</v>
      </c>
      <c r="F536" s="334" t="s">
        <v>2299</v>
      </c>
      <c r="G536" s="334" t="s">
        <v>2300</v>
      </c>
      <c r="H536" s="334" t="s">
        <v>541</v>
      </c>
      <c r="I536" s="340">
        <v>15454.67</v>
      </c>
    </row>
    <row r="537" spans="1:9" x14ac:dyDescent="0.35">
      <c r="A537" s="334" t="str">
        <f>Inek2020A3[[#This Row],[ZPD2]]</f>
        <v>ZP54.19</v>
      </c>
      <c r="B537" s="334" t="str">
        <f>Inek2020A3[[#This Row],[OPSKode]]</f>
        <v>6-005.bj</v>
      </c>
      <c r="C537" s="340">
        <f>Inek2020A3[[#This Row],[Betrag2]]</f>
        <v>16613.77</v>
      </c>
      <c r="D537" s="334" t="s">
        <v>2261</v>
      </c>
      <c r="E537" s="334" t="s">
        <v>2262</v>
      </c>
      <c r="F537" s="334" t="s">
        <v>2301</v>
      </c>
      <c r="G537" s="334" t="s">
        <v>2302</v>
      </c>
      <c r="H537" s="334" t="s">
        <v>2303</v>
      </c>
      <c r="I537" s="340">
        <v>16613.77</v>
      </c>
    </row>
    <row r="538" spans="1:9" x14ac:dyDescent="0.35">
      <c r="D538" s="334" t="s">
        <v>2379</v>
      </c>
      <c r="E538" s="334" t="s">
        <v>2380</v>
      </c>
      <c r="H538" s="334" t="s">
        <v>2381</v>
      </c>
    </row>
    <row r="539" spans="1:9" x14ac:dyDescent="0.35">
      <c r="A539" s="334" t="str">
        <f>Inek2020A3[[#This Row],[ZPD2]]</f>
        <v>ZP56.01</v>
      </c>
      <c r="B539" s="334" t="str">
        <f>Inek2020A3[[#This Row],[OPSKode]]</f>
        <v>6-005.e0</v>
      </c>
      <c r="C539" s="340">
        <f>Inek2020A3[[#This Row],[Betrag2]]</f>
        <v>952.85</v>
      </c>
      <c r="D539" s="334" t="s">
        <v>2379</v>
      </c>
      <c r="E539" s="334" t="s">
        <v>2380</v>
      </c>
      <c r="F539" s="334" t="s">
        <v>2382</v>
      </c>
      <c r="G539" s="334" t="s">
        <v>2383</v>
      </c>
      <c r="H539" s="334" t="s">
        <v>2384</v>
      </c>
      <c r="I539" s="340">
        <v>952.85</v>
      </c>
    </row>
    <row r="540" spans="1:9" x14ac:dyDescent="0.35">
      <c r="A540" s="334" t="str">
        <f>Inek2020A3[[#This Row],[ZPD2]]</f>
        <v>ZP56.02</v>
      </c>
      <c r="B540" s="334" t="str">
        <f>Inek2020A3[[#This Row],[OPSKode]]</f>
        <v>6-005.e1</v>
      </c>
      <c r="C540" s="340">
        <f>Inek2020A3[[#This Row],[Betrag2]]</f>
        <v>1905.7</v>
      </c>
      <c r="D540" s="334" t="s">
        <v>2379</v>
      </c>
      <c r="E540" s="334" t="s">
        <v>2380</v>
      </c>
      <c r="F540" s="334" t="s">
        <v>2385</v>
      </c>
      <c r="G540" s="334" t="s">
        <v>2386</v>
      </c>
      <c r="H540" s="334" t="s">
        <v>1526</v>
      </c>
      <c r="I540" s="340">
        <v>1905.7</v>
      </c>
    </row>
    <row r="541" spans="1:9" x14ac:dyDescent="0.35">
      <c r="A541" s="334" t="str">
        <f>Inek2020A3[[#This Row],[ZPD2]]</f>
        <v>ZP56.03</v>
      </c>
      <c r="B541" s="334" t="str">
        <f>Inek2020A3[[#This Row],[OPSKode]]</f>
        <v>6-005.e2</v>
      </c>
      <c r="C541" s="340">
        <f>Inek2020A3[[#This Row],[Betrag2]]</f>
        <v>3334.98</v>
      </c>
      <c r="D541" s="334" t="s">
        <v>2379</v>
      </c>
      <c r="E541" s="334" t="s">
        <v>2380</v>
      </c>
      <c r="F541" s="334" t="s">
        <v>2387</v>
      </c>
      <c r="G541" s="334" t="s">
        <v>2388</v>
      </c>
      <c r="H541" s="334" t="s">
        <v>1529</v>
      </c>
      <c r="I541" s="340">
        <v>3334.98</v>
      </c>
    </row>
    <row r="542" spans="1:9" x14ac:dyDescent="0.35">
      <c r="A542" s="334" t="str">
        <f>Inek2020A3[[#This Row],[ZPD2]]</f>
        <v>ZP56.04</v>
      </c>
      <c r="B542" s="334" t="str">
        <f>Inek2020A3[[#This Row],[OPSKode]]</f>
        <v>6-005.e3</v>
      </c>
      <c r="C542" s="340">
        <f>Inek2020A3[[#This Row],[Betrag2]]</f>
        <v>4764.26</v>
      </c>
      <c r="D542" s="334" t="s">
        <v>2379</v>
      </c>
      <c r="E542" s="334" t="s">
        <v>2380</v>
      </c>
      <c r="F542" s="334" t="s">
        <v>2389</v>
      </c>
      <c r="G542" s="334" t="s">
        <v>2390</v>
      </c>
      <c r="H542" s="334" t="s">
        <v>1532</v>
      </c>
      <c r="I542" s="340">
        <v>4764.26</v>
      </c>
    </row>
    <row r="543" spans="1:9" x14ac:dyDescent="0.35">
      <c r="A543" s="334" t="str">
        <f>Inek2020A3[[#This Row],[ZPD2]]</f>
        <v>ZP56.05</v>
      </c>
      <c r="B543" s="334" t="str">
        <f>Inek2020A3[[#This Row],[OPSKode]]</f>
        <v>6-005.e4</v>
      </c>
      <c r="C543" s="340">
        <f>Inek2020A3[[#This Row],[Betrag2]]</f>
        <v>6193.53</v>
      </c>
      <c r="D543" s="334" t="s">
        <v>2379</v>
      </c>
      <c r="E543" s="334" t="s">
        <v>2380</v>
      </c>
      <c r="F543" s="334" t="s">
        <v>2391</v>
      </c>
      <c r="G543" s="334" t="s">
        <v>2392</v>
      </c>
      <c r="H543" s="334" t="s">
        <v>1535</v>
      </c>
      <c r="I543" s="340">
        <v>6193.53</v>
      </c>
    </row>
    <row r="544" spans="1:9" x14ac:dyDescent="0.35">
      <c r="A544" s="334" t="str">
        <f>Inek2020A3[[#This Row],[ZPD2]]</f>
        <v>ZP56.06</v>
      </c>
      <c r="B544" s="334" t="str">
        <f>Inek2020A3[[#This Row],[OPSKode]]</f>
        <v>6-005.e5</v>
      </c>
      <c r="C544" s="340">
        <f>Inek2020A3[[#This Row],[Betrag2]]</f>
        <v>7622.81</v>
      </c>
      <c r="D544" s="334" t="s">
        <v>2379</v>
      </c>
      <c r="E544" s="334" t="s">
        <v>2380</v>
      </c>
      <c r="F544" s="334" t="s">
        <v>2393</v>
      </c>
      <c r="G544" s="334" t="s">
        <v>2394</v>
      </c>
      <c r="H544" s="334" t="s">
        <v>1538</v>
      </c>
      <c r="I544" s="340">
        <v>7622.81</v>
      </c>
    </row>
    <row r="545" spans="1:9" x14ac:dyDescent="0.35">
      <c r="A545" s="334" t="str">
        <f>Inek2020A3[[#This Row],[ZPD2]]</f>
        <v>ZP56.07</v>
      </c>
      <c r="B545" s="334" t="str">
        <f>Inek2020A3[[#This Row],[OPSKode]]</f>
        <v>6-005.e6</v>
      </c>
      <c r="C545" s="340">
        <f>Inek2020A3[[#This Row],[Betrag2]]</f>
        <v>9052.08</v>
      </c>
      <c r="D545" s="334" t="s">
        <v>2379</v>
      </c>
      <c r="E545" s="334" t="s">
        <v>2380</v>
      </c>
      <c r="F545" s="334" t="s">
        <v>2395</v>
      </c>
      <c r="G545" s="334" t="s">
        <v>2396</v>
      </c>
      <c r="H545" s="334" t="s">
        <v>1541</v>
      </c>
      <c r="I545" s="340">
        <v>9052.08</v>
      </c>
    </row>
    <row r="546" spans="1:9" x14ac:dyDescent="0.35">
      <c r="A546" s="334" t="str">
        <f>Inek2020A3[[#This Row],[ZPD2]]</f>
        <v>ZP56.08</v>
      </c>
      <c r="B546" s="334" t="str">
        <f>Inek2020A3[[#This Row],[OPSKode]]</f>
        <v>6-005.e7</v>
      </c>
      <c r="C546" s="340">
        <f>Inek2020A3[[#This Row],[Betrag2]]</f>
        <v>10481.36</v>
      </c>
      <c r="D546" s="334" t="s">
        <v>2379</v>
      </c>
      <c r="E546" s="334" t="s">
        <v>2380</v>
      </c>
      <c r="F546" s="334" t="s">
        <v>2397</v>
      </c>
      <c r="G546" s="334" t="s">
        <v>2398</v>
      </c>
      <c r="H546" s="334" t="s">
        <v>1544</v>
      </c>
      <c r="I546" s="340">
        <v>10481.36</v>
      </c>
    </row>
    <row r="547" spans="1:9" x14ac:dyDescent="0.35">
      <c r="A547" s="334" t="str">
        <f>Inek2020A3[[#This Row],[ZPD2]]</f>
        <v>ZP56.09</v>
      </c>
      <c r="B547" s="334" t="str">
        <f>Inek2020A3[[#This Row],[OPSKode]]</f>
        <v>6-005.e8</v>
      </c>
      <c r="C547" s="340">
        <f>Inek2020A3[[#This Row],[Betrag2]]</f>
        <v>11910.64</v>
      </c>
      <c r="D547" s="334" t="s">
        <v>2379</v>
      </c>
      <c r="E547" s="334" t="s">
        <v>2380</v>
      </c>
      <c r="F547" s="334" t="s">
        <v>2399</v>
      </c>
      <c r="G547" s="334" t="s">
        <v>2400</v>
      </c>
      <c r="H547" s="334" t="s">
        <v>2401</v>
      </c>
      <c r="I547" s="340">
        <v>11910.64</v>
      </c>
    </row>
    <row r="548" spans="1:9" x14ac:dyDescent="0.35">
      <c r="A548" s="334" t="str">
        <f>Inek2020A3[[#This Row],[ZPD2]]</f>
        <v>ZP56.10</v>
      </c>
      <c r="B548" s="334" t="str">
        <f>Inek2020A3[[#This Row],[OPSKode]]</f>
        <v>6-005.e9</v>
      </c>
      <c r="C548" s="340">
        <f>Inek2020A3[[#This Row],[Betrag2]]</f>
        <v>13339.91</v>
      </c>
      <c r="D548" s="334" t="s">
        <v>2379</v>
      </c>
      <c r="E548" s="334" t="s">
        <v>2380</v>
      </c>
      <c r="F548" s="334" t="s">
        <v>2402</v>
      </c>
      <c r="G548" s="334" t="s">
        <v>2403</v>
      </c>
      <c r="H548" s="334" t="s">
        <v>2404</v>
      </c>
      <c r="I548" s="340">
        <v>13339.91</v>
      </c>
    </row>
    <row r="549" spans="1:9" x14ac:dyDescent="0.35">
      <c r="A549" s="334" t="str">
        <f>Inek2020A3[[#This Row],[ZPD2]]</f>
        <v>ZP56.11</v>
      </c>
      <c r="B549" s="334" t="str">
        <f>Inek2020A3[[#This Row],[OPSKode]]</f>
        <v>6-005.ea</v>
      </c>
      <c r="C549" s="340">
        <f>Inek2020A3[[#This Row],[Betrag2]]</f>
        <v>15245.62</v>
      </c>
      <c r="D549" s="334" t="s">
        <v>2379</v>
      </c>
      <c r="E549" s="334" t="s">
        <v>2380</v>
      </c>
      <c r="F549" s="334" t="s">
        <v>2405</v>
      </c>
      <c r="G549" s="334" t="s">
        <v>2406</v>
      </c>
      <c r="H549" s="334" t="s">
        <v>2254</v>
      </c>
      <c r="I549" s="340">
        <v>15245.62</v>
      </c>
    </row>
    <row r="550" spans="1:9" x14ac:dyDescent="0.35">
      <c r="A550" s="334" t="str">
        <f>Inek2020A3[[#This Row],[ZPD2]]</f>
        <v>ZP56.12</v>
      </c>
      <c r="B550" s="334" t="str">
        <f>Inek2020A3[[#This Row],[OPSKode]]</f>
        <v>6-005.eb</v>
      </c>
      <c r="C550" s="340">
        <f>Inek2020A3[[#This Row],[Betrag2]]</f>
        <v>18104.169999999998</v>
      </c>
      <c r="D550" s="334" t="s">
        <v>2379</v>
      </c>
      <c r="E550" s="334" t="s">
        <v>2380</v>
      </c>
      <c r="F550" s="334" t="s">
        <v>2407</v>
      </c>
      <c r="G550" s="334" t="s">
        <v>2408</v>
      </c>
      <c r="H550" s="334" t="s">
        <v>2257</v>
      </c>
      <c r="I550" s="340">
        <v>18104.169999999998</v>
      </c>
    </row>
    <row r="551" spans="1:9" x14ac:dyDescent="0.35">
      <c r="A551" s="334" t="str">
        <f>Inek2020A3[[#This Row],[ZPD2]]</f>
        <v>ZP56.13</v>
      </c>
      <c r="B551" s="334" t="str">
        <f>Inek2020A3[[#This Row],[OPSKode]]</f>
        <v>6-005.ec</v>
      </c>
      <c r="C551" s="340">
        <f>Inek2020A3[[#This Row],[Betrag2]]</f>
        <v>20962.72</v>
      </c>
      <c r="D551" s="334" t="s">
        <v>2379</v>
      </c>
      <c r="E551" s="334" t="s">
        <v>2380</v>
      </c>
      <c r="F551" s="334" t="s">
        <v>2409</v>
      </c>
      <c r="G551" s="334" t="s">
        <v>2410</v>
      </c>
      <c r="H551" s="334" t="s">
        <v>2411</v>
      </c>
      <c r="I551" s="340">
        <v>20962.72</v>
      </c>
    </row>
    <row r="552" spans="1:9" x14ac:dyDescent="0.35">
      <c r="A552" s="334" t="str">
        <f>Inek2020A3[[#This Row],[ZPD2]]</f>
        <v>ZP56.14</v>
      </c>
      <c r="B552" s="334" t="str">
        <f>Inek2020A3[[#This Row],[OPSKode]]</f>
        <v>6-005.ed</v>
      </c>
      <c r="C552" s="340">
        <f>Inek2020A3[[#This Row],[Betrag2]]</f>
        <v>24774.13</v>
      </c>
      <c r="D552" s="334" t="s">
        <v>2379</v>
      </c>
      <c r="E552" s="334" t="s">
        <v>2380</v>
      </c>
      <c r="F552" s="334" t="s">
        <v>2412</v>
      </c>
      <c r="G552" s="334" t="s">
        <v>2413</v>
      </c>
      <c r="H552" s="334" t="s">
        <v>2414</v>
      </c>
      <c r="I552" s="340">
        <v>24774.13</v>
      </c>
    </row>
    <row r="553" spans="1:9" x14ac:dyDescent="0.35">
      <c r="A553" s="334" t="str">
        <f>Inek2020A3[[#This Row],[ZPD2]]</f>
        <v>ZP56.15</v>
      </c>
      <c r="B553" s="334" t="str">
        <f>Inek2020A3[[#This Row],[OPSKode]]</f>
        <v>6-005.ee</v>
      </c>
      <c r="C553" s="340">
        <f>Inek2020A3[[#This Row],[Betrag2]]</f>
        <v>30491.23</v>
      </c>
      <c r="D553" s="334" t="s">
        <v>2379</v>
      </c>
      <c r="E553" s="334" t="s">
        <v>2380</v>
      </c>
      <c r="F553" s="334" t="s">
        <v>2415</v>
      </c>
      <c r="G553" s="334" t="s">
        <v>2416</v>
      </c>
      <c r="H553" s="334" t="s">
        <v>2417</v>
      </c>
      <c r="I553" s="340">
        <v>30491.23</v>
      </c>
    </row>
    <row r="554" spans="1:9" x14ac:dyDescent="0.35">
      <c r="A554" s="334" t="str">
        <f>Inek2020A3[[#This Row],[ZPD2]]</f>
        <v>ZP56.16</v>
      </c>
      <c r="B554" s="334" t="str">
        <f>Inek2020A3[[#This Row],[OPSKode]]</f>
        <v>6-005.ef</v>
      </c>
      <c r="C554" s="340">
        <f>Inek2020A3[[#This Row],[Betrag2]]</f>
        <v>36208.339999999997</v>
      </c>
      <c r="D554" s="334" t="s">
        <v>2379</v>
      </c>
      <c r="E554" s="334" t="s">
        <v>2380</v>
      </c>
      <c r="F554" s="334" t="s">
        <v>2418</v>
      </c>
      <c r="G554" s="334" t="s">
        <v>2419</v>
      </c>
      <c r="H554" s="334" t="s">
        <v>2420</v>
      </c>
      <c r="I554" s="340">
        <v>36208.339999999997</v>
      </c>
    </row>
    <row r="555" spans="1:9" x14ac:dyDescent="0.35">
      <c r="A555" s="334" t="str">
        <f>Inek2020A3[[#This Row],[ZPD2]]</f>
        <v>ZP56.17</v>
      </c>
      <c r="B555" s="334" t="str">
        <f>Inek2020A3[[#This Row],[OPSKode]]</f>
        <v>6-005.eg</v>
      </c>
      <c r="C555" s="340">
        <f>Inek2020A3[[#This Row],[Betrag2]]</f>
        <v>41925.440000000002</v>
      </c>
      <c r="D555" s="334" t="s">
        <v>2379</v>
      </c>
      <c r="E555" s="334" t="s">
        <v>2380</v>
      </c>
      <c r="F555" s="334" t="s">
        <v>2421</v>
      </c>
      <c r="G555" s="334" t="s">
        <v>2422</v>
      </c>
      <c r="H555" s="334" t="s">
        <v>2423</v>
      </c>
      <c r="I555" s="340">
        <v>41925.440000000002</v>
      </c>
    </row>
    <row r="556" spans="1:9" x14ac:dyDescent="0.35">
      <c r="A556" s="334" t="str">
        <f>Inek2020A3[[#This Row],[ZPD2]]</f>
        <v>ZP56.18</v>
      </c>
      <c r="B556" s="334" t="str">
        <f>Inek2020A3[[#This Row],[OPSKode]]</f>
        <v>6-005.eh</v>
      </c>
      <c r="C556" s="340">
        <f>Inek2020A3[[#This Row],[Betrag2]]</f>
        <v>47642.55</v>
      </c>
      <c r="D556" s="334" t="s">
        <v>2379</v>
      </c>
      <c r="E556" s="334" t="s">
        <v>2380</v>
      </c>
      <c r="F556" s="334" t="s">
        <v>2424</v>
      </c>
      <c r="G556" s="334" t="s">
        <v>2425</v>
      </c>
      <c r="H556" s="334" t="s">
        <v>2426</v>
      </c>
      <c r="I556" s="340">
        <v>47642.55</v>
      </c>
    </row>
    <row r="557" spans="1:9" x14ac:dyDescent="0.35">
      <c r="A557" s="334" t="str">
        <f>Inek2020A3[[#This Row],[ZPD2]]</f>
        <v>ZP56.19</v>
      </c>
      <c r="B557" s="334" t="str">
        <f>Inek2020A3[[#This Row],[OPSKode]]</f>
        <v>6-005.ej</v>
      </c>
      <c r="C557" s="340">
        <f>Inek2020A3[[#This Row],[Betrag2]]</f>
        <v>53359.66</v>
      </c>
      <c r="D557" s="334" t="s">
        <v>2379</v>
      </c>
      <c r="E557" s="334" t="s">
        <v>2380</v>
      </c>
      <c r="F557" s="334" t="s">
        <v>2427</v>
      </c>
      <c r="G557" s="334" t="s">
        <v>2428</v>
      </c>
      <c r="H557" s="334" t="s">
        <v>2429</v>
      </c>
      <c r="I557" s="340">
        <v>53359.66</v>
      </c>
    </row>
    <row r="558" spans="1:9" x14ac:dyDescent="0.35">
      <c r="A558" s="334" t="str">
        <f>Inek2020A3[[#This Row],[ZPD2]]</f>
        <v>ZP56.20</v>
      </c>
      <c r="B558" s="334" t="str">
        <f>Inek2020A3[[#This Row],[OPSKode]]</f>
        <v>6-005.ek</v>
      </c>
      <c r="C558" s="340">
        <f>Inek2020A3[[#This Row],[Betrag2]]</f>
        <v>59076.76</v>
      </c>
      <c r="D558" s="334" t="s">
        <v>2379</v>
      </c>
      <c r="E558" s="334" t="s">
        <v>2380</v>
      </c>
      <c r="F558" s="334" t="s">
        <v>2430</v>
      </c>
      <c r="G558" s="334" t="s">
        <v>2431</v>
      </c>
      <c r="H558" s="334" t="s">
        <v>2432</v>
      </c>
      <c r="I558" s="340">
        <v>59076.76</v>
      </c>
    </row>
    <row r="559" spans="1:9" x14ac:dyDescent="0.35">
      <c r="A559" s="334" t="str">
        <f>Inek2020A3[[#This Row],[ZPD2]]</f>
        <v>ZP56.21</v>
      </c>
      <c r="B559" s="334" t="str">
        <f>Inek2020A3[[#This Row],[OPSKode]]</f>
        <v>6-005.em</v>
      </c>
      <c r="C559" s="340">
        <f>Inek2020A3[[#This Row],[Betrag2]]</f>
        <v>64793.87</v>
      </c>
      <c r="D559" s="334" t="s">
        <v>2379</v>
      </c>
      <c r="E559" s="334" t="s">
        <v>2380</v>
      </c>
      <c r="F559" s="334" t="s">
        <v>2433</v>
      </c>
      <c r="G559" s="334" t="s">
        <v>2434</v>
      </c>
      <c r="H559" s="334" t="s">
        <v>2435</v>
      </c>
      <c r="I559" s="340">
        <v>64793.87</v>
      </c>
    </row>
    <row r="560" spans="1:9" x14ac:dyDescent="0.35">
      <c r="A560" s="334" t="str">
        <f>Inek2020A3[[#This Row],[ZPD2]]</f>
        <v>ZP56.22</v>
      </c>
      <c r="B560" s="334" t="str">
        <f>Inek2020A3[[#This Row],[OPSKode]]</f>
        <v>6-005.en</v>
      </c>
      <c r="C560" s="340">
        <f>Inek2020A3[[#This Row],[Betrag2]]</f>
        <v>70510.97</v>
      </c>
      <c r="D560" s="334" t="s">
        <v>2379</v>
      </c>
      <c r="E560" s="334" t="s">
        <v>2380</v>
      </c>
      <c r="F560" s="334" t="s">
        <v>2436</v>
      </c>
      <c r="G560" s="334" t="s">
        <v>2437</v>
      </c>
      <c r="H560" s="334" t="s">
        <v>2438</v>
      </c>
      <c r="I560" s="340">
        <v>70510.97</v>
      </c>
    </row>
    <row r="561" spans="1:9" x14ac:dyDescent="0.35">
      <c r="D561" s="334" t="s">
        <v>2439</v>
      </c>
      <c r="E561" s="334" t="s">
        <v>2440</v>
      </c>
      <c r="H561" s="334" t="s">
        <v>2441</v>
      </c>
    </row>
    <row r="562" spans="1:9" x14ac:dyDescent="0.35">
      <c r="A562" s="334" t="str">
        <f>Inek2020A3[[#This Row],[ZPD2]]</f>
        <v>ZP57.01</v>
      </c>
      <c r="B562" s="334" t="str">
        <f>Inek2020A3[[#This Row],[OPSKode]]</f>
        <v>6-005.90</v>
      </c>
      <c r="C562" s="340">
        <f>Inek2020A3[[#This Row],[Betrag2]]</f>
        <v>368.24</v>
      </c>
      <c r="D562" s="334" t="s">
        <v>2439</v>
      </c>
      <c r="E562" s="334" t="s">
        <v>2440</v>
      </c>
      <c r="F562" s="334" t="s">
        <v>2442</v>
      </c>
      <c r="G562" s="334" t="s">
        <v>2443</v>
      </c>
      <c r="H562" s="334" t="s">
        <v>2444</v>
      </c>
      <c r="I562" s="340">
        <v>368.24</v>
      </c>
    </row>
    <row r="563" spans="1:9" x14ac:dyDescent="0.35">
      <c r="A563" s="334" t="str">
        <f>Inek2020A3[[#This Row],[ZPD2]]</f>
        <v>ZP57.02</v>
      </c>
      <c r="B563" s="334" t="str">
        <f>Inek2020A3[[#This Row],[OPSKode]]</f>
        <v>6-005.91</v>
      </c>
      <c r="C563" s="340">
        <f>Inek2020A3[[#This Row],[Betrag2]]</f>
        <v>644.41999999999996</v>
      </c>
      <c r="D563" s="334" t="s">
        <v>2439</v>
      </c>
      <c r="E563" s="334" t="s">
        <v>2440</v>
      </c>
      <c r="F563" s="334" t="s">
        <v>2445</v>
      </c>
      <c r="G563" s="334" t="s">
        <v>2446</v>
      </c>
      <c r="H563" s="334" t="s">
        <v>2447</v>
      </c>
      <c r="I563" s="340">
        <v>644.41999999999996</v>
      </c>
    </row>
    <row r="564" spans="1:9" x14ac:dyDescent="0.35">
      <c r="A564" s="334" t="str">
        <f>Inek2020A3[[#This Row],[ZPD2]]</f>
        <v>ZP57.03</v>
      </c>
      <c r="B564" s="334" t="str">
        <f>Inek2020A3[[#This Row],[OPSKode]]</f>
        <v>6-005.92</v>
      </c>
      <c r="C564" s="340">
        <f>Inek2020A3[[#This Row],[Betrag2]]</f>
        <v>920.6</v>
      </c>
      <c r="D564" s="334" t="s">
        <v>2439</v>
      </c>
      <c r="E564" s="334" t="s">
        <v>2440</v>
      </c>
      <c r="F564" s="334" t="s">
        <v>2448</v>
      </c>
      <c r="G564" s="334" t="s">
        <v>2449</v>
      </c>
      <c r="H564" s="334" t="s">
        <v>2450</v>
      </c>
      <c r="I564" s="340">
        <v>920.6</v>
      </c>
    </row>
    <row r="565" spans="1:9" x14ac:dyDescent="0.35">
      <c r="A565" s="334" t="str">
        <f>Inek2020A3[[#This Row],[ZPD2]]</f>
        <v>ZP57.04</v>
      </c>
      <c r="B565" s="334" t="str">
        <f>Inek2020A3[[#This Row],[OPSKode]]</f>
        <v>6-005.93</v>
      </c>
      <c r="C565" s="340">
        <f>Inek2020A3[[#This Row],[Betrag2]]</f>
        <v>1196.78</v>
      </c>
      <c r="D565" s="334" t="s">
        <v>2439</v>
      </c>
      <c r="E565" s="334" t="s">
        <v>2440</v>
      </c>
      <c r="F565" s="334" t="s">
        <v>2451</v>
      </c>
      <c r="G565" s="334" t="s">
        <v>2452</v>
      </c>
      <c r="H565" s="334" t="s">
        <v>2453</v>
      </c>
      <c r="I565" s="340">
        <v>1196.78</v>
      </c>
    </row>
    <row r="566" spans="1:9" x14ac:dyDescent="0.35">
      <c r="A566" s="334" t="str">
        <f>Inek2020A3[[#This Row],[ZPD2]]</f>
        <v>ZP57.05</v>
      </c>
      <c r="B566" s="334" t="str">
        <f>Inek2020A3[[#This Row],[OPSKode]]</f>
        <v>6-005.94</v>
      </c>
      <c r="C566" s="340">
        <f>Inek2020A3[[#This Row],[Betrag2]]</f>
        <v>1398.33</v>
      </c>
      <c r="D566" s="334" t="s">
        <v>2439</v>
      </c>
      <c r="E566" s="334" t="s">
        <v>2440</v>
      </c>
      <c r="F566" s="334" t="s">
        <v>2454</v>
      </c>
      <c r="G566" s="334" t="s">
        <v>2455</v>
      </c>
      <c r="H566" s="334" t="s">
        <v>2456</v>
      </c>
      <c r="I566" s="340">
        <v>1398.33</v>
      </c>
    </row>
    <row r="567" spans="1:9" x14ac:dyDescent="0.35">
      <c r="A567" s="334" t="str">
        <f>Inek2020A3[[#This Row],[ZPD2]]</f>
        <v>ZP57.06</v>
      </c>
      <c r="B567" s="334" t="str">
        <f>Inek2020A3[[#This Row],[OPSKode]]</f>
        <v>6-005.95</v>
      </c>
      <c r="C567" s="340">
        <f>Inek2020A3[[#This Row],[Betrag2]]</f>
        <v>1749.14</v>
      </c>
      <c r="D567" s="334" t="s">
        <v>2439</v>
      </c>
      <c r="E567" s="334" t="s">
        <v>2440</v>
      </c>
      <c r="F567" s="334" t="s">
        <v>2457</v>
      </c>
      <c r="G567" s="334" t="s">
        <v>2458</v>
      </c>
      <c r="H567" s="334" t="s">
        <v>2459</v>
      </c>
      <c r="I567" s="340">
        <v>1749.14</v>
      </c>
    </row>
    <row r="568" spans="1:9" x14ac:dyDescent="0.35">
      <c r="A568" s="334" t="str">
        <f>Inek2020A3[[#This Row],[ZPD2]]</f>
        <v>ZP57.07</v>
      </c>
      <c r="B568" s="334" t="str">
        <f>Inek2020A3[[#This Row],[OPSKode]]</f>
        <v>6-005.96</v>
      </c>
      <c r="C568" s="340">
        <f>Inek2020A3[[#This Row],[Betrag2]]</f>
        <v>2025.32</v>
      </c>
      <c r="D568" s="334" t="s">
        <v>2439</v>
      </c>
      <c r="E568" s="334" t="s">
        <v>2440</v>
      </c>
      <c r="F568" s="334" t="s">
        <v>2460</v>
      </c>
      <c r="G568" s="334" t="s">
        <v>2461</v>
      </c>
      <c r="H568" s="334" t="s">
        <v>2462</v>
      </c>
      <c r="I568" s="340">
        <v>2025.32</v>
      </c>
    </row>
    <row r="569" spans="1:9" x14ac:dyDescent="0.35">
      <c r="A569" s="334" t="str">
        <f>Inek2020A3[[#This Row],[ZPD2]]</f>
        <v>ZP57.08</v>
      </c>
      <c r="B569" s="334" t="str">
        <f>Inek2020A3[[#This Row],[OPSKode]]</f>
        <v>6-005.97</v>
      </c>
      <c r="C569" s="340">
        <f>Inek2020A3[[#This Row],[Betrag2]]</f>
        <v>2301.5</v>
      </c>
      <c r="D569" s="334" t="s">
        <v>2439</v>
      </c>
      <c r="E569" s="334" t="s">
        <v>2440</v>
      </c>
      <c r="F569" s="334" t="s">
        <v>2463</v>
      </c>
      <c r="G569" s="334" t="s">
        <v>2464</v>
      </c>
      <c r="H569" s="334" t="s">
        <v>2465</v>
      </c>
      <c r="I569" s="340">
        <v>2301.5</v>
      </c>
    </row>
    <row r="570" spans="1:9" x14ac:dyDescent="0.35">
      <c r="A570" s="334" t="str">
        <f>Inek2020A3[[#This Row],[ZPD2]]</f>
        <v>ZP57.09</v>
      </c>
      <c r="B570" s="334" t="str">
        <f>Inek2020A3[[#This Row],[OPSKode]]</f>
        <v>6-005.98</v>
      </c>
      <c r="C570" s="340">
        <f>Inek2020A3[[#This Row],[Betrag2]]</f>
        <v>2577.6799999999998</v>
      </c>
      <c r="D570" s="334" t="s">
        <v>2439</v>
      </c>
      <c r="E570" s="334" t="s">
        <v>2440</v>
      </c>
      <c r="F570" s="334" t="s">
        <v>2466</v>
      </c>
      <c r="G570" s="334" t="s">
        <v>2467</v>
      </c>
      <c r="H570" s="334" t="s">
        <v>2468</v>
      </c>
      <c r="I570" s="340">
        <v>2577.6799999999998</v>
      </c>
    </row>
    <row r="571" spans="1:9" x14ac:dyDescent="0.35">
      <c r="A571" s="334" t="str">
        <f>Inek2020A3[[#This Row],[ZPD2]]</f>
        <v>ZP57.10</v>
      </c>
      <c r="B571" s="334" t="str">
        <f>Inek2020A3[[#This Row],[OPSKode]]</f>
        <v>6-005.99</v>
      </c>
      <c r="C571" s="340">
        <f>Inek2020A3[[#This Row],[Betrag2]]</f>
        <v>2945.92</v>
      </c>
      <c r="D571" s="334" t="s">
        <v>2439</v>
      </c>
      <c r="E571" s="334" t="s">
        <v>2440</v>
      </c>
      <c r="F571" s="334" t="s">
        <v>2469</v>
      </c>
      <c r="G571" s="334" t="s">
        <v>2470</v>
      </c>
      <c r="H571" s="334" t="s">
        <v>2471</v>
      </c>
      <c r="I571" s="340">
        <v>2945.92</v>
      </c>
    </row>
    <row r="572" spans="1:9" x14ac:dyDescent="0.35">
      <c r="A572" s="334" t="str">
        <f>Inek2020A3[[#This Row],[ZPD2]]</f>
        <v>ZP57.11</v>
      </c>
      <c r="B572" s="334" t="str">
        <f>Inek2020A3[[#This Row],[OPSKode]]</f>
        <v>6-005.9a</v>
      </c>
      <c r="C572" s="340">
        <f>Inek2020A3[[#This Row],[Betrag2]]</f>
        <v>3498.28</v>
      </c>
      <c r="D572" s="334" t="s">
        <v>2439</v>
      </c>
      <c r="E572" s="334" t="s">
        <v>2440</v>
      </c>
      <c r="F572" s="334" t="s">
        <v>2472</v>
      </c>
      <c r="G572" s="334" t="s">
        <v>2473</v>
      </c>
      <c r="H572" s="334" t="s">
        <v>2474</v>
      </c>
      <c r="I572" s="340">
        <v>3498.28</v>
      </c>
    </row>
    <row r="573" spans="1:9" x14ac:dyDescent="0.35">
      <c r="A573" s="334" t="str">
        <f>Inek2020A3[[#This Row],[ZPD2]]</f>
        <v>ZP57.12</v>
      </c>
      <c r="B573" s="334" t="str">
        <f>Inek2020A3[[#This Row],[OPSKode]]</f>
        <v>6-005.9b</v>
      </c>
      <c r="C573" s="340">
        <f>Inek2020A3[[#This Row],[Betrag2]]</f>
        <v>4050.64</v>
      </c>
      <c r="D573" s="334" t="s">
        <v>2439</v>
      </c>
      <c r="E573" s="334" t="s">
        <v>2440</v>
      </c>
      <c r="F573" s="334" t="s">
        <v>2475</v>
      </c>
      <c r="G573" s="334" t="s">
        <v>2476</v>
      </c>
      <c r="H573" s="334" t="s">
        <v>2477</v>
      </c>
      <c r="I573" s="340">
        <v>4050.64</v>
      </c>
    </row>
    <row r="574" spans="1:9" x14ac:dyDescent="0.35">
      <c r="A574" s="334" t="str">
        <f>Inek2020A3[[#This Row],[ZPD2]]</f>
        <v>ZP57.13</v>
      </c>
      <c r="B574" s="334" t="str">
        <f>Inek2020A3[[#This Row],[OPSKode]]</f>
        <v>6-005.9c</v>
      </c>
      <c r="C574" s="340">
        <f>Inek2020A3[[#This Row],[Betrag2]]</f>
        <v>4603</v>
      </c>
      <c r="D574" s="334" t="s">
        <v>2439</v>
      </c>
      <c r="E574" s="334" t="s">
        <v>2440</v>
      </c>
      <c r="F574" s="334" t="s">
        <v>2478</v>
      </c>
      <c r="G574" s="334" t="s">
        <v>2479</v>
      </c>
      <c r="H574" s="334" t="s">
        <v>2480</v>
      </c>
      <c r="I574" s="340">
        <v>4603</v>
      </c>
    </row>
    <row r="575" spans="1:9" x14ac:dyDescent="0.35">
      <c r="A575" s="334" t="str">
        <f>Inek2020A3[[#This Row],[ZPD2]]</f>
        <v>ZP57.14</v>
      </c>
      <c r="B575" s="334" t="str">
        <f>Inek2020A3[[#This Row],[OPSKode]]</f>
        <v>6-005.9d</v>
      </c>
      <c r="C575" s="340">
        <f>Inek2020A3[[#This Row],[Betrag2]]</f>
        <v>5155.3599999999997</v>
      </c>
      <c r="D575" s="334" t="s">
        <v>2439</v>
      </c>
      <c r="E575" s="334" t="s">
        <v>2440</v>
      </c>
      <c r="F575" s="334" t="s">
        <v>2481</v>
      </c>
      <c r="G575" s="334" t="s">
        <v>2482</v>
      </c>
      <c r="H575" s="334" t="s">
        <v>2483</v>
      </c>
      <c r="I575" s="340">
        <v>5155.3599999999997</v>
      </c>
    </row>
    <row r="576" spans="1:9" x14ac:dyDescent="0.35">
      <c r="A576" s="334" t="str">
        <f>Inek2020A3[[#This Row],[ZPD2]]</f>
        <v>ZP57.15</v>
      </c>
      <c r="B576" s="334" t="str">
        <f>Inek2020A3[[#This Row],[OPSKode]]</f>
        <v>6-005.9e</v>
      </c>
      <c r="C576" s="340">
        <f>Inek2020A3[[#This Row],[Betrag2]]</f>
        <v>5891.84</v>
      </c>
      <c r="D576" s="334" t="s">
        <v>2439</v>
      </c>
      <c r="E576" s="334" t="s">
        <v>2440</v>
      </c>
      <c r="F576" s="334" t="s">
        <v>2484</v>
      </c>
      <c r="G576" s="334" t="s">
        <v>2485</v>
      </c>
      <c r="H576" s="334" t="s">
        <v>2486</v>
      </c>
      <c r="I576" s="340">
        <v>5891.84</v>
      </c>
    </row>
    <row r="577" spans="1:9" x14ac:dyDescent="0.35">
      <c r="A577" s="334" t="str">
        <f>Inek2020A3[[#This Row],[ZPD2]]</f>
        <v>ZP57.16</v>
      </c>
      <c r="B577" s="334" t="str">
        <f>Inek2020A3[[#This Row],[OPSKode]]</f>
        <v>6-005.9f</v>
      </c>
      <c r="C577" s="340">
        <f>Inek2020A3[[#This Row],[Betrag2]]</f>
        <v>6996.56</v>
      </c>
      <c r="D577" s="334" t="s">
        <v>2439</v>
      </c>
      <c r="E577" s="334" t="s">
        <v>2440</v>
      </c>
      <c r="F577" s="334" t="s">
        <v>2487</v>
      </c>
      <c r="G577" s="334" t="s">
        <v>2488</v>
      </c>
      <c r="H577" s="334" t="s">
        <v>2489</v>
      </c>
      <c r="I577" s="340">
        <v>6996.56</v>
      </c>
    </row>
    <row r="578" spans="1:9" x14ac:dyDescent="0.35">
      <c r="A578" s="334" t="str">
        <f>Inek2020A3[[#This Row],[ZPD2]]</f>
        <v>ZP57.17</v>
      </c>
      <c r="B578" s="334" t="str">
        <f>Inek2020A3[[#This Row],[OPSKode]]</f>
        <v>6-005.9g</v>
      </c>
      <c r="C578" s="340">
        <f>Inek2020A3[[#This Row],[Betrag2]]</f>
        <v>8101.28</v>
      </c>
      <c r="D578" s="334" t="s">
        <v>2439</v>
      </c>
      <c r="E578" s="334" t="s">
        <v>2440</v>
      </c>
      <c r="F578" s="334" t="s">
        <v>2490</v>
      </c>
      <c r="G578" s="334" t="s">
        <v>2491</v>
      </c>
      <c r="H578" s="334" t="s">
        <v>2492</v>
      </c>
      <c r="I578" s="340">
        <v>8101.28</v>
      </c>
    </row>
    <row r="579" spans="1:9" x14ac:dyDescent="0.35">
      <c r="A579" s="334" t="str">
        <f>Inek2020A3[[#This Row],[ZPD2]]</f>
        <v>ZP57.18</v>
      </c>
      <c r="B579" s="334" t="str">
        <f>Inek2020A3[[#This Row],[OPSKode]]</f>
        <v>6-005.9h</v>
      </c>
      <c r="C579" s="340">
        <f>Inek2020A3[[#This Row],[Betrag2]]</f>
        <v>9206</v>
      </c>
      <c r="D579" s="334" t="s">
        <v>2439</v>
      </c>
      <c r="E579" s="334" t="s">
        <v>2440</v>
      </c>
      <c r="F579" s="334" t="s">
        <v>2493</v>
      </c>
      <c r="G579" s="334" t="s">
        <v>2494</v>
      </c>
      <c r="H579" s="334" t="s">
        <v>2495</v>
      </c>
      <c r="I579" s="340">
        <v>9206</v>
      </c>
    </row>
    <row r="580" spans="1:9" x14ac:dyDescent="0.35">
      <c r="A580" s="334" t="str">
        <f>Inek2020A3[[#This Row],[ZPD2]]</f>
        <v>ZP57.19</v>
      </c>
      <c r="B580" s="334" t="str">
        <f>Inek2020A3[[#This Row],[OPSKode]]</f>
        <v>6-005.9j</v>
      </c>
      <c r="C580" s="340">
        <f>Inek2020A3[[#This Row],[Betrag2]]</f>
        <v>10310.719999999999</v>
      </c>
      <c r="D580" s="334" t="s">
        <v>2439</v>
      </c>
      <c r="E580" s="334" t="s">
        <v>2440</v>
      </c>
      <c r="F580" s="334" t="s">
        <v>2496</v>
      </c>
      <c r="G580" s="334" t="s">
        <v>2497</v>
      </c>
      <c r="H580" s="334" t="s">
        <v>2498</v>
      </c>
      <c r="I580" s="340">
        <v>10310.719999999999</v>
      </c>
    </row>
    <row r="581" spans="1:9" x14ac:dyDescent="0.35">
      <c r="A581" s="334" t="str">
        <f>Inek2020A3[[#This Row],[ZPD2]]</f>
        <v>ZP57.20</v>
      </c>
      <c r="B581" s="334" t="str">
        <f>Inek2020A3[[#This Row],[OPSKode]]</f>
        <v>6-005.9k</v>
      </c>
      <c r="C581" s="340">
        <f>Inek2020A3[[#This Row],[Betrag2]]</f>
        <v>11415.44</v>
      </c>
      <c r="D581" s="334" t="s">
        <v>2439</v>
      </c>
      <c r="E581" s="334" t="s">
        <v>2440</v>
      </c>
      <c r="F581" s="334" t="s">
        <v>2499</v>
      </c>
      <c r="G581" s="334" t="s">
        <v>2500</v>
      </c>
      <c r="H581" s="334" t="s">
        <v>2501</v>
      </c>
      <c r="I581" s="340">
        <v>11415.44</v>
      </c>
    </row>
    <row r="582" spans="1:9" x14ac:dyDescent="0.35">
      <c r="A582" s="334" t="str">
        <f>Inek2020A3[[#This Row],[ZPD2]]</f>
        <v>ZP57.21</v>
      </c>
      <c r="B582" s="334" t="str">
        <f>Inek2020A3[[#This Row],[OPSKode]]</f>
        <v>6-005.9m</v>
      </c>
      <c r="C582" s="340">
        <f>Inek2020A3[[#This Row],[Betrag2]]</f>
        <v>12520.16</v>
      </c>
      <c r="D582" s="334" t="s">
        <v>2439</v>
      </c>
      <c r="E582" s="334" t="s">
        <v>2440</v>
      </c>
      <c r="F582" s="334" t="s">
        <v>2502</v>
      </c>
      <c r="G582" s="334" t="s">
        <v>2503</v>
      </c>
      <c r="H582" s="334" t="s">
        <v>2504</v>
      </c>
      <c r="I582" s="340">
        <v>12520.16</v>
      </c>
    </row>
    <row r="583" spans="1:9" x14ac:dyDescent="0.35">
      <c r="A583" s="334" t="str">
        <f>Inek2020A3[[#This Row],[ZPD2]]</f>
        <v>ZP57.22</v>
      </c>
      <c r="B583" s="334" t="str">
        <f>Inek2020A3[[#This Row],[OPSKode]]</f>
        <v>6-005.9n</v>
      </c>
      <c r="C583" s="340">
        <f>Inek2020A3[[#This Row],[Betrag2]]</f>
        <v>13624.88</v>
      </c>
      <c r="D583" s="334" t="s">
        <v>2439</v>
      </c>
      <c r="E583" s="334" t="s">
        <v>2440</v>
      </c>
      <c r="F583" s="334" t="s">
        <v>2505</v>
      </c>
      <c r="G583" s="334" t="s">
        <v>2506</v>
      </c>
      <c r="H583" s="334" t="s">
        <v>2507</v>
      </c>
      <c r="I583" s="340">
        <v>13624.88</v>
      </c>
    </row>
    <row r="584" spans="1:9" x14ac:dyDescent="0.35">
      <c r="A584" s="334" t="str">
        <f>Inek2020A3[[#This Row],[ZPD2]]</f>
        <v>ZP57.23</v>
      </c>
      <c r="B584" s="334" t="str">
        <f>Inek2020A3[[#This Row],[OPSKode]]</f>
        <v>6-005.9p</v>
      </c>
      <c r="C584" s="340">
        <f>Inek2020A3[[#This Row],[Betrag2]]</f>
        <v>14729.6</v>
      </c>
      <c r="D584" s="334" t="s">
        <v>2439</v>
      </c>
      <c r="E584" s="334" t="s">
        <v>2440</v>
      </c>
      <c r="F584" s="334" t="s">
        <v>2508</v>
      </c>
      <c r="G584" s="334" t="s">
        <v>2509</v>
      </c>
      <c r="H584" s="334" t="s">
        <v>2510</v>
      </c>
      <c r="I584" s="340">
        <v>14729.6</v>
      </c>
    </row>
    <row r="585" spans="1:9" x14ac:dyDescent="0.35">
      <c r="A585" s="334" t="str">
        <f>Inek2020A3[[#This Row],[ZPD2]]</f>
        <v>ZP57.24</v>
      </c>
      <c r="B585" s="334" t="str">
        <f>Inek2020A3[[#This Row],[OPSKode]]</f>
        <v>6-005.9q</v>
      </c>
      <c r="C585" s="340">
        <f>Inek2020A3[[#This Row],[Betrag2]]</f>
        <v>15834.32</v>
      </c>
      <c r="D585" s="334" t="s">
        <v>2439</v>
      </c>
      <c r="E585" s="334" t="s">
        <v>2440</v>
      </c>
      <c r="F585" s="334" t="s">
        <v>2511</v>
      </c>
      <c r="G585" s="334" t="s">
        <v>2512</v>
      </c>
      <c r="H585" s="334" t="s">
        <v>2513</v>
      </c>
      <c r="I585" s="340">
        <v>15834.32</v>
      </c>
    </row>
    <row r="586" spans="1:9" x14ac:dyDescent="0.35">
      <c r="D586" s="334" t="s">
        <v>2514</v>
      </c>
      <c r="E586" s="334" t="s">
        <v>2515</v>
      </c>
      <c r="H586" s="334" t="s">
        <v>2516</v>
      </c>
    </row>
    <row r="587" spans="1:9" x14ac:dyDescent="0.35">
      <c r="A587" s="334" t="str">
        <f>Inek2020A3[[#This Row],[ZPD2]]</f>
        <v>ZP58.01</v>
      </c>
      <c r="B587" s="334" t="str">
        <f>Inek2020A3[[#This Row],[OPSKode]]</f>
        <v>8-800.g1</v>
      </c>
      <c r="C587" s="340">
        <f>Inek2020A3[[#This Row],[Betrag2]]</f>
        <v>536.17999999999995</v>
      </c>
      <c r="D587" s="334" t="s">
        <v>2514</v>
      </c>
      <c r="E587" s="334" t="s">
        <v>2515</v>
      </c>
      <c r="F587" s="334" t="s">
        <v>2517</v>
      </c>
      <c r="G587" s="334" t="s">
        <v>2518</v>
      </c>
      <c r="H587" s="334" t="s">
        <v>2519</v>
      </c>
      <c r="I587" s="340">
        <v>536.17999999999995</v>
      </c>
    </row>
    <row r="588" spans="1:9" x14ac:dyDescent="0.35">
      <c r="A588" s="334" t="str">
        <f>Inek2020A3[[#This Row],[ZPD2]]</f>
        <v>ZP58.02</v>
      </c>
      <c r="B588" s="334" t="str">
        <f>Inek2020A3[[#This Row],[OPSKode]]</f>
        <v>8-800.g2</v>
      </c>
      <c r="C588" s="340">
        <f>Inek2020A3[[#This Row],[Betrag2]]</f>
        <v>804.27</v>
      </c>
      <c r="D588" s="334" t="s">
        <v>2514</v>
      </c>
      <c r="E588" s="334" t="s">
        <v>2515</v>
      </c>
      <c r="F588" s="334" t="s">
        <v>2520</v>
      </c>
      <c r="G588" s="334" t="s">
        <v>2521</v>
      </c>
      <c r="H588" s="334" t="s">
        <v>2522</v>
      </c>
      <c r="I588" s="340">
        <v>804.27</v>
      </c>
    </row>
    <row r="589" spans="1:9" x14ac:dyDescent="0.35">
      <c r="A589" s="334" t="str">
        <f>Inek2020A3[[#This Row],[ZPD2]]</f>
        <v>ZP58.03</v>
      </c>
      <c r="B589" s="334" t="str">
        <f>Inek2020A3[[#This Row],[OPSKode]]</f>
        <v>8-800.g3</v>
      </c>
      <c r="C589" s="340">
        <f>Inek2020A3[[#This Row],[Betrag2]]</f>
        <v>1072.3599999999999</v>
      </c>
      <c r="D589" s="334" t="s">
        <v>2514</v>
      </c>
      <c r="E589" s="334" t="s">
        <v>2515</v>
      </c>
      <c r="F589" s="334" t="s">
        <v>2523</v>
      </c>
      <c r="G589" s="334" t="s">
        <v>2524</v>
      </c>
      <c r="H589" s="334" t="s">
        <v>2525</v>
      </c>
      <c r="I589" s="340">
        <v>1072.3599999999999</v>
      </c>
    </row>
    <row r="590" spans="1:9" x14ac:dyDescent="0.35">
      <c r="A590" s="334" t="str">
        <f>Inek2020A3[[#This Row],[ZPD2]]</f>
        <v>ZP58.04</v>
      </c>
      <c r="B590" s="334" t="str">
        <f>Inek2020A3[[#This Row],[OPSKode]]</f>
        <v>8-800.g4</v>
      </c>
      <c r="C590" s="340">
        <f>Inek2020A3[[#This Row],[Betrag2]]</f>
        <v>1340.46</v>
      </c>
      <c r="D590" s="334" t="s">
        <v>2514</v>
      </c>
      <c r="E590" s="334" t="s">
        <v>2515</v>
      </c>
      <c r="F590" s="334" t="s">
        <v>2526</v>
      </c>
      <c r="G590" s="334" t="s">
        <v>2527</v>
      </c>
      <c r="H590" s="334" t="s">
        <v>2528</v>
      </c>
      <c r="I590" s="340">
        <v>1340.46</v>
      </c>
    </row>
    <row r="591" spans="1:9" x14ac:dyDescent="0.35">
      <c r="A591" s="334" t="str">
        <f>Inek2020A3[[#This Row],[ZPD2]]</f>
        <v>ZP58.05</v>
      </c>
      <c r="B591" s="334" t="str">
        <f>Inek2020A3[[#This Row],[OPSKode]]</f>
        <v>8-800.g5</v>
      </c>
      <c r="C591" s="340">
        <f>Inek2020A3[[#This Row],[Betrag2]]</f>
        <v>1691.65</v>
      </c>
      <c r="D591" s="334" t="s">
        <v>2514</v>
      </c>
      <c r="E591" s="334" t="s">
        <v>2515</v>
      </c>
      <c r="F591" s="334" t="s">
        <v>2529</v>
      </c>
      <c r="G591" s="334" t="s">
        <v>2530</v>
      </c>
      <c r="H591" s="334" t="s">
        <v>2531</v>
      </c>
      <c r="I591" s="340">
        <v>1691.65</v>
      </c>
    </row>
    <row r="592" spans="1:9" x14ac:dyDescent="0.35">
      <c r="A592" s="334" t="str">
        <f>Inek2020A3[[#This Row],[ZPD2]]</f>
        <v>ZP58.06</v>
      </c>
      <c r="B592" s="334" t="str">
        <f>Inek2020A3[[#This Row],[OPSKode]]</f>
        <v>8-800.g6</v>
      </c>
      <c r="C592" s="340">
        <f>Inek2020A3[[#This Row],[Betrag2]]</f>
        <v>2249.2800000000002</v>
      </c>
      <c r="D592" s="334" t="s">
        <v>2514</v>
      </c>
      <c r="E592" s="334" t="s">
        <v>2515</v>
      </c>
      <c r="F592" s="334" t="s">
        <v>2532</v>
      </c>
      <c r="G592" s="334" t="s">
        <v>2533</v>
      </c>
      <c r="H592" s="334" t="s">
        <v>2534</v>
      </c>
      <c r="I592" s="340">
        <v>2249.2800000000002</v>
      </c>
    </row>
    <row r="593" spans="1:9" x14ac:dyDescent="0.35">
      <c r="A593" s="334" t="str">
        <f>Inek2020A3[[#This Row],[ZPD2]]</f>
        <v>ZP58.07</v>
      </c>
      <c r="B593" s="334" t="str">
        <f>Inek2020A3[[#This Row],[OPSKode]]</f>
        <v>8-800.g7</v>
      </c>
      <c r="C593" s="340">
        <f>Inek2020A3[[#This Row],[Betrag2]]</f>
        <v>2782.78</v>
      </c>
      <c r="D593" s="334" t="s">
        <v>2514</v>
      </c>
      <c r="E593" s="334" t="s">
        <v>2515</v>
      </c>
      <c r="F593" s="334" t="s">
        <v>2535</v>
      </c>
      <c r="G593" s="334" t="s">
        <v>2536</v>
      </c>
      <c r="H593" s="334" t="s">
        <v>2537</v>
      </c>
      <c r="I593" s="340">
        <v>2782.78</v>
      </c>
    </row>
    <row r="594" spans="1:9" x14ac:dyDescent="0.35">
      <c r="A594" s="334" t="str">
        <f>Inek2020A3[[#This Row],[ZPD2]]</f>
        <v>ZP58.08</v>
      </c>
      <c r="B594" s="334" t="str">
        <f>Inek2020A3[[#This Row],[OPSKode]]</f>
        <v>8-800.g8</v>
      </c>
      <c r="C594" s="340">
        <f>Inek2020A3[[#This Row],[Betrag2]]</f>
        <v>3302.88</v>
      </c>
      <c r="D594" s="334" t="s">
        <v>2514</v>
      </c>
      <c r="E594" s="334" t="s">
        <v>2515</v>
      </c>
      <c r="F594" s="334" t="s">
        <v>2538</v>
      </c>
      <c r="G594" s="334" t="s">
        <v>2539</v>
      </c>
      <c r="H594" s="334" t="s">
        <v>2540</v>
      </c>
      <c r="I594" s="340">
        <v>3302.88</v>
      </c>
    </row>
    <row r="595" spans="1:9" x14ac:dyDescent="0.35">
      <c r="A595" s="334" t="str">
        <f>Inek2020A3[[#This Row],[ZPD2]]</f>
        <v>ZP58.09</v>
      </c>
      <c r="B595" s="334" t="str">
        <f>Inek2020A3[[#This Row],[OPSKode]]</f>
        <v>8-800.g9</v>
      </c>
      <c r="C595" s="340">
        <f>Inek2020A3[[#This Row],[Betrag2]]</f>
        <v>3852.47</v>
      </c>
      <c r="D595" s="334" t="s">
        <v>2514</v>
      </c>
      <c r="E595" s="334" t="s">
        <v>2515</v>
      </c>
      <c r="F595" s="334" t="s">
        <v>2541</v>
      </c>
      <c r="G595" s="334" t="s">
        <v>2542</v>
      </c>
      <c r="H595" s="334" t="s">
        <v>2543</v>
      </c>
      <c r="I595" s="340">
        <v>3852.47</v>
      </c>
    </row>
    <row r="596" spans="1:9" x14ac:dyDescent="0.35">
      <c r="A596" s="334" t="str">
        <f>Inek2020A3[[#This Row],[ZPD2]]</f>
        <v>ZP58.10</v>
      </c>
      <c r="B596" s="334" t="str">
        <f>Inek2020A3[[#This Row],[OPSKode]]</f>
        <v>8-800.ga</v>
      </c>
      <c r="C596" s="340">
        <f>Inek2020A3[[#This Row],[Betrag2]]</f>
        <v>4385.97</v>
      </c>
      <c r="D596" s="334" t="s">
        <v>2514</v>
      </c>
      <c r="E596" s="334" t="s">
        <v>2515</v>
      </c>
      <c r="F596" s="334" t="s">
        <v>2544</v>
      </c>
      <c r="G596" s="334" t="s">
        <v>2545</v>
      </c>
      <c r="H596" s="334" t="s">
        <v>2546</v>
      </c>
      <c r="I596" s="340">
        <v>4385.97</v>
      </c>
    </row>
    <row r="597" spans="1:9" x14ac:dyDescent="0.35">
      <c r="A597" s="334" t="str">
        <f>Inek2020A3[[#This Row],[ZPD2]]</f>
        <v>ZP58.11</v>
      </c>
      <c r="B597" s="334" t="str">
        <f>Inek2020A3[[#This Row],[OPSKode]]</f>
        <v>8-800.gb</v>
      </c>
      <c r="C597" s="340">
        <f>Inek2020A3[[#This Row],[Betrag2]]</f>
        <v>4946.28</v>
      </c>
      <c r="D597" s="334" t="s">
        <v>2514</v>
      </c>
      <c r="E597" s="334" t="s">
        <v>2515</v>
      </c>
      <c r="F597" s="334" t="s">
        <v>2547</v>
      </c>
      <c r="G597" s="334" t="s">
        <v>2548</v>
      </c>
      <c r="H597" s="334" t="s">
        <v>2549</v>
      </c>
      <c r="I597" s="340">
        <v>4946.28</v>
      </c>
    </row>
    <row r="598" spans="1:9" x14ac:dyDescent="0.35">
      <c r="A598" s="334" t="str">
        <f>Inek2020A3[[#This Row],[ZPD2]]</f>
        <v>ZP58.12</v>
      </c>
      <c r="B598" s="334" t="str">
        <f>Inek2020A3[[#This Row],[OPSKode]]</f>
        <v>8-800.gc</v>
      </c>
      <c r="C598" s="340">
        <f>Inek2020A3[[#This Row],[Betrag2]]</f>
        <v>5629.91</v>
      </c>
      <c r="D598" s="334" t="s">
        <v>2514</v>
      </c>
      <c r="E598" s="334" t="s">
        <v>2515</v>
      </c>
      <c r="F598" s="334" t="s">
        <v>2550</v>
      </c>
      <c r="G598" s="334" t="s">
        <v>2551</v>
      </c>
      <c r="H598" s="334" t="s">
        <v>2552</v>
      </c>
      <c r="I598" s="340">
        <v>5629.91</v>
      </c>
    </row>
    <row r="599" spans="1:9" x14ac:dyDescent="0.35">
      <c r="A599" s="334" t="str">
        <f>Inek2020A3[[#This Row],[ZPD2]]</f>
        <v>ZP58.13</v>
      </c>
      <c r="B599" s="334" t="str">
        <f>Inek2020A3[[#This Row],[OPSKode]]</f>
        <v>8-800.gd</v>
      </c>
      <c r="C599" s="340">
        <f>Inek2020A3[[#This Row],[Betrag2]]</f>
        <v>6702.28</v>
      </c>
      <c r="D599" s="334" t="s">
        <v>2514</v>
      </c>
      <c r="E599" s="334" t="s">
        <v>2515</v>
      </c>
      <c r="F599" s="334" t="s">
        <v>2553</v>
      </c>
      <c r="G599" s="334" t="s">
        <v>2554</v>
      </c>
      <c r="H599" s="334" t="s">
        <v>2555</v>
      </c>
      <c r="I599" s="340">
        <v>6702.28</v>
      </c>
    </row>
    <row r="600" spans="1:9" x14ac:dyDescent="0.35">
      <c r="A600" s="334" t="str">
        <f>Inek2020A3[[#This Row],[ZPD2]]</f>
        <v>ZP58.14</v>
      </c>
      <c r="B600" s="334" t="str">
        <f>Inek2020A3[[#This Row],[OPSKode]]</f>
        <v>8-800.ge</v>
      </c>
      <c r="C600" s="340">
        <f>Inek2020A3[[#This Row],[Betrag2]]</f>
        <v>7774.64</v>
      </c>
      <c r="D600" s="334" t="s">
        <v>2514</v>
      </c>
      <c r="E600" s="334" t="s">
        <v>2515</v>
      </c>
      <c r="F600" s="334" t="s">
        <v>2556</v>
      </c>
      <c r="G600" s="334" t="s">
        <v>2557</v>
      </c>
      <c r="H600" s="334" t="s">
        <v>2558</v>
      </c>
      <c r="I600" s="340">
        <v>7774.64</v>
      </c>
    </row>
    <row r="601" spans="1:9" x14ac:dyDescent="0.35">
      <c r="A601" s="334" t="str">
        <f>Inek2020A3[[#This Row],[ZPD2]]</f>
        <v>ZP58.15</v>
      </c>
      <c r="B601" s="334" t="str">
        <f>Inek2020A3[[#This Row],[OPSKode]]</f>
        <v>8-800.gf</v>
      </c>
      <c r="C601" s="340">
        <f>Inek2020A3[[#This Row],[Betrag2]]</f>
        <v>8847</v>
      </c>
      <c r="D601" s="334" t="s">
        <v>2514</v>
      </c>
      <c r="E601" s="334" t="s">
        <v>2515</v>
      </c>
      <c r="F601" s="334" t="s">
        <v>2559</v>
      </c>
      <c r="G601" s="334" t="s">
        <v>2560</v>
      </c>
      <c r="H601" s="334" t="s">
        <v>2561</v>
      </c>
      <c r="I601" s="340">
        <v>8847</v>
      </c>
    </row>
    <row r="602" spans="1:9" x14ac:dyDescent="0.35">
      <c r="A602" s="334" t="str">
        <f>Inek2020A3[[#This Row],[ZPD2]]</f>
        <v>ZP58.16</v>
      </c>
      <c r="B602" s="334" t="str">
        <f>Inek2020A3[[#This Row],[OPSKode]]</f>
        <v>8-800.gg</v>
      </c>
      <c r="C602" s="340">
        <f>Inek2020A3[[#This Row],[Betrag2]]</f>
        <v>9919.3700000000008</v>
      </c>
      <c r="D602" s="334" t="s">
        <v>2514</v>
      </c>
      <c r="E602" s="334" t="s">
        <v>2515</v>
      </c>
      <c r="F602" s="334" t="s">
        <v>2562</v>
      </c>
      <c r="G602" s="334" t="s">
        <v>2563</v>
      </c>
      <c r="H602" s="334" t="s">
        <v>2564</v>
      </c>
      <c r="I602" s="340">
        <v>9919.3700000000008</v>
      </c>
    </row>
    <row r="603" spans="1:9" x14ac:dyDescent="0.35">
      <c r="A603" s="334" t="str">
        <f>Inek2020A3[[#This Row],[ZPD2]]</f>
        <v>ZP58.17</v>
      </c>
      <c r="B603" s="334" t="str">
        <f>Inek2020A3[[#This Row],[OPSKode]]</f>
        <v>8-800.gh</v>
      </c>
      <c r="C603" s="340">
        <f>Inek2020A3[[#This Row],[Betrag2]]</f>
        <v>11125.78</v>
      </c>
      <c r="D603" s="334" t="s">
        <v>2514</v>
      </c>
      <c r="E603" s="334" t="s">
        <v>2515</v>
      </c>
      <c r="F603" s="334" t="s">
        <v>2565</v>
      </c>
      <c r="G603" s="334" t="s">
        <v>2566</v>
      </c>
      <c r="H603" s="334" t="s">
        <v>2567</v>
      </c>
      <c r="I603" s="340">
        <v>11125.78</v>
      </c>
    </row>
    <row r="604" spans="1:9" x14ac:dyDescent="0.35">
      <c r="A604" s="334" t="str">
        <f>Inek2020A3[[#This Row],[ZPD2]]</f>
        <v>ZP58.18</v>
      </c>
      <c r="B604" s="334" t="str">
        <f>Inek2020A3[[#This Row],[OPSKode]]</f>
        <v>8-800.gj</v>
      </c>
      <c r="C604" s="340">
        <f>Inek2020A3[[#This Row],[Betrag2]]</f>
        <v>12734.32</v>
      </c>
      <c r="D604" s="334" t="s">
        <v>2514</v>
      </c>
      <c r="E604" s="334" t="s">
        <v>2515</v>
      </c>
      <c r="F604" s="334" t="s">
        <v>2568</v>
      </c>
      <c r="G604" s="334" t="s">
        <v>2569</v>
      </c>
      <c r="H604" s="334" t="s">
        <v>2570</v>
      </c>
      <c r="I604" s="340">
        <v>12734.32</v>
      </c>
    </row>
    <row r="605" spans="1:9" x14ac:dyDescent="0.35">
      <c r="A605" s="334" t="str">
        <f>Inek2020A3[[#This Row],[ZPD2]]</f>
        <v>ZP58.19</v>
      </c>
      <c r="B605" s="334" t="str">
        <f>Inek2020A3[[#This Row],[OPSKode]]</f>
        <v>8-800.gk</v>
      </c>
      <c r="C605" s="340">
        <f>Inek2020A3[[#This Row],[Betrag2]]</f>
        <v>14342.87</v>
      </c>
      <c r="D605" s="334" t="s">
        <v>2514</v>
      </c>
      <c r="E605" s="334" t="s">
        <v>2515</v>
      </c>
      <c r="F605" s="334" t="s">
        <v>2571</v>
      </c>
      <c r="G605" s="334" t="s">
        <v>2572</v>
      </c>
      <c r="H605" s="334" t="s">
        <v>2573</v>
      </c>
      <c r="I605" s="340">
        <v>14342.87</v>
      </c>
    </row>
    <row r="606" spans="1:9" x14ac:dyDescent="0.35">
      <c r="A606" s="334" t="str">
        <f>Inek2020A3[[#This Row],[ZPD2]]</f>
        <v>ZP58.20</v>
      </c>
      <c r="B606" s="334" t="str">
        <f>Inek2020A3[[#This Row],[OPSKode]]</f>
        <v>8-800.gm</v>
      </c>
      <c r="C606" s="340">
        <f>Inek2020A3[[#This Row],[Betrag2]]</f>
        <v>15951.41</v>
      </c>
      <c r="D606" s="334" t="s">
        <v>2514</v>
      </c>
      <c r="E606" s="334" t="s">
        <v>2515</v>
      </c>
      <c r="F606" s="334" t="s">
        <v>2574</v>
      </c>
      <c r="G606" s="334" t="s">
        <v>2575</v>
      </c>
      <c r="H606" s="334" t="s">
        <v>2576</v>
      </c>
      <c r="I606" s="340">
        <v>15951.41</v>
      </c>
    </row>
    <row r="607" spans="1:9" x14ac:dyDescent="0.35">
      <c r="A607" s="334" t="str">
        <f>Inek2020A3[[#This Row],[ZPD2]]</f>
        <v>ZP58.21</v>
      </c>
      <c r="B607" s="334" t="str">
        <f>Inek2020A3[[#This Row],[OPSKode]]</f>
        <v>8-800.gn</v>
      </c>
      <c r="C607" s="340">
        <f>Inek2020A3[[#This Row],[Betrag2]]</f>
        <v>17559.96</v>
      </c>
      <c r="D607" s="334" t="s">
        <v>2514</v>
      </c>
      <c r="E607" s="334" t="s">
        <v>2515</v>
      </c>
      <c r="F607" s="334" t="s">
        <v>2577</v>
      </c>
      <c r="G607" s="334" t="s">
        <v>2578</v>
      </c>
      <c r="H607" s="334" t="s">
        <v>2579</v>
      </c>
      <c r="I607" s="340">
        <v>17559.96</v>
      </c>
    </row>
    <row r="608" spans="1:9" x14ac:dyDescent="0.35">
      <c r="A608" s="334" t="str">
        <f>Inek2020A3[[#This Row],[ZPD2]]</f>
        <v>ZP58.22</v>
      </c>
      <c r="B608" s="334" t="str">
        <f>Inek2020A3[[#This Row],[OPSKode]]</f>
        <v>8-800.gp</v>
      </c>
      <c r="C608" s="340">
        <f>Inek2020A3[[#This Row],[Betrag2]]</f>
        <v>19302.55</v>
      </c>
      <c r="D608" s="334" t="s">
        <v>2514</v>
      </c>
      <c r="E608" s="334" t="s">
        <v>2515</v>
      </c>
      <c r="F608" s="334" t="s">
        <v>2580</v>
      </c>
      <c r="G608" s="334" t="s">
        <v>2581</v>
      </c>
      <c r="H608" s="334" t="s">
        <v>2582</v>
      </c>
      <c r="I608" s="340">
        <v>19302.55</v>
      </c>
    </row>
    <row r="609" spans="1:9" x14ac:dyDescent="0.35">
      <c r="A609" s="334" t="str">
        <f>Inek2020A3[[#This Row],[ZPD2]]</f>
        <v>ZP58.23</v>
      </c>
      <c r="B609" s="334" t="str">
        <f>Inek2020A3[[#This Row],[OPSKode]]</f>
        <v>8-800.gq</v>
      </c>
      <c r="C609" s="340">
        <f>Inek2020A3[[#This Row],[Betrag2]]</f>
        <v>21447.279999999999</v>
      </c>
      <c r="D609" s="334" t="s">
        <v>2514</v>
      </c>
      <c r="E609" s="334" t="s">
        <v>2515</v>
      </c>
      <c r="F609" s="334" t="s">
        <v>2583</v>
      </c>
      <c r="G609" s="334" t="s">
        <v>2584</v>
      </c>
      <c r="H609" s="334" t="s">
        <v>2585</v>
      </c>
      <c r="I609" s="340">
        <v>21447.279999999999</v>
      </c>
    </row>
    <row r="610" spans="1:9" x14ac:dyDescent="0.35">
      <c r="A610" s="334" t="str">
        <f>Inek2020A3[[#This Row],[ZPD2]]</f>
        <v>ZP58.24</v>
      </c>
      <c r="B610" s="334" t="str">
        <f>Inek2020A3[[#This Row],[OPSKode]]</f>
        <v>8-800.gr</v>
      </c>
      <c r="C610" s="340">
        <f>Inek2020A3[[#This Row],[Betrag2]]</f>
        <v>23592.01</v>
      </c>
      <c r="D610" s="334" t="s">
        <v>2514</v>
      </c>
      <c r="E610" s="334" t="s">
        <v>2515</v>
      </c>
      <c r="F610" s="334" t="s">
        <v>2586</v>
      </c>
      <c r="G610" s="334" t="s">
        <v>2587</v>
      </c>
      <c r="H610" s="334" t="s">
        <v>2588</v>
      </c>
      <c r="I610" s="340">
        <v>23592.01</v>
      </c>
    </row>
    <row r="611" spans="1:9" x14ac:dyDescent="0.35">
      <c r="A611" s="334" t="str">
        <f>Inek2020A3[[#This Row],[ZPD2]]</f>
        <v>ZP58.25</v>
      </c>
      <c r="B611" s="334" t="str">
        <f>Inek2020A3[[#This Row],[OPSKode]]</f>
        <v>8-800.gs</v>
      </c>
      <c r="C611" s="340">
        <f>Inek2020A3[[#This Row],[Betrag2]]</f>
        <v>25736.74</v>
      </c>
      <c r="D611" s="334" t="s">
        <v>2514</v>
      </c>
      <c r="E611" s="334" t="s">
        <v>2515</v>
      </c>
      <c r="F611" s="334" t="s">
        <v>2589</v>
      </c>
      <c r="G611" s="334" t="s">
        <v>2590</v>
      </c>
      <c r="H611" s="334" t="s">
        <v>2591</v>
      </c>
      <c r="I611" s="340">
        <v>25736.74</v>
      </c>
    </row>
    <row r="612" spans="1:9" x14ac:dyDescent="0.35">
      <c r="A612" s="334" t="str">
        <f>Inek2020A3[[#This Row],[ZPD2]]</f>
        <v>ZP58.26</v>
      </c>
      <c r="B612" s="334" t="str">
        <f>Inek2020A3[[#This Row],[OPSKode]]</f>
        <v>8-800.gt</v>
      </c>
      <c r="C612" s="340">
        <f>Inek2020A3[[#This Row],[Betrag2]]</f>
        <v>27881.46</v>
      </c>
      <c r="D612" s="334" t="s">
        <v>2514</v>
      </c>
      <c r="E612" s="334" t="s">
        <v>2515</v>
      </c>
      <c r="F612" s="334" t="s">
        <v>2592</v>
      </c>
      <c r="G612" s="334" t="s">
        <v>2593</v>
      </c>
      <c r="H612" s="334" t="s">
        <v>2594</v>
      </c>
      <c r="I612" s="340">
        <v>27881.46</v>
      </c>
    </row>
    <row r="613" spans="1:9" x14ac:dyDescent="0.35">
      <c r="A613" s="334" t="str">
        <f>Inek2020A3[[#This Row],[ZPD2]]</f>
        <v>ZP58.27</v>
      </c>
      <c r="B613" s="334" t="str">
        <f>Inek2020A3[[#This Row],[OPSKode]]</f>
        <v>8-800.gu</v>
      </c>
      <c r="C613" s="340">
        <f>Inek2020A3[[#This Row],[Betrag2]]</f>
        <v>30026.19</v>
      </c>
      <c r="D613" s="334" t="s">
        <v>2514</v>
      </c>
      <c r="E613" s="334" t="s">
        <v>2515</v>
      </c>
      <c r="F613" s="334" t="s">
        <v>2595</v>
      </c>
      <c r="G613" s="334" t="s">
        <v>2596</v>
      </c>
      <c r="H613" s="334" t="s">
        <v>2597</v>
      </c>
      <c r="I613" s="340">
        <v>30026.19</v>
      </c>
    </row>
    <row r="614" spans="1:9" x14ac:dyDescent="0.35">
      <c r="A614" s="334" t="str">
        <f>Inek2020A3[[#This Row],[ZPD2]]</f>
        <v>ZP58.28</v>
      </c>
      <c r="B614" s="334" t="str">
        <f>Inek2020A3[[#This Row],[OPSKode]]</f>
        <v>8-800.gv</v>
      </c>
      <c r="C614" s="340">
        <f>Inek2020A3[[#This Row],[Betrag2]]</f>
        <v>32170.92</v>
      </c>
      <c r="D614" s="334" t="s">
        <v>2514</v>
      </c>
      <c r="E614" s="334" t="s">
        <v>2515</v>
      </c>
      <c r="F614" s="334" t="s">
        <v>2598</v>
      </c>
      <c r="G614" s="334" t="s">
        <v>2599</v>
      </c>
      <c r="H614" s="334" t="s">
        <v>2600</v>
      </c>
      <c r="I614" s="340">
        <v>32170.92</v>
      </c>
    </row>
    <row r="615" spans="1:9" x14ac:dyDescent="0.35">
      <c r="A615" s="334" t="str">
        <f>Inek2020A3[[#This Row],[ZPD2]]</f>
        <v>ZP58.29</v>
      </c>
      <c r="C615" s="502" t="s">
        <v>3969</v>
      </c>
      <c r="D615" s="334" t="s">
        <v>2514</v>
      </c>
      <c r="E615" s="334" t="s">
        <v>2515</v>
      </c>
      <c r="F615" s="334" t="s">
        <v>2601</v>
      </c>
      <c r="H615" s="334" t="s">
        <v>2602</v>
      </c>
    </row>
    <row r="616" spans="1:9" x14ac:dyDescent="0.35">
      <c r="A616" s="334" t="str">
        <f>Inek2020A3[[#This Row],[ZPD2]]</f>
        <v>ZP58.30</v>
      </c>
      <c r="B616" s="334" t="str">
        <f>Inek2020A3[[#This Row],[OPSKode]]</f>
        <v>8-800.gz</v>
      </c>
      <c r="C616" s="340">
        <f>Inek2020A3[[#This Row],[Betrag2]]</f>
        <v>34315.65</v>
      </c>
      <c r="D616" s="334" t="s">
        <v>2514</v>
      </c>
      <c r="E616" s="334" t="s">
        <v>2515</v>
      </c>
      <c r="F616" s="334" t="s">
        <v>2603</v>
      </c>
      <c r="G616" s="334" t="s">
        <v>2604</v>
      </c>
      <c r="H616" s="334" t="s">
        <v>2605</v>
      </c>
      <c r="I616" s="340">
        <v>34315.65</v>
      </c>
    </row>
    <row r="617" spans="1:9" x14ac:dyDescent="0.35">
      <c r="A617" s="334" t="str">
        <f>Inek2020A3[[#This Row],[ZPD2]]</f>
        <v>ZP58.31</v>
      </c>
      <c r="B617" s="334" t="str">
        <f>Inek2020A3[[#This Row],[OPSKode]]</f>
        <v>8-800.m0</v>
      </c>
      <c r="C617" s="340">
        <f>Inek2020A3[[#This Row],[Betrag2]]</f>
        <v>36728.47</v>
      </c>
      <c r="D617" s="334" t="s">
        <v>2514</v>
      </c>
      <c r="E617" s="334" t="s">
        <v>2515</v>
      </c>
      <c r="F617" s="334" t="s">
        <v>2606</v>
      </c>
      <c r="G617" s="334" t="s">
        <v>2607</v>
      </c>
      <c r="H617" s="334" t="s">
        <v>2608</v>
      </c>
      <c r="I617" s="340">
        <v>36728.47</v>
      </c>
    </row>
    <row r="618" spans="1:9" x14ac:dyDescent="0.35">
      <c r="A618" s="334" t="str">
        <f>Inek2020A3[[#This Row],[ZPD2]]</f>
        <v>ZP58.32</v>
      </c>
      <c r="B618" s="334" t="str">
        <f>Inek2020A3[[#This Row],[OPSKode]]</f>
        <v>8-800.m1</v>
      </c>
      <c r="C618" s="340">
        <f>Inek2020A3[[#This Row],[Betrag2]]</f>
        <v>39945.56</v>
      </c>
      <c r="D618" s="334" t="s">
        <v>2514</v>
      </c>
      <c r="E618" s="334" t="s">
        <v>2515</v>
      </c>
      <c r="F618" s="334" t="s">
        <v>2609</v>
      </c>
      <c r="G618" s="334" t="s">
        <v>2610</v>
      </c>
      <c r="H618" s="334" t="s">
        <v>2611</v>
      </c>
      <c r="I618" s="340">
        <v>39945.56</v>
      </c>
    </row>
    <row r="619" spans="1:9" x14ac:dyDescent="0.35">
      <c r="A619" s="334" t="str">
        <f>Inek2020A3[[#This Row],[ZPD2]]</f>
        <v>ZP58.33</v>
      </c>
      <c r="B619" s="334" t="str">
        <f>Inek2020A3[[#This Row],[OPSKode]]</f>
        <v>8-800.m2</v>
      </c>
      <c r="C619" s="340">
        <f>Inek2020A3[[#This Row],[Betrag2]]</f>
        <v>43162.65</v>
      </c>
      <c r="D619" s="334" t="s">
        <v>2514</v>
      </c>
      <c r="E619" s="334" t="s">
        <v>2515</v>
      </c>
      <c r="F619" s="334" t="s">
        <v>2612</v>
      </c>
      <c r="G619" s="334" t="s">
        <v>2613</v>
      </c>
      <c r="H619" s="334" t="s">
        <v>2614</v>
      </c>
      <c r="I619" s="340">
        <v>43162.65</v>
      </c>
    </row>
    <row r="620" spans="1:9" x14ac:dyDescent="0.35">
      <c r="A620" s="334" t="str">
        <f>Inek2020A3[[#This Row],[ZPD2]]</f>
        <v>ZP58.34</v>
      </c>
      <c r="B620" s="334" t="str">
        <f>Inek2020A3[[#This Row],[OPSKode]]</f>
        <v>8-800.m3</v>
      </c>
      <c r="C620" s="340">
        <f>Inek2020A3[[#This Row],[Betrag2]]</f>
        <v>46379.74</v>
      </c>
      <c r="D620" s="334" t="s">
        <v>2514</v>
      </c>
      <c r="E620" s="334" t="s">
        <v>2515</v>
      </c>
      <c r="F620" s="334" t="s">
        <v>2615</v>
      </c>
      <c r="G620" s="334" t="s">
        <v>2616</v>
      </c>
      <c r="H620" s="334" t="s">
        <v>2617</v>
      </c>
      <c r="I620" s="340">
        <v>46379.74</v>
      </c>
    </row>
    <row r="621" spans="1:9" x14ac:dyDescent="0.35">
      <c r="A621" s="334" t="str">
        <f>Inek2020A3[[#This Row],[ZPD2]]</f>
        <v>ZP58.35</v>
      </c>
      <c r="B621" s="334" t="str">
        <f>Inek2020A3[[#This Row],[OPSKode]]</f>
        <v>8-800.m4</v>
      </c>
      <c r="C621" s="340">
        <f>Inek2020A3[[#This Row],[Betrag2]]</f>
        <v>49596.84</v>
      </c>
      <c r="D621" s="334" t="s">
        <v>2514</v>
      </c>
      <c r="E621" s="334" t="s">
        <v>2515</v>
      </c>
      <c r="F621" s="334" t="s">
        <v>2618</v>
      </c>
      <c r="G621" s="334" t="s">
        <v>2619</v>
      </c>
      <c r="H621" s="334" t="s">
        <v>2620</v>
      </c>
      <c r="I621" s="340">
        <v>49596.84</v>
      </c>
    </row>
    <row r="622" spans="1:9" x14ac:dyDescent="0.35">
      <c r="A622" s="334" t="str">
        <f>Inek2020A3[[#This Row],[ZPD2]]</f>
        <v>ZP58.36</v>
      </c>
      <c r="B622" s="334" t="str">
        <f>Inek2020A3[[#This Row],[OPSKode]]</f>
        <v>8-800.m5</v>
      </c>
      <c r="C622" s="340">
        <f>Inek2020A3[[#This Row],[Betrag2]]</f>
        <v>53082.02</v>
      </c>
      <c r="D622" s="334" t="s">
        <v>2514</v>
      </c>
      <c r="E622" s="334" t="s">
        <v>2515</v>
      </c>
      <c r="F622" s="334" t="s">
        <v>2621</v>
      </c>
      <c r="G622" s="334" t="s">
        <v>2622</v>
      </c>
      <c r="H622" s="334" t="s">
        <v>2623</v>
      </c>
      <c r="I622" s="340">
        <v>53082.02</v>
      </c>
    </row>
    <row r="623" spans="1:9" x14ac:dyDescent="0.35">
      <c r="A623" s="334" t="str">
        <f>Inek2020A3[[#This Row],[ZPD2]]</f>
        <v>ZP58.37</v>
      </c>
      <c r="B623" s="334" t="str">
        <f>Inek2020A3[[#This Row],[OPSKode]]</f>
        <v>8-800.m6</v>
      </c>
      <c r="C623" s="340">
        <f>Inek2020A3[[#This Row],[Betrag2]]</f>
        <v>57371.47</v>
      </c>
      <c r="D623" s="334" t="s">
        <v>2514</v>
      </c>
      <c r="E623" s="334" t="s">
        <v>2515</v>
      </c>
      <c r="F623" s="334" t="s">
        <v>2624</v>
      </c>
      <c r="G623" s="334" t="s">
        <v>2625</v>
      </c>
      <c r="H623" s="334" t="s">
        <v>2626</v>
      </c>
      <c r="I623" s="340">
        <v>57371.47</v>
      </c>
    </row>
    <row r="624" spans="1:9" x14ac:dyDescent="0.35">
      <c r="A624" s="334" t="str">
        <f>Inek2020A3[[#This Row],[ZPD2]]</f>
        <v>ZP58.38</v>
      </c>
      <c r="B624" s="334" t="str">
        <f>Inek2020A3[[#This Row],[OPSKode]]</f>
        <v>8-800.m7</v>
      </c>
      <c r="C624" s="340">
        <f>Inek2020A3[[#This Row],[Betrag2]]</f>
        <v>61660.93</v>
      </c>
      <c r="D624" s="334" t="s">
        <v>2514</v>
      </c>
      <c r="E624" s="334" t="s">
        <v>2515</v>
      </c>
      <c r="F624" s="334" t="s">
        <v>2627</v>
      </c>
      <c r="G624" s="334" t="s">
        <v>2628</v>
      </c>
      <c r="H624" s="334" t="s">
        <v>2629</v>
      </c>
      <c r="I624" s="340">
        <v>61660.93</v>
      </c>
    </row>
    <row r="625" spans="1:9" x14ac:dyDescent="0.35">
      <c r="A625" s="334" t="str">
        <f>Inek2020A3[[#This Row],[ZPD2]]</f>
        <v>ZP58.39</v>
      </c>
      <c r="B625" s="334" t="str">
        <f>Inek2020A3[[#This Row],[OPSKode]]</f>
        <v>8-800.m8</v>
      </c>
      <c r="C625" s="340">
        <f>Inek2020A3[[#This Row],[Betrag2]]</f>
        <v>65950.39</v>
      </c>
      <c r="D625" s="334" t="s">
        <v>2514</v>
      </c>
      <c r="E625" s="334" t="s">
        <v>2515</v>
      </c>
      <c r="F625" s="334" t="s">
        <v>2630</v>
      </c>
      <c r="G625" s="334" t="s">
        <v>2631</v>
      </c>
      <c r="H625" s="334" t="s">
        <v>2632</v>
      </c>
      <c r="I625" s="340">
        <v>65950.39</v>
      </c>
    </row>
    <row r="626" spans="1:9" x14ac:dyDescent="0.35">
      <c r="A626" s="334" t="str">
        <f>Inek2020A3[[#This Row],[ZPD2]]</f>
        <v>ZP58.40</v>
      </c>
      <c r="B626" s="334" t="str">
        <f>Inek2020A3[[#This Row],[OPSKode]]</f>
        <v>8-800.m9</v>
      </c>
      <c r="C626" s="340">
        <f>Inek2020A3[[#This Row],[Betrag2]]</f>
        <v>70239.839999999997</v>
      </c>
      <c r="D626" s="334" t="s">
        <v>2514</v>
      </c>
      <c r="E626" s="334" t="s">
        <v>2515</v>
      </c>
      <c r="F626" s="334" t="s">
        <v>2633</v>
      </c>
      <c r="G626" s="334" t="s">
        <v>2634</v>
      </c>
      <c r="H626" s="334" t="s">
        <v>2635</v>
      </c>
      <c r="I626" s="340">
        <v>70239.839999999997</v>
      </c>
    </row>
    <row r="627" spans="1:9" x14ac:dyDescent="0.35">
      <c r="A627" s="334" t="str">
        <f>Inek2020A3[[#This Row],[ZPD2]]</f>
        <v>ZP58.41</v>
      </c>
      <c r="B627" s="334" t="str">
        <f>Inek2020A3[[#This Row],[OPSKode]]</f>
        <v>8-800.ma</v>
      </c>
      <c r="C627" s="340">
        <f>Inek2020A3[[#This Row],[Betrag2]]</f>
        <v>74797.39</v>
      </c>
      <c r="D627" s="334" t="s">
        <v>2514</v>
      </c>
      <c r="E627" s="334" t="s">
        <v>2515</v>
      </c>
      <c r="F627" s="334" t="s">
        <v>2636</v>
      </c>
      <c r="G627" s="334" t="s">
        <v>2637</v>
      </c>
      <c r="H627" s="334" t="s">
        <v>2638</v>
      </c>
      <c r="I627" s="340">
        <v>74797.39</v>
      </c>
    </row>
    <row r="628" spans="1:9" x14ac:dyDescent="0.35">
      <c r="A628" s="334" t="str">
        <f>Inek2020A3[[#This Row],[ZPD2]]</f>
        <v>ZP58.42</v>
      </c>
      <c r="B628" s="334" t="str">
        <f>Inek2020A3[[#This Row],[OPSKode]]</f>
        <v>8-800.mb</v>
      </c>
      <c r="C628" s="340">
        <f>Inek2020A3[[#This Row],[Betrag2]]</f>
        <v>80159.210000000006</v>
      </c>
      <c r="D628" s="334" t="s">
        <v>2514</v>
      </c>
      <c r="E628" s="334" t="s">
        <v>2515</v>
      </c>
      <c r="F628" s="334" t="s">
        <v>2639</v>
      </c>
      <c r="G628" s="334" t="s">
        <v>2640</v>
      </c>
      <c r="H628" s="334" t="s">
        <v>2641</v>
      </c>
      <c r="I628" s="340">
        <v>80159.210000000006</v>
      </c>
    </row>
    <row r="629" spans="1:9" x14ac:dyDescent="0.35">
      <c r="A629" s="334" t="str">
        <f>Inek2020A3[[#This Row],[ZPD2]]</f>
        <v>ZP58.43</v>
      </c>
      <c r="B629" s="334" t="str">
        <f>Inek2020A3[[#This Row],[OPSKode]]</f>
        <v>8-800.mc</v>
      </c>
      <c r="C629" s="340">
        <f>Inek2020A3[[#This Row],[Betrag2]]</f>
        <v>85521.03</v>
      </c>
      <c r="D629" s="334" t="s">
        <v>2514</v>
      </c>
      <c r="E629" s="334" t="s">
        <v>2515</v>
      </c>
      <c r="F629" s="334" t="s">
        <v>2642</v>
      </c>
      <c r="G629" s="334" t="s">
        <v>2643</v>
      </c>
      <c r="H629" s="334" t="s">
        <v>2644</v>
      </c>
      <c r="I629" s="340">
        <v>85521.03</v>
      </c>
    </row>
    <row r="630" spans="1:9" x14ac:dyDescent="0.35">
      <c r="A630" s="334" t="str">
        <f>Inek2020A3[[#This Row],[ZPD2]]</f>
        <v>ZP58.44</v>
      </c>
      <c r="B630" s="334" t="str">
        <f>Inek2020A3[[#This Row],[OPSKode]]</f>
        <v>8-800.md</v>
      </c>
      <c r="C630" s="340">
        <f>Inek2020A3[[#This Row],[Betrag2]]</f>
        <v>90882.85</v>
      </c>
      <c r="D630" s="334" t="s">
        <v>2514</v>
      </c>
      <c r="E630" s="334" t="s">
        <v>2515</v>
      </c>
      <c r="F630" s="334" t="s">
        <v>2645</v>
      </c>
      <c r="G630" s="334" t="s">
        <v>2646</v>
      </c>
      <c r="H630" s="334" t="s">
        <v>2647</v>
      </c>
      <c r="I630" s="340">
        <v>90882.85</v>
      </c>
    </row>
    <row r="631" spans="1:9" x14ac:dyDescent="0.35">
      <c r="A631" s="334" t="str">
        <f>Inek2020A3[[#This Row],[ZPD2]]</f>
        <v>ZP58.45</v>
      </c>
      <c r="B631" s="334" t="str">
        <f>Inek2020A3[[#This Row],[OPSKode]]</f>
        <v>8-800.me</v>
      </c>
      <c r="C631" s="340">
        <f>Inek2020A3[[#This Row],[Betrag2]]</f>
        <v>96244.67</v>
      </c>
      <c r="D631" s="334" t="s">
        <v>2514</v>
      </c>
      <c r="E631" s="334" t="s">
        <v>2515</v>
      </c>
      <c r="F631" s="334" t="s">
        <v>2648</v>
      </c>
      <c r="G631" s="334" t="s">
        <v>2649</v>
      </c>
      <c r="H631" s="334" t="s">
        <v>2650</v>
      </c>
      <c r="I631" s="340">
        <v>96244.67</v>
      </c>
    </row>
    <row r="632" spans="1:9" x14ac:dyDescent="0.35">
      <c r="A632" s="334" t="str">
        <f>Inek2020A3[[#This Row],[ZPD2]]</f>
        <v>ZP58.46</v>
      </c>
      <c r="B632" s="334" t="str">
        <f>Inek2020A3[[#This Row],[OPSKode]]</f>
        <v>8-800.mf</v>
      </c>
      <c r="C632" s="340">
        <f>Inek2020A3[[#This Row],[Betrag2]]</f>
        <v>101606.49</v>
      </c>
      <c r="D632" s="334" t="s">
        <v>2514</v>
      </c>
      <c r="E632" s="334" t="s">
        <v>2515</v>
      </c>
      <c r="F632" s="334" t="s">
        <v>2651</v>
      </c>
      <c r="G632" s="334" t="s">
        <v>2652</v>
      </c>
      <c r="H632" s="334" t="s">
        <v>2653</v>
      </c>
      <c r="I632" s="340">
        <v>101606.49</v>
      </c>
    </row>
    <row r="633" spans="1:9" x14ac:dyDescent="0.35">
      <c r="D633" s="334" t="s">
        <v>2654</v>
      </c>
      <c r="E633" s="334" t="s">
        <v>3514</v>
      </c>
      <c r="H633" s="334" t="s">
        <v>2656</v>
      </c>
    </row>
    <row r="634" spans="1:9" x14ac:dyDescent="0.35">
      <c r="A634" s="334" t="str">
        <f>Inek2020A3[[#This Row],[ZPD2]]</f>
        <v>ZP59.01</v>
      </c>
      <c r="B634" s="334" t="str">
        <f>Inek2020A3[[#This Row],[OPSKode]]</f>
        <v>8-800.f0</v>
      </c>
      <c r="C634" s="340">
        <f>Inek2020A3[[#This Row],[Betrag2]]</f>
        <v>352.72</v>
      </c>
      <c r="D634" s="334" t="s">
        <v>2654</v>
      </c>
      <c r="E634" s="334" t="s">
        <v>3514</v>
      </c>
      <c r="F634" s="334" t="s">
        <v>2657</v>
      </c>
      <c r="G634" s="334" t="s">
        <v>2658</v>
      </c>
      <c r="H634" s="334" t="s">
        <v>2659</v>
      </c>
      <c r="I634" s="340">
        <v>352.72</v>
      </c>
    </row>
    <row r="635" spans="1:9" x14ac:dyDescent="0.35">
      <c r="A635" s="334" t="str">
        <f>Inek2020A3[[#This Row],[ZPD2]]</f>
        <v>ZP59.02</v>
      </c>
      <c r="B635" s="334" t="str">
        <f>Inek2020A3[[#This Row],[OPSKode]]</f>
        <v>8-800.f1</v>
      </c>
      <c r="C635" s="340">
        <f>Inek2020A3[[#This Row],[Betrag2]]</f>
        <v>705.45</v>
      </c>
      <c r="D635" s="334" t="s">
        <v>2654</v>
      </c>
      <c r="E635" s="334" t="s">
        <v>3514</v>
      </c>
      <c r="F635" s="334" t="s">
        <v>2660</v>
      </c>
      <c r="G635" s="334" t="s">
        <v>2661</v>
      </c>
      <c r="H635" s="334" t="s">
        <v>2662</v>
      </c>
      <c r="I635" s="340">
        <v>705.45</v>
      </c>
    </row>
    <row r="636" spans="1:9" x14ac:dyDescent="0.35">
      <c r="A636" s="334" t="str">
        <f>Inek2020A3[[#This Row],[ZPD2]]</f>
        <v>ZP59.03</v>
      </c>
      <c r="B636" s="334" t="str">
        <f>Inek2020A3[[#This Row],[OPSKode]]</f>
        <v>8-800.f2</v>
      </c>
      <c r="C636" s="340">
        <f>Inek2020A3[[#This Row],[Betrag2]]</f>
        <v>1058.17</v>
      </c>
      <c r="D636" s="334" t="s">
        <v>2654</v>
      </c>
      <c r="E636" s="334" t="s">
        <v>3514</v>
      </c>
      <c r="F636" s="334" t="s">
        <v>2663</v>
      </c>
      <c r="G636" s="334" t="s">
        <v>2664</v>
      </c>
      <c r="H636" s="334" t="s">
        <v>2665</v>
      </c>
      <c r="I636" s="340">
        <v>1058.17</v>
      </c>
    </row>
    <row r="637" spans="1:9" x14ac:dyDescent="0.35">
      <c r="A637" s="334" t="str">
        <f>Inek2020A3[[#This Row],[ZPD2]]</f>
        <v>ZP59.04</v>
      </c>
      <c r="B637" s="334" t="str">
        <f>Inek2020A3[[#This Row],[OPSKode]]</f>
        <v>8-800.f3</v>
      </c>
      <c r="C637" s="340">
        <f>Inek2020A3[[#This Row],[Betrag2]]</f>
        <v>1410.89</v>
      </c>
      <c r="D637" s="334" t="s">
        <v>2654</v>
      </c>
      <c r="E637" s="334" t="s">
        <v>3514</v>
      </c>
      <c r="F637" s="334" t="s">
        <v>2666</v>
      </c>
      <c r="G637" s="334" t="s">
        <v>2667</v>
      </c>
      <c r="H637" s="334" t="s">
        <v>2668</v>
      </c>
      <c r="I637" s="340">
        <v>1410.89</v>
      </c>
    </row>
    <row r="638" spans="1:9" x14ac:dyDescent="0.35">
      <c r="A638" s="334" t="str">
        <f>Inek2020A3[[#This Row],[ZPD2]]</f>
        <v>ZP59.05</v>
      </c>
      <c r="B638" s="334" t="str">
        <f>Inek2020A3[[#This Row],[OPSKode]]</f>
        <v>8-800.f4</v>
      </c>
      <c r="C638" s="340">
        <f>Inek2020A3[[#This Row],[Betrag2]]</f>
        <v>1763.62</v>
      </c>
      <c r="D638" s="334" t="s">
        <v>2654</v>
      </c>
      <c r="E638" s="334" t="s">
        <v>3514</v>
      </c>
      <c r="F638" s="334" t="s">
        <v>2669</v>
      </c>
      <c r="G638" s="334" t="s">
        <v>2670</v>
      </c>
      <c r="H638" s="334" t="s">
        <v>2671</v>
      </c>
      <c r="I638" s="340">
        <v>1763.62</v>
      </c>
    </row>
    <row r="639" spans="1:9" x14ac:dyDescent="0.35">
      <c r="A639" s="334" t="str">
        <f>Inek2020A3[[#This Row],[ZPD2]]</f>
        <v>ZP59.06</v>
      </c>
      <c r="B639" s="334" t="str">
        <f>Inek2020A3[[#This Row],[OPSKode]]</f>
        <v>8-800.f5</v>
      </c>
      <c r="C639" s="340">
        <f>Inek2020A3[[#This Row],[Betrag2]]</f>
        <v>2250.37</v>
      </c>
      <c r="D639" s="334" t="s">
        <v>2654</v>
      </c>
      <c r="E639" s="334" t="s">
        <v>3514</v>
      </c>
      <c r="F639" s="334" t="s">
        <v>2672</v>
      </c>
      <c r="G639" s="334" t="s">
        <v>2673</v>
      </c>
      <c r="H639" s="334" t="s">
        <v>2674</v>
      </c>
      <c r="I639" s="340">
        <v>2250.37</v>
      </c>
    </row>
    <row r="640" spans="1:9" x14ac:dyDescent="0.35">
      <c r="A640" s="334" t="str">
        <f>Inek2020A3[[#This Row],[ZPD2]]</f>
        <v>ZP59.07</v>
      </c>
      <c r="B640" s="334" t="str">
        <f>Inek2020A3[[#This Row],[OPSKode]]</f>
        <v>8-800.f6</v>
      </c>
      <c r="C640" s="340">
        <f>Inek2020A3[[#This Row],[Betrag2]]</f>
        <v>2980.51</v>
      </c>
      <c r="D640" s="334" t="s">
        <v>2654</v>
      </c>
      <c r="E640" s="334" t="s">
        <v>3514</v>
      </c>
      <c r="F640" s="334" t="s">
        <v>2675</v>
      </c>
      <c r="G640" s="334" t="s">
        <v>2676</v>
      </c>
      <c r="H640" s="334" t="s">
        <v>2677</v>
      </c>
      <c r="I640" s="340">
        <v>2980.51</v>
      </c>
    </row>
    <row r="641" spans="1:9" x14ac:dyDescent="0.35">
      <c r="A641" s="334" t="str">
        <f>Inek2020A3[[#This Row],[ZPD2]]</f>
        <v>ZP59.08</v>
      </c>
      <c r="B641" s="334" t="str">
        <f>Inek2020A3[[#This Row],[OPSKode]]</f>
        <v>8-800.f7</v>
      </c>
      <c r="C641" s="340">
        <f>Inek2020A3[[#This Row],[Betrag2]]</f>
        <v>3678.9</v>
      </c>
      <c r="D641" s="334" t="s">
        <v>2654</v>
      </c>
      <c r="E641" s="334" t="s">
        <v>3514</v>
      </c>
      <c r="F641" s="334" t="s">
        <v>2678</v>
      </c>
      <c r="G641" s="334" t="s">
        <v>2679</v>
      </c>
      <c r="H641" s="334" t="s">
        <v>2680</v>
      </c>
      <c r="I641" s="340">
        <v>3678.9</v>
      </c>
    </row>
    <row r="642" spans="1:9" x14ac:dyDescent="0.35">
      <c r="A642" s="334" t="str">
        <f>Inek2020A3[[#This Row],[ZPD2]]</f>
        <v>ZP59.09</v>
      </c>
      <c r="B642" s="334" t="str">
        <f>Inek2020A3[[#This Row],[OPSKode]]</f>
        <v>8-800.f8</v>
      </c>
      <c r="C642" s="340">
        <f>Inek2020A3[[#This Row],[Betrag2]]</f>
        <v>4394.93</v>
      </c>
      <c r="D642" s="334" t="s">
        <v>2654</v>
      </c>
      <c r="E642" s="334" t="s">
        <v>3514</v>
      </c>
      <c r="F642" s="334" t="s">
        <v>2681</v>
      </c>
      <c r="G642" s="334" t="s">
        <v>2682</v>
      </c>
      <c r="H642" s="334" t="s">
        <v>2683</v>
      </c>
      <c r="I642" s="340">
        <v>4394.93</v>
      </c>
    </row>
    <row r="643" spans="1:9" x14ac:dyDescent="0.35">
      <c r="A643" s="334" t="str">
        <f>Inek2020A3[[#This Row],[ZPD2]]</f>
        <v>ZP59.10</v>
      </c>
      <c r="B643" s="334" t="str">
        <f>Inek2020A3[[#This Row],[OPSKode]]</f>
        <v>8-800.f9</v>
      </c>
      <c r="C643" s="340">
        <f>Inek2020A3[[#This Row],[Betrag2]]</f>
        <v>5110.96</v>
      </c>
      <c r="D643" s="334" t="s">
        <v>2654</v>
      </c>
      <c r="E643" s="334" t="s">
        <v>3514</v>
      </c>
      <c r="F643" s="334" t="s">
        <v>2684</v>
      </c>
      <c r="G643" s="334" t="s">
        <v>2685</v>
      </c>
      <c r="H643" s="334" t="s">
        <v>2686</v>
      </c>
      <c r="I643" s="340">
        <v>5110.96</v>
      </c>
    </row>
    <row r="644" spans="1:9" x14ac:dyDescent="0.35">
      <c r="A644" s="334" t="str">
        <f>Inek2020A3[[#This Row],[ZPD2]]</f>
        <v>ZP59.11</v>
      </c>
      <c r="B644" s="334" t="str">
        <f>Inek2020A3[[#This Row],[OPSKode]]</f>
        <v>8-800.fa</v>
      </c>
      <c r="C644" s="340">
        <f>Inek2020A3[[#This Row],[Betrag2]]</f>
        <v>5805.83</v>
      </c>
      <c r="D644" s="334" t="s">
        <v>2654</v>
      </c>
      <c r="E644" s="334" t="s">
        <v>3514</v>
      </c>
      <c r="F644" s="334" t="s">
        <v>2687</v>
      </c>
      <c r="G644" s="334" t="s">
        <v>2688</v>
      </c>
      <c r="H644" s="334" t="s">
        <v>2689</v>
      </c>
      <c r="I644" s="340">
        <v>5805.83</v>
      </c>
    </row>
    <row r="645" spans="1:9" x14ac:dyDescent="0.35">
      <c r="A645" s="334" t="str">
        <f>Inek2020A3[[#This Row],[ZPD2]]</f>
        <v>ZP59.12</v>
      </c>
      <c r="B645" s="334" t="str">
        <f>Inek2020A3[[#This Row],[OPSKode]]</f>
        <v>8-800.fb</v>
      </c>
      <c r="C645" s="340">
        <f>Inek2020A3[[#This Row],[Betrag2]]</f>
        <v>6514.8</v>
      </c>
      <c r="D645" s="334" t="s">
        <v>2654</v>
      </c>
      <c r="E645" s="334" t="s">
        <v>3514</v>
      </c>
      <c r="F645" s="334" t="s">
        <v>2690</v>
      </c>
      <c r="G645" s="334" t="s">
        <v>2691</v>
      </c>
      <c r="H645" s="334" t="s">
        <v>2692</v>
      </c>
      <c r="I645" s="340">
        <v>6514.8</v>
      </c>
    </row>
    <row r="646" spans="1:9" x14ac:dyDescent="0.35">
      <c r="A646" s="334" t="str">
        <f>Inek2020A3[[#This Row],[ZPD2]]</f>
        <v>ZP59.13</v>
      </c>
      <c r="B646" s="334" t="str">
        <f>Inek2020A3[[#This Row],[OPSKode]]</f>
        <v>8-800.fc</v>
      </c>
      <c r="C646" s="340">
        <f>Inek2020A3[[#This Row],[Betrag2]]</f>
        <v>7407.19</v>
      </c>
      <c r="D646" s="334" t="s">
        <v>2654</v>
      </c>
      <c r="E646" s="334" t="s">
        <v>3514</v>
      </c>
      <c r="F646" s="334" t="s">
        <v>2693</v>
      </c>
      <c r="G646" s="334" t="s">
        <v>2694</v>
      </c>
      <c r="H646" s="334" t="s">
        <v>2695</v>
      </c>
      <c r="I646" s="340">
        <v>7407.19</v>
      </c>
    </row>
    <row r="647" spans="1:9" x14ac:dyDescent="0.35">
      <c r="A647" s="334" t="str">
        <f>Inek2020A3[[#This Row],[ZPD2]]</f>
        <v>ZP59.14</v>
      </c>
      <c r="B647" s="334" t="str">
        <f>Inek2020A3[[#This Row],[OPSKode]]</f>
        <v>8-800.fd</v>
      </c>
      <c r="C647" s="340">
        <f>Inek2020A3[[#This Row],[Betrag2]]</f>
        <v>8818.08</v>
      </c>
      <c r="D647" s="334" t="s">
        <v>2654</v>
      </c>
      <c r="E647" s="334" t="s">
        <v>3514</v>
      </c>
      <c r="F647" s="334" t="s">
        <v>2696</v>
      </c>
      <c r="G647" s="334" t="s">
        <v>2697</v>
      </c>
      <c r="H647" s="334" t="s">
        <v>2698</v>
      </c>
      <c r="I647" s="340">
        <v>8818.08</v>
      </c>
    </row>
    <row r="648" spans="1:9" x14ac:dyDescent="0.35">
      <c r="A648" s="334" t="str">
        <f>Inek2020A3[[#This Row],[ZPD2]]</f>
        <v>ZP59.15</v>
      </c>
      <c r="B648" s="334" t="str">
        <f>Inek2020A3[[#This Row],[OPSKode]]</f>
        <v>8-800.fe</v>
      </c>
      <c r="C648" s="340">
        <f>Inek2020A3[[#This Row],[Betrag2]]</f>
        <v>10228.98</v>
      </c>
      <c r="D648" s="334" t="s">
        <v>2654</v>
      </c>
      <c r="E648" s="334" t="s">
        <v>3514</v>
      </c>
      <c r="F648" s="334" t="s">
        <v>2699</v>
      </c>
      <c r="G648" s="334" t="s">
        <v>2700</v>
      </c>
      <c r="H648" s="334" t="s">
        <v>2701</v>
      </c>
      <c r="I648" s="340">
        <v>10228.98</v>
      </c>
    </row>
    <row r="649" spans="1:9" x14ac:dyDescent="0.35">
      <c r="A649" s="334" t="str">
        <f>Inek2020A3[[#This Row],[ZPD2]]</f>
        <v>ZP59.16</v>
      </c>
      <c r="B649" s="334" t="str">
        <f>Inek2020A3[[#This Row],[OPSKode]]</f>
        <v>8-800.ff</v>
      </c>
      <c r="C649" s="340">
        <f>Inek2020A3[[#This Row],[Betrag2]]</f>
        <v>11639.87</v>
      </c>
      <c r="D649" s="334" t="s">
        <v>2654</v>
      </c>
      <c r="E649" s="334" t="s">
        <v>3514</v>
      </c>
      <c r="F649" s="334" t="s">
        <v>2702</v>
      </c>
      <c r="G649" s="334" t="s">
        <v>2703</v>
      </c>
      <c r="H649" s="334" t="s">
        <v>2704</v>
      </c>
      <c r="I649" s="340">
        <v>11639.87</v>
      </c>
    </row>
    <row r="650" spans="1:9" x14ac:dyDescent="0.35">
      <c r="A650" s="334" t="str">
        <f>Inek2020A3[[#This Row],[ZPD2]]</f>
        <v>ZP59.17</v>
      </c>
      <c r="B650" s="334" t="str">
        <f>Inek2020A3[[#This Row],[OPSKode]]</f>
        <v>8-800.fg</v>
      </c>
      <c r="C650" s="340">
        <f>Inek2020A3[[#This Row],[Betrag2]]</f>
        <v>13050.76</v>
      </c>
      <c r="D650" s="334" t="s">
        <v>2654</v>
      </c>
      <c r="E650" s="334" t="s">
        <v>3514</v>
      </c>
      <c r="F650" s="334" t="s">
        <v>2705</v>
      </c>
      <c r="G650" s="334" t="s">
        <v>2706</v>
      </c>
      <c r="H650" s="334" t="s">
        <v>2707</v>
      </c>
      <c r="I650" s="340">
        <v>13050.76</v>
      </c>
    </row>
    <row r="651" spans="1:9" x14ac:dyDescent="0.35">
      <c r="A651" s="334" t="str">
        <f>Inek2020A3[[#This Row],[ZPD2]]</f>
        <v>ZP59.18</v>
      </c>
      <c r="B651" s="334" t="str">
        <f>Inek2020A3[[#This Row],[OPSKode]]</f>
        <v>8-800.fh</v>
      </c>
      <c r="C651" s="340">
        <f>Inek2020A3[[#This Row],[Betrag2]]</f>
        <v>14638.02</v>
      </c>
      <c r="D651" s="334" t="s">
        <v>2654</v>
      </c>
      <c r="E651" s="334" t="s">
        <v>3514</v>
      </c>
      <c r="F651" s="334" t="s">
        <v>2708</v>
      </c>
      <c r="G651" s="334" t="s">
        <v>2709</v>
      </c>
      <c r="H651" s="334" t="s">
        <v>2710</v>
      </c>
      <c r="I651" s="340">
        <v>14638.02</v>
      </c>
    </row>
    <row r="652" spans="1:9" x14ac:dyDescent="0.35">
      <c r="A652" s="334" t="str">
        <f>Inek2020A3[[#This Row],[ZPD2]]</f>
        <v>ZP59.19</v>
      </c>
      <c r="B652" s="334" t="str">
        <f>Inek2020A3[[#This Row],[OPSKode]]</f>
        <v>8-800.fj</v>
      </c>
      <c r="C652" s="340">
        <f>Inek2020A3[[#This Row],[Betrag2]]</f>
        <v>16754.36</v>
      </c>
      <c r="D652" s="334" t="s">
        <v>2654</v>
      </c>
      <c r="E652" s="334" t="s">
        <v>3514</v>
      </c>
      <c r="F652" s="334" t="s">
        <v>2711</v>
      </c>
      <c r="G652" s="334" t="s">
        <v>2712</v>
      </c>
      <c r="H652" s="334" t="s">
        <v>2713</v>
      </c>
      <c r="I652" s="340">
        <v>16754.36</v>
      </c>
    </row>
    <row r="653" spans="1:9" x14ac:dyDescent="0.35">
      <c r="A653" s="334" t="str">
        <f>Inek2020A3[[#This Row],[ZPD2]]</f>
        <v>ZP59.20</v>
      </c>
      <c r="B653" s="334" t="str">
        <f>Inek2020A3[[#This Row],[OPSKode]]</f>
        <v>8-800.fk</v>
      </c>
      <c r="C653" s="340">
        <f>Inek2020A3[[#This Row],[Betrag2]]</f>
        <v>18870.7</v>
      </c>
      <c r="D653" s="334" t="s">
        <v>2654</v>
      </c>
      <c r="E653" s="334" t="s">
        <v>3514</v>
      </c>
      <c r="F653" s="334" t="s">
        <v>2714</v>
      </c>
      <c r="G653" s="334" t="s">
        <v>2715</v>
      </c>
      <c r="H653" s="334" t="s">
        <v>2716</v>
      </c>
      <c r="I653" s="340">
        <v>18870.7</v>
      </c>
    </row>
    <row r="654" spans="1:9" x14ac:dyDescent="0.35">
      <c r="A654" s="334" t="str">
        <f>Inek2020A3[[#This Row],[ZPD2]]</f>
        <v>ZP59.21</v>
      </c>
      <c r="B654" s="334" t="str">
        <f>Inek2020A3[[#This Row],[OPSKode]]</f>
        <v>8-800.fm</v>
      </c>
      <c r="C654" s="340">
        <f>Inek2020A3[[#This Row],[Betrag2]]</f>
        <v>20987.040000000001</v>
      </c>
      <c r="D654" s="334" t="s">
        <v>2654</v>
      </c>
      <c r="E654" s="334" t="s">
        <v>3514</v>
      </c>
      <c r="F654" s="334" t="s">
        <v>2717</v>
      </c>
      <c r="G654" s="334" t="s">
        <v>2718</v>
      </c>
      <c r="H654" s="334" t="s">
        <v>2719</v>
      </c>
      <c r="I654" s="340">
        <v>20987.040000000001</v>
      </c>
    </row>
    <row r="655" spans="1:9" x14ac:dyDescent="0.35">
      <c r="A655" s="334" t="str">
        <f>Inek2020A3[[#This Row],[ZPD2]]</f>
        <v>ZP59.22</v>
      </c>
      <c r="B655" s="334" t="str">
        <f>Inek2020A3[[#This Row],[OPSKode]]</f>
        <v>8-800.fn</v>
      </c>
      <c r="C655" s="340">
        <f>Inek2020A3[[#This Row],[Betrag2]]</f>
        <v>23103.38</v>
      </c>
      <c r="D655" s="334" t="s">
        <v>2654</v>
      </c>
      <c r="E655" s="334" t="s">
        <v>3514</v>
      </c>
      <c r="F655" s="334" t="s">
        <v>2720</v>
      </c>
      <c r="G655" s="334" t="s">
        <v>2721</v>
      </c>
      <c r="H655" s="334" t="s">
        <v>2722</v>
      </c>
      <c r="I655" s="340">
        <v>23103.38</v>
      </c>
    </row>
    <row r="656" spans="1:9" x14ac:dyDescent="0.35">
      <c r="A656" s="334" t="str">
        <f>Inek2020A3[[#This Row],[ZPD2]]</f>
        <v>ZP59.23</v>
      </c>
      <c r="B656" s="334" t="str">
        <f>Inek2020A3[[#This Row],[OPSKode]]</f>
        <v>8-800.fp</v>
      </c>
      <c r="C656" s="340">
        <f>Inek2020A3[[#This Row],[Betrag2]]</f>
        <v>25396.080000000002</v>
      </c>
      <c r="D656" s="334" t="s">
        <v>2654</v>
      </c>
      <c r="E656" s="334" t="s">
        <v>3514</v>
      </c>
      <c r="F656" s="334" t="s">
        <v>2723</v>
      </c>
      <c r="G656" s="334" t="s">
        <v>2724</v>
      </c>
      <c r="H656" s="334" t="s">
        <v>2725</v>
      </c>
      <c r="I656" s="340">
        <v>25396.080000000002</v>
      </c>
    </row>
    <row r="657" spans="1:9" x14ac:dyDescent="0.35">
      <c r="A657" s="334" t="str">
        <f>Inek2020A3[[#This Row],[ZPD2]]</f>
        <v>ZP59.24</v>
      </c>
      <c r="B657" s="334" t="str">
        <f>Inek2020A3[[#This Row],[OPSKode]]</f>
        <v>8-800.fq</v>
      </c>
      <c r="C657" s="340">
        <f>Inek2020A3[[#This Row],[Betrag2]]</f>
        <v>28217.86</v>
      </c>
      <c r="D657" s="334" t="s">
        <v>2654</v>
      </c>
      <c r="E657" s="334" t="s">
        <v>3514</v>
      </c>
      <c r="F657" s="334" t="s">
        <v>2726</v>
      </c>
      <c r="G657" s="334" t="s">
        <v>2727</v>
      </c>
      <c r="H657" s="334" t="s">
        <v>2728</v>
      </c>
      <c r="I657" s="340">
        <v>28217.86</v>
      </c>
    </row>
    <row r="658" spans="1:9" x14ac:dyDescent="0.35">
      <c r="A658" s="334" t="str">
        <f>Inek2020A3[[#This Row],[ZPD2]]</f>
        <v>ZP59.25</v>
      </c>
      <c r="B658" s="334" t="str">
        <f>Inek2020A3[[#This Row],[OPSKode]]</f>
        <v>8-800.fr</v>
      </c>
      <c r="C658" s="340">
        <f>Inek2020A3[[#This Row],[Betrag2]]</f>
        <v>31039.65</v>
      </c>
      <c r="D658" s="334" t="s">
        <v>2654</v>
      </c>
      <c r="E658" s="334" t="s">
        <v>3514</v>
      </c>
      <c r="F658" s="334" t="s">
        <v>2729</v>
      </c>
      <c r="G658" s="334" t="s">
        <v>2730</v>
      </c>
      <c r="H658" s="334" t="s">
        <v>2731</v>
      </c>
      <c r="I658" s="340">
        <v>31039.65</v>
      </c>
    </row>
    <row r="659" spans="1:9" x14ac:dyDescent="0.35">
      <c r="A659" s="334" t="str">
        <f>Inek2020A3[[#This Row],[ZPD2]]</f>
        <v>ZP59.26</v>
      </c>
      <c r="B659" s="334" t="str">
        <f>Inek2020A3[[#This Row],[OPSKode]]</f>
        <v>8-800.fs</v>
      </c>
      <c r="C659" s="340">
        <f>Inek2020A3[[#This Row],[Betrag2]]</f>
        <v>33861.440000000002</v>
      </c>
      <c r="D659" s="334" t="s">
        <v>2654</v>
      </c>
      <c r="E659" s="334" t="s">
        <v>3514</v>
      </c>
      <c r="F659" s="334" t="s">
        <v>2732</v>
      </c>
      <c r="G659" s="334" t="s">
        <v>2733</v>
      </c>
      <c r="H659" s="334" t="s">
        <v>2734</v>
      </c>
      <c r="I659" s="340">
        <v>33861.440000000002</v>
      </c>
    </row>
    <row r="660" spans="1:9" x14ac:dyDescent="0.35">
      <c r="A660" s="334" t="str">
        <f>Inek2020A3[[#This Row],[ZPD2]]</f>
        <v>ZP59.27</v>
      </c>
      <c r="B660" s="334" t="str">
        <f>Inek2020A3[[#This Row],[OPSKode]]</f>
        <v>8-800.ft</v>
      </c>
      <c r="C660" s="340">
        <f>Inek2020A3[[#This Row],[Betrag2]]</f>
        <v>36683.22</v>
      </c>
      <c r="D660" s="334" t="s">
        <v>2654</v>
      </c>
      <c r="E660" s="334" t="s">
        <v>3514</v>
      </c>
      <c r="F660" s="334" t="s">
        <v>2735</v>
      </c>
      <c r="G660" s="334" t="s">
        <v>2736</v>
      </c>
      <c r="H660" s="334" t="s">
        <v>2737</v>
      </c>
      <c r="I660" s="340">
        <v>36683.22</v>
      </c>
    </row>
    <row r="661" spans="1:9" x14ac:dyDescent="0.35">
      <c r="A661" s="334" t="str">
        <f>Inek2020A3[[#This Row],[ZPD2]]</f>
        <v>ZP59.28</v>
      </c>
      <c r="B661" s="334" t="str">
        <f>Inek2020A3[[#This Row],[OPSKode]]</f>
        <v>8-800.fu</v>
      </c>
      <c r="C661" s="340">
        <f>Inek2020A3[[#This Row],[Betrag2]]</f>
        <v>39505.01</v>
      </c>
      <c r="D661" s="334" t="s">
        <v>2654</v>
      </c>
      <c r="E661" s="334" t="s">
        <v>3514</v>
      </c>
      <c r="F661" s="334" t="s">
        <v>2738</v>
      </c>
      <c r="G661" s="334" t="s">
        <v>2739</v>
      </c>
      <c r="H661" s="334" t="s">
        <v>2740</v>
      </c>
      <c r="I661" s="340">
        <v>39505.01</v>
      </c>
    </row>
    <row r="662" spans="1:9" x14ac:dyDescent="0.35">
      <c r="A662" s="334" t="str">
        <f>Inek2020A3[[#This Row],[ZPD2]]</f>
        <v>ZP59.29</v>
      </c>
      <c r="B662" s="334" t="str">
        <f>Inek2020A3[[#This Row],[OPSKode]]</f>
        <v>8-800.fv</v>
      </c>
      <c r="C662" s="340">
        <f>Inek2020A3[[#This Row],[Betrag2]]</f>
        <v>42326.8</v>
      </c>
      <c r="D662" s="334" t="s">
        <v>2654</v>
      </c>
      <c r="E662" s="334" t="s">
        <v>3514</v>
      </c>
      <c r="F662" s="334" t="s">
        <v>2741</v>
      </c>
      <c r="G662" s="334" t="s">
        <v>2742</v>
      </c>
      <c r="H662" s="334" t="s">
        <v>2743</v>
      </c>
      <c r="I662" s="340">
        <v>42326.8</v>
      </c>
    </row>
    <row r="663" spans="1:9" x14ac:dyDescent="0.35">
      <c r="A663" s="334" t="str">
        <f>Inek2020A3[[#This Row],[ZPD2]]</f>
        <v>ZP59.30</v>
      </c>
      <c r="C663" s="502" t="s">
        <v>3970</v>
      </c>
      <c r="D663" s="334" t="s">
        <v>2654</v>
      </c>
      <c r="E663" s="334" t="s">
        <v>3514</v>
      </c>
      <c r="F663" s="334" t="s">
        <v>2744</v>
      </c>
      <c r="H663" s="334" t="s">
        <v>2745</v>
      </c>
    </row>
    <row r="664" spans="1:9" x14ac:dyDescent="0.35">
      <c r="A664" s="334" t="str">
        <f>Inek2020A3[[#This Row],[ZPD2]]</f>
        <v>ZP59.31</v>
      </c>
      <c r="B664" s="334" t="str">
        <f>Inek2020A3[[#This Row],[OPSKode]]</f>
        <v>8-800.fz</v>
      </c>
      <c r="C664" s="340">
        <f>Inek2020A3[[#This Row],[Betrag2]]</f>
        <v>45148.58</v>
      </c>
      <c r="D664" s="334" t="s">
        <v>2654</v>
      </c>
      <c r="E664" s="334" t="s">
        <v>3514</v>
      </c>
      <c r="F664" s="334" t="s">
        <v>2746</v>
      </c>
      <c r="G664" s="334" t="s">
        <v>2747</v>
      </c>
      <c r="H664" s="334" t="s">
        <v>2748</v>
      </c>
      <c r="I664" s="340">
        <v>45148.58</v>
      </c>
    </row>
    <row r="665" spans="1:9" x14ac:dyDescent="0.35">
      <c r="A665" s="334" t="str">
        <f>Inek2020A3[[#This Row],[ZPD2]]</f>
        <v>ZP59.32</v>
      </c>
      <c r="B665" s="334" t="str">
        <f>Inek2020A3[[#This Row],[OPSKode]]</f>
        <v>8-800.k0</v>
      </c>
      <c r="C665" s="340">
        <f>Inek2020A3[[#This Row],[Betrag2]]</f>
        <v>48323.09</v>
      </c>
      <c r="D665" s="334" t="s">
        <v>2654</v>
      </c>
      <c r="E665" s="334" t="s">
        <v>3514</v>
      </c>
      <c r="F665" s="334" t="s">
        <v>2749</v>
      </c>
      <c r="G665" s="334" t="s">
        <v>2750</v>
      </c>
      <c r="H665" s="334" t="s">
        <v>2751</v>
      </c>
      <c r="I665" s="340">
        <v>48323.09</v>
      </c>
    </row>
    <row r="666" spans="1:9" x14ac:dyDescent="0.35">
      <c r="A666" s="334" t="str">
        <f>Inek2020A3[[#This Row],[ZPD2]]</f>
        <v>ZP59.33</v>
      </c>
      <c r="B666" s="334" t="str">
        <f>Inek2020A3[[#This Row],[OPSKode]]</f>
        <v>8-800.k1</v>
      </c>
      <c r="C666" s="340">
        <f>Inek2020A3[[#This Row],[Betrag2]]</f>
        <v>52555.77</v>
      </c>
      <c r="D666" s="334" t="s">
        <v>2654</v>
      </c>
      <c r="E666" s="334" t="s">
        <v>3514</v>
      </c>
      <c r="F666" s="334" t="s">
        <v>2752</v>
      </c>
      <c r="G666" s="334" t="s">
        <v>2753</v>
      </c>
      <c r="H666" s="334" t="s">
        <v>2754</v>
      </c>
      <c r="I666" s="340">
        <v>52555.77</v>
      </c>
    </row>
    <row r="667" spans="1:9" x14ac:dyDescent="0.35">
      <c r="A667" s="334" t="str">
        <f>Inek2020A3[[#This Row],[ZPD2]]</f>
        <v>ZP59.34</v>
      </c>
      <c r="B667" s="334" t="str">
        <f>Inek2020A3[[#This Row],[OPSKode]]</f>
        <v>8-800.k2</v>
      </c>
      <c r="C667" s="340">
        <f>Inek2020A3[[#This Row],[Betrag2]]</f>
        <v>56788.45</v>
      </c>
      <c r="D667" s="334" t="s">
        <v>2654</v>
      </c>
      <c r="E667" s="334" t="s">
        <v>3514</v>
      </c>
      <c r="F667" s="334" t="s">
        <v>2755</v>
      </c>
      <c r="G667" s="334" t="s">
        <v>2756</v>
      </c>
      <c r="H667" s="334" t="s">
        <v>2757</v>
      </c>
      <c r="I667" s="340">
        <v>56788.45</v>
      </c>
    </row>
    <row r="668" spans="1:9" x14ac:dyDescent="0.35">
      <c r="A668" s="334" t="str">
        <f>Inek2020A3[[#This Row],[ZPD2]]</f>
        <v>ZP59.35</v>
      </c>
      <c r="B668" s="334" t="str">
        <f>Inek2020A3[[#This Row],[OPSKode]]</f>
        <v>8-800.k3</v>
      </c>
      <c r="C668" s="340">
        <f>Inek2020A3[[#This Row],[Betrag2]]</f>
        <v>61021.13</v>
      </c>
      <c r="D668" s="334" t="s">
        <v>2654</v>
      </c>
      <c r="E668" s="334" t="s">
        <v>3514</v>
      </c>
      <c r="F668" s="334" t="s">
        <v>2758</v>
      </c>
      <c r="G668" s="334" t="s">
        <v>2759</v>
      </c>
      <c r="H668" s="334" t="s">
        <v>2760</v>
      </c>
      <c r="I668" s="340">
        <v>61021.13</v>
      </c>
    </row>
    <row r="669" spans="1:9" x14ac:dyDescent="0.35">
      <c r="A669" s="334" t="str">
        <f>Inek2020A3[[#This Row],[ZPD2]]</f>
        <v>ZP59.36</v>
      </c>
      <c r="B669" s="334" t="str">
        <f>Inek2020A3[[#This Row],[OPSKode]]</f>
        <v>8-800.k4</v>
      </c>
      <c r="C669" s="340">
        <f>Inek2020A3[[#This Row],[Betrag2]]</f>
        <v>65253.81</v>
      </c>
      <c r="D669" s="334" t="s">
        <v>2654</v>
      </c>
      <c r="E669" s="334" t="s">
        <v>3514</v>
      </c>
      <c r="F669" s="334" t="s">
        <v>2761</v>
      </c>
      <c r="G669" s="334" t="s">
        <v>2762</v>
      </c>
      <c r="H669" s="334" t="s">
        <v>2763</v>
      </c>
      <c r="I669" s="340">
        <v>65253.81</v>
      </c>
    </row>
    <row r="670" spans="1:9" x14ac:dyDescent="0.35">
      <c r="A670" s="334" t="str">
        <f>Inek2020A3[[#This Row],[ZPD2]]</f>
        <v>ZP59.37</v>
      </c>
      <c r="B670" s="334" t="str">
        <f>Inek2020A3[[#This Row],[OPSKode]]</f>
        <v>8-800.k5</v>
      </c>
      <c r="C670" s="340">
        <f>Inek2020A3[[#This Row],[Betrag2]]</f>
        <v>69839.210000000006</v>
      </c>
      <c r="D670" s="334" t="s">
        <v>2654</v>
      </c>
      <c r="E670" s="334" t="s">
        <v>3514</v>
      </c>
      <c r="F670" s="334" t="s">
        <v>2764</v>
      </c>
      <c r="G670" s="334" t="s">
        <v>2765</v>
      </c>
      <c r="H670" s="334" t="s">
        <v>2766</v>
      </c>
      <c r="I670" s="340">
        <v>69839.210000000006</v>
      </c>
    </row>
    <row r="671" spans="1:9" x14ac:dyDescent="0.35">
      <c r="A671" s="334" t="str">
        <f>Inek2020A3[[#This Row],[ZPD2]]</f>
        <v>ZP59.38</v>
      </c>
      <c r="B671" s="334" t="str">
        <f>Inek2020A3[[#This Row],[OPSKode]]</f>
        <v>8-800.k6</v>
      </c>
      <c r="C671" s="340">
        <f>Inek2020A3[[#This Row],[Betrag2]]</f>
        <v>75482.789999999994</v>
      </c>
      <c r="D671" s="334" t="s">
        <v>2654</v>
      </c>
      <c r="E671" s="334" t="s">
        <v>3514</v>
      </c>
      <c r="F671" s="334" t="s">
        <v>2767</v>
      </c>
      <c r="G671" s="334" t="s">
        <v>2768</v>
      </c>
      <c r="H671" s="334" t="s">
        <v>2769</v>
      </c>
      <c r="I671" s="340">
        <v>75482.789999999994</v>
      </c>
    </row>
    <row r="672" spans="1:9" x14ac:dyDescent="0.35">
      <c r="A672" s="334" t="str">
        <f>Inek2020A3[[#This Row],[ZPD2]]</f>
        <v>ZP59.39</v>
      </c>
      <c r="B672" s="334" t="str">
        <f>Inek2020A3[[#This Row],[OPSKode]]</f>
        <v>8-800.k7</v>
      </c>
      <c r="C672" s="340">
        <f>Inek2020A3[[#This Row],[Betrag2]]</f>
        <v>81126.36</v>
      </c>
      <c r="D672" s="334" t="s">
        <v>2654</v>
      </c>
      <c r="E672" s="334" t="s">
        <v>3514</v>
      </c>
      <c r="F672" s="334" t="s">
        <v>2770</v>
      </c>
      <c r="G672" s="334" t="s">
        <v>2771</v>
      </c>
      <c r="H672" s="334" t="s">
        <v>2772</v>
      </c>
      <c r="I672" s="340">
        <v>81126.36</v>
      </c>
    </row>
    <row r="673" spans="1:9" x14ac:dyDescent="0.35">
      <c r="A673" s="334" t="str">
        <f>Inek2020A3[[#This Row],[ZPD2]]</f>
        <v>ZP59.40</v>
      </c>
      <c r="B673" s="334" t="str">
        <f>Inek2020A3[[#This Row],[OPSKode]]</f>
        <v>8-800.k8</v>
      </c>
      <c r="C673" s="340">
        <f>Inek2020A3[[#This Row],[Betrag2]]</f>
        <v>86769.93</v>
      </c>
      <c r="D673" s="334" t="s">
        <v>2654</v>
      </c>
      <c r="E673" s="334" t="s">
        <v>3514</v>
      </c>
      <c r="F673" s="334" t="s">
        <v>2773</v>
      </c>
      <c r="G673" s="334" t="s">
        <v>2774</v>
      </c>
      <c r="H673" s="334" t="s">
        <v>2775</v>
      </c>
      <c r="I673" s="340">
        <v>86769.93</v>
      </c>
    </row>
    <row r="674" spans="1:9" x14ac:dyDescent="0.35">
      <c r="A674" s="334" t="str">
        <f>Inek2020A3[[#This Row],[ZPD2]]</f>
        <v>ZP59.41</v>
      </c>
      <c r="B674" s="334" t="str">
        <f>Inek2020A3[[#This Row],[OPSKode]]</f>
        <v>8-800.k9</v>
      </c>
      <c r="C674" s="340">
        <f>Inek2020A3[[#This Row],[Betrag2]]</f>
        <v>92413.5</v>
      </c>
      <c r="D674" s="334" t="s">
        <v>2654</v>
      </c>
      <c r="E674" s="334" t="s">
        <v>3514</v>
      </c>
      <c r="F674" s="334" t="s">
        <v>2776</v>
      </c>
      <c r="G674" s="334" t="s">
        <v>2777</v>
      </c>
      <c r="H674" s="334" t="s">
        <v>2778</v>
      </c>
      <c r="I674" s="340">
        <v>92413.5</v>
      </c>
    </row>
    <row r="675" spans="1:9" x14ac:dyDescent="0.35">
      <c r="A675" s="334" t="str">
        <f>Inek2020A3[[#This Row],[ZPD2]]</f>
        <v>ZP59.42</v>
      </c>
      <c r="B675" s="334" t="str">
        <f>Inek2020A3[[#This Row],[OPSKode]]</f>
        <v>8-800.ka</v>
      </c>
      <c r="C675" s="340">
        <f>Inek2020A3[[#This Row],[Betrag2]]</f>
        <v>98409.8</v>
      </c>
      <c r="D675" s="334" t="s">
        <v>2654</v>
      </c>
      <c r="E675" s="334" t="s">
        <v>3514</v>
      </c>
      <c r="F675" s="334" t="s">
        <v>2779</v>
      </c>
      <c r="G675" s="334" t="s">
        <v>2780</v>
      </c>
      <c r="H675" s="334" t="s">
        <v>2781</v>
      </c>
      <c r="I675" s="340">
        <v>98409.8</v>
      </c>
    </row>
    <row r="676" spans="1:9" x14ac:dyDescent="0.35">
      <c r="A676" s="334" t="str">
        <f>Inek2020A3[[#This Row],[ZPD2]]</f>
        <v>ZP59.43</v>
      </c>
      <c r="B676" s="334" t="str">
        <f>Inek2020A3[[#This Row],[OPSKode]]</f>
        <v>8-800.kb</v>
      </c>
      <c r="C676" s="340">
        <f>Inek2020A3[[#This Row],[Betrag2]]</f>
        <v>105464.27</v>
      </c>
      <c r="D676" s="334" t="s">
        <v>2654</v>
      </c>
      <c r="E676" s="334" t="s">
        <v>3514</v>
      </c>
      <c r="F676" s="334" t="s">
        <v>2782</v>
      </c>
      <c r="G676" s="334" t="s">
        <v>2783</v>
      </c>
      <c r="H676" s="334" t="s">
        <v>2784</v>
      </c>
      <c r="I676" s="340">
        <v>105464.27</v>
      </c>
    </row>
    <row r="677" spans="1:9" x14ac:dyDescent="0.35">
      <c r="A677" s="334" t="str">
        <f>Inek2020A3[[#This Row],[ZPD2]]</f>
        <v>ZP59.44</v>
      </c>
      <c r="B677" s="334" t="str">
        <f>Inek2020A3[[#This Row],[OPSKode]]</f>
        <v>8-800.kc</v>
      </c>
      <c r="C677" s="340">
        <f>Inek2020A3[[#This Row],[Betrag2]]</f>
        <v>112518.73</v>
      </c>
      <c r="D677" s="334" t="s">
        <v>2654</v>
      </c>
      <c r="E677" s="334" t="s">
        <v>3514</v>
      </c>
      <c r="F677" s="334" t="s">
        <v>2785</v>
      </c>
      <c r="G677" s="334" t="s">
        <v>2786</v>
      </c>
      <c r="H677" s="334" t="s">
        <v>2787</v>
      </c>
      <c r="I677" s="340">
        <v>112518.73</v>
      </c>
    </row>
    <row r="678" spans="1:9" x14ac:dyDescent="0.35">
      <c r="A678" s="334" t="str">
        <f>Inek2020A3[[#This Row],[ZPD2]]</f>
        <v>ZP59.45</v>
      </c>
      <c r="B678" s="334" t="str">
        <f>Inek2020A3[[#This Row],[OPSKode]]</f>
        <v>8-800.kd</v>
      </c>
      <c r="C678" s="340">
        <f>Inek2020A3[[#This Row],[Betrag2]]</f>
        <v>119573.2</v>
      </c>
      <c r="D678" s="334" t="s">
        <v>2654</v>
      </c>
      <c r="E678" s="334" t="s">
        <v>3514</v>
      </c>
      <c r="F678" s="334" t="s">
        <v>2788</v>
      </c>
      <c r="G678" s="334" t="s">
        <v>2789</v>
      </c>
      <c r="H678" s="334" t="s">
        <v>2790</v>
      </c>
      <c r="I678" s="340">
        <v>119573.2</v>
      </c>
    </row>
    <row r="679" spans="1:9" x14ac:dyDescent="0.35">
      <c r="A679" s="334" t="str">
        <f>Inek2020A3[[#This Row],[ZPD2]]</f>
        <v>ZP59.46</v>
      </c>
      <c r="B679" s="334" t="str">
        <f>Inek2020A3[[#This Row],[OPSKode]]</f>
        <v>8-800.ke</v>
      </c>
      <c r="C679" s="340">
        <f>Inek2020A3[[#This Row],[Betrag2]]</f>
        <v>126627.66</v>
      </c>
      <c r="D679" s="334" t="s">
        <v>2654</v>
      </c>
      <c r="E679" s="334" t="s">
        <v>3514</v>
      </c>
      <c r="F679" s="334" t="s">
        <v>2791</v>
      </c>
      <c r="G679" s="334" t="s">
        <v>2792</v>
      </c>
      <c r="H679" s="334" t="s">
        <v>2793</v>
      </c>
      <c r="I679" s="340">
        <v>126627.66</v>
      </c>
    </row>
    <row r="680" spans="1:9" x14ac:dyDescent="0.35">
      <c r="A680" s="334" t="str">
        <f>Inek2020A3[[#This Row],[ZPD2]]</f>
        <v>ZP59.47</v>
      </c>
      <c r="B680" s="334" t="str">
        <f>Inek2020A3[[#This Row],[OPSKode]]</f>
        <v>8-800.kf</v>
      </c>
      <c r="C680" s="340">
        <f>Inek2020A3[[#This Row],[Betrag2]]</f>
        <v>133682.13</v>
      </c>
      <c r="D680" s="334" t="s">
        <v>2654</v>
      </c>
      <c r="E680" s="334" t="s">
        <v>3514</v>
      </c>
      <c r="F680" s="334" t="s">
        <v>2794</v>
      </c>
      <c r="G680" s="334" t="s">
        <v>2795</v>
      </c>
      <c r="H680" s="334" t="s">
        <v>2796</v>
      </c>
      <c r="I680" s="340">
        <v>133682.13</v>
      </c>
    </row>
    <row r="681" spans="1:9" x14ac:dyDescent="0.35">
      <c r="D681" s="334" t="s">
        <v>2920</v>
      </c>
      <c r="E681" s="334" t="s">
        <v>2921</v>
      </c>
      <c r="H681" s="334" t="s">
        <v>2922</v>
      </c>
    </row>
    <row r="682" spans="1:9" x14ac:dyDescent="0.35">
      <c r="A682" s="334" t="str">
        <f>Inek2020A3[[#This Row],[ZPD2]]</f>
        <v>ZP63.01</v>
      </c>
      <c r="B682" s="334" t="str">
        <f>Inek2020A3[[#This Row],[OPSKode]]</f>
        <v>6-003.s0</v>
      </c>
      <c r="C682" s="340">
        <f>Inek2020A3[[#This Row],[Betrag2]]</f>
        <v>300.35000000000002</v>
      </c>
      <c r="D682" s="334" t="s">
        <v>2920</v>
      </c>
      <c r="E682" s="334" t="s">
        <v>2921</v>
      </c>
      <c r="F682" s="334" t="s">
        <v>2923</v>
      </c>
      <c r="G682" s="334" t="s">
        <v>2924</v>
      </c>
      <c r="H682" s="334" t="s">
        <v>2925</v>
      </c>
      <c r="I682" s="340">
        <v>300.35000000000002</v>
      </c>
    </row>
    <row r="683" spans="1:9" x14ac:dyDescent="0.35">
      <c r="A683" s="334" t="str">
        <f>Inek2020A3[[#This Row],[ZPD2]]</f>
        <v>ZP63.02</v>
      </c>
      <c r="B683" s="334" t="str">
        <f>Inek2020A3[[#This Row],[OPSKode]]</f>
        <v>6-003.s1</v>
      </c>
      <c r="C683" s="340">
        <f>Inek2020A3[[#This Row],[Betrag2]]</f>
        <v>600.70000000000005</v>
      </c>
      <c r="D683" s="334" t="s">
        <v>2920</v>
      </c>
      <c r="E683" s="334" t="s">
        <v>2921</v>
      </c>
      <c r="F683" s="334" t="s">
        <v>2926</v>
      </c>
      <c r="G683" s="334" t="s">
        <v>2927</v>
      </c>
      <c r="H683" s="334" t="s">
        <v>2928</v>
      </c>
      <c r="I683" s="340">
        <v>600.70000000000005</v>
      </c>
    </row>
    <row r="684" spans="1:9" x14ac:dyDescent="0.35">
      <c r="A684" s="334" t="str">
        <f>Inek2020A3[[#This Row],[ZPD2]]</f>
        <v>ZP63.03</v>
      </c>
      <c r="B684" s="334" t="str">
        <f>Inek2020A3[[#This Row],[OPSKode]]</f>
        <v>6-003.s2</v>
      </c>
      <c r="C684" s="340">
        <f>Inek2020A3[[#This Row],[Betrag2]]</f>
        <v>901.05</v>
      </c>
      <c r="D684" s="334" t="s">
        <v>2920</v>
      </c>
      <c r="E684" s="334" t="s">
        <v>2921</v>
      </c>
      <c r="F684" s="334" t="s">
        <v>2929</v>
      </c>
      <c r="G684" s="334" t="s">
        <v>2930</v>
      </c>
      <c r="H684" s="334" t="s">
        <v>1358</v>
      </c>
      <c r="I684" s="340">
        <v>901.05</v>
      </c>
    </row>
    <row r="685" spans="1:9" x14ac:dyDescent="0.35">
      <c r="A685" s="334" t="str">
        <f>Inek2020A3[[#This Row],[ZPD2]]</f>
        <v>ZP63.04</v>
      </c>
      <c r="B685" s="334" t="str">
        <f>Inek2020A3[[#This Row],[OPSKode]]</f>
        <v>6-003.s3</v>
      </c>
      <c r="C685" s="340">
        <f>Inek2020A3[[#This Row],[Betrag2]]</f>
        <v>1351.58</v>
      </c>
      <c r="D685" s="334" t="s">
        <v>2920</v>
      </c>
      <c r="E685" s="334" t="s">
        <v>2921</v>
      </c>
      <c r="F685" s="334" t="s">
        <v>2931</v>
      </c>
      <c r="G685" s="334" t="s">
        <v>2932</v>
      </c>
      <c r="H685" s="334" t="s">
        <v>1361</v>
      </c>
      <c r="I685" s="340">
        <v>1351.58</v>
      </c>
    </row>
    <row r="686" spans="1:9" x14ac:dyDescent="0.35">
      <c r="A686" s="334" t="str">
        <f>Inek2020A3[[#This Row],[ZPD2]]</f>
        <v>ZP63.05</v>
      </c>
      <c r="B686" s="334" t="str">
        <f>Inek2020A3[[#This Row],[OPSKode]]</f>
        <v>6-003.s4</v>
      </c>
      <c r="C686" s="340">
        <f>Inek2020A3[[#This Row],[Betrag2]]</f>
        <v>1802.1</v>
      </c>
      <c r="D686" s="334" t="s">
        <v>2920</v>
      </c>
      <c r="E686" s="334" t="s">
        <v>2921</v>
      </c>
      <c r="F686" s="334" t="s">
        <v>2933</v>
      </c>
      <c r="G686" s="334" t="s">
        <v>2934</v>
      </c>
      <c r="H686" s="334" t="s">
        <v>1364</v>
      </c>
      <c r="I686" s="340">
        <v>1802.1</v>
      </c>
    </row>
    <row r="687" spans="1:9" x14ac:dyDescent="0.35">
      <c r="A687" s="334" t="str">
        <f>Inek2020A3[[#This Row],[ZPD2]]</f>
        <v>ZP63.06</v>
      </c>
      <c r="B687" s="334" t="str">
        <f>Inek2020A3[[#This Row],[OPSKode]]</f>
        <v>6-003.s5</v>
      </c>
      <c r="C687" s="340">
        <f>Inek2020A3[[#This Row],[Betrag2]]</f>
        <v>2252.63</v>
      </c>
      <c r="D687" s="334" t="s">
        <v>2920</v>
      </c>
      <c r="E687" s="334" t="s">
        <v>2921</v>
      </c>
      <c r="F687" s="334" t="s">
        <v>2935</v>
      </c>
      <c r="G687" s="334" t="s">
        <v>2936</v>
      </c>
      <c r="H687" s="334" t="s">
        <v>1367</v>
      </c>
      <c r="I687" s="340">
        <v>2252.63</v>
      </c>
    </row>
    <row r="688" spans="1:9" x14ac:dyDescent="0.35">
      <c r="A688" s="334" t="str">
        <f>Inek2020A3[[#This Row],[ZPD2]]</f>
        <v>ZP63.07</v>
      </c>
      <c r="B688" s="334" t="str">
        <f>Inek2020A3[[#This Row],[OPSKode]]</f>
        <v>6-003.s6</v>
      </c>
      <c r="C688" s="340">
        <f>Inek2020A3[[#This Row],[Betrag2]]</f>
        <v>2703.15</v>
      </c>
      <c r="D688" s="334" t="s">
        <v>2920</v>
      </c>
      <c r="E688" s="334" t="s">
        <v>2921</v>
      </c>
      <c r="F688" s="334" t="s">
        <v>2937</v>
      </c>
      <c r="G688" s="334" t="s">
        <v>2938</v>
      </c>
      <c r="H688" s="334" t="s">
        <v>1370</v>
      </c>
      <c r="I688" s="340">
        <v>2703.15</v>
      </c>
    </row>
    <row r="689" spans="1:9" x14ac:dyDescent="0.35">
      <c r="A689" s="334" t="str">
        <f>Inek2020A3[[#This Row],[ZPD2]]</f>
        <v>ZP63.08</v>
      </c>
      <c r="B689" s="334" t="str">
        <f>Inek2020A3[[#This Row],[OPSKode]]</f>
        <v>6-003.s7</v>
      </c>
      <c r="C689" s="340">
        <f>Inek2020A3[[#This Row],[Betrag2]]</f>
        <v>3153.68</v>
      </c>
      <c r="D689" s="334" t="s">
        <v>2920</v>
      </c>
      <c r="E689" s="334" t="s">
        <v>2921</v>
      </c>
      <c r="F689" s="334" t="s">
        <v>2939</v>
      </c>
      <c r="G689" s="334" t="s">
        <v>2940</v>
      </c>
      <c r="H689" s="334" t="s">
        <v>1373</v>
      </c>
      <c r="I689" s="340">
        <v>3153.68</v>
      </c>
    </row>
    <row r="690" spans="1:9" x14ac:dyDescent="0.35">
      <c r="A690" s="334" t="str">
        <f>Inek2020A3[[#This Row],[ZPD2]]</f>
        <v>ZP63.09</v>
      </c>
      <c r="B690" s="334" t="str">
        <f>Inek2020A3[[#This Row],[OPSKode]]</f>
        <v>6-003.s8</v>
      </c>
      <c r="C690" s="340">
        <f>Inek2020A3[[#This Row],[Betrag2]]</f>
        <v>3604.2</v>
      </c>
      <c r="D690" s="334" t="s">
        <v>2920</v>
      </c>
      <c r="E690" s="334" t="s">
        <v>2921</v>
      </c>
      <c r="F690" s="334" t="s">
        <v>2941</v>
      </c>
      <c r="G690" s="334" t="s">
        <v>2942</v>
      </c>
      <c r="H690" s="334" t="s">
        <v>1376</v>
      </c>
      <c r="I690" s="340">
        <v>3604.2</v>
      </c>
    </row>
    <row r="691" spans="1:9" x14ac:dyDescent="0.35">
      <c r="A691" s="334" t="str">
        <f>Inek2020A3[[#This Row],[ZPD2]]</f>
        <v>ZP63.10</v>
      </c>
      <c r="B691" s="334" t="str">
        <f>Inek2020A3[[#This Row],[OPSKode]]</f>
        <v>6-003.s9</v>
      </c>
      <c r="C691" s="340">
        <f>Inek2020A3[[#This Row],[Betrag2]]</f>
        <v>4054.73</v>
      </c>
      <c r="D691" s="334" t="s">
        <v>2920</v>
      </c>
      <c r="E691" s="334" t="s">
        <v>2921</v>
      </c>
      <c r="F691" s="334" t="s">
        <v>2943</v>
      </c>
      <c r="G691" s="334" t="s">
        <v>2944</v>
      </c>
      <c r="H691" s="334" t="s">
        <v>1379</v>
      </c>
      <c r="I691" s="340">
        <v>4054.73</v>
      </c>
    </row>
    <row r="692" spans="1:9" x14ac:dyDescent="0.35">
      <c r="A692" s="334" t="str">
        <f>Inek2020A3[[#This Row],[ZPD2]]</f>
        <v>ZP63.11</v>
      </c>
      <c r="B692" s="334" t="str">
        <f>Inek2020A3[[#This Row],[OPSKode]]</f>
        <v>6-003.sa</v>
      </c>
      <c r="C692" s="340">
        <f>Inek2020A3[[#This Row],[Betrag2]]</f>
        <v>4505.25</v>
      </c>
      <c r="D692" s="334" t="s">
        <v>2920</v>
      </c>
      <c r="E692" s="334" t="s">
        <v>2921</v>
      </c>
      <c r="F692" s="334" t="s">
        <v>2945</v>
      </c>
      <c r="G692" s="334" t="s">
        <v>2946</v>
      </c>
      <c r="H692" s="334" t="s">
        <v>1382</v>
      </c>
      <c r="I692" s="340">
        <v>4505.25</v>
      </c>
    </row>
    <row r="693" spans="1:9" x14ac:dyDescent="0.35">
      <c r="A693" s="334" t="str">
        <f>Inek2020A3[[#This Row],[ZPD2]]</f>
        <v>ZP63.12</v>
      </c>
      <c r="B693" s="334" t="str">
        <f>Inek2020A3[[#This Row],[OPSKode]]</f>
        <v>6-003.sb</v>
      </c>
      <c r="C693" s="340">
        <f>Inek2020A3[[#This Row],[Betrag2]]</f>
        <v>4955.78</v>
      </c>
      <c r="D693" s="334" t="s">
        <v>2920</v>
      </c>
      <c r="E693" s="334" t="s">
        <v>2921</v>
      </c>
      <c r="F693" s="334" t="s">
        <v>2947</v>
      </c>
      <c r="G693" s="334" t="s">
        <v>2948</v>
      </c>
      <c r="H693" s="334" t="s">
        <v>1385</v>
      </c>
      <c r="I693" s="340">
        <v>4955.78</v>
      </c>
    </row>
    <row r="694" spans="1:9" x14ac:dyDescent="0.35">
      <c r="A694" s="334" t="str">
        <f>Inek2020A3[[#This Row],[ZPD2]]</f>
        <v>ZP63.13</v>
      </c>
      <c r="B694" s="334" t="str">
        <f>Inek2020A3[[#This Row],[OPSKode]]</f>
        <v>6-003.sc</v>
      </c>
      <c r="C694" s="340">
        <f>Inek2020A3[[#This Row],[Betrag2]]</f>
        <v>5406.3</v>
      </c>
      <c r="D694" s="334" t="s">
        <v>2920</v>
      </c>
      <c r="E694" s="334" t="s">
        <v>2921</v>
      </c>
      <c r="F694" s="334" t="s">
        <v>2949</v>
      </c>
      <c r="G694" s="334" t="s">
        <v>2950</v>
      </c>
      <c r="H694" s="334" t="s">
        <v>547</v>
      </c>
      <c r="I694" s="340">
        <v>5406.3</v>
      </c>
    </row>
    <row r="695" spans="1:9" x14ac:dyDescent="0.35">
      <c r="D695" s="334" t="s">
        <v>2951</v>
      </c>
      <c r="E695" s="334" t="s">
        <v>2952</v>
      </c>
      <c r="H695" s="334" t="s">
        <v>2953</v>
      </c>
    </row>
    <row r="696" spans="1:9" x14ac:dyDescent="0.35">
      <c r="A696" s="334" t="str">
        <f>Inek2020A3[[#This Row],[ZPD2]]</f>
        <v>ZP64.01</v>
      </c>
      <c r="B696" s="334" t="str">
        <f>Inek2020A3[[#This Row],[OPSKode]]</f>
        <v>6-003.h0</v>
      </c>
      <c r="C696" s="340">
        <f>Inek2020A3[[#This Row],[Betrag2]]</f>
        <v>5525.1</v>
      </c>
      <c r="D696" s="334" t="s">
        <v>2951</v>
      </c>
      <c r="E696" s="334" t="s">
        <v>2952</v>
      </c>
      <c r="F696" s="334" t="s">
        <v>2954</v>
      </c>
      <c r="G696" s="334" t="s">
        <v>2955</v>
      </c>
      <c r="H696" s="334" t="s">
        <v>1568</v>
      </c>
      <c r="I696" s="340">
        <v>5525.1</v>
      </c>
    </row>
    <row r="697" spans="1:9" x14ac:dyDescent="0.35">
      <c r="A697" s="334" t="str">
        <f>Inek2020A3[[#This Row],[ZPD2]]</f>
        <v>ZP64.02</v>
      </c>
      <c r="B697" s="334" t="str">
        <f>Inek2020A3[[#This Row],[OPSKode]]</f>
        <v>6-003.h1</v>
      </c>
      <c r="C697" s="340">
        <f>Inek2020A3[[#This Row],[Betrag2]]</f>
        <v>11050.2</v>
      </c>
      <c r="D697" s="334" t="s">
        <v>2951</v>
      </c>
      <c r="E697" s="334" t="s">
        <v>2952</v>
      </c>
      <c r="F697" s="334" t="s">
        <v>2956</v>
      </c>
      <c r="G697" s="334" t="s">
        <v>2957</v>
      </c>
      <c r="H697" s="334" t="s">
        <v>1571</v>
      </c>
      <c r="I697" s="340">
        <v>11050.2</v>
      </c>
    </row>
    <row r="698" spans="1:9" x14ac:dyDescent="0.35">
      <c r="A698" s="334" t="str">
        <f>Inek2020A3[[#This Row],[ZPD2]]</f>
        <v>ZP64.03</v>
      </c>
      <c r="B698" s="334" t="str">
        <f>Inek2020A3[[#This Row],[OPSKode]]</f>
        <v>6-003.h2</v>
      </c>
      <c r="C698" s="340">
        <f>Inek2020A3[[#This Row],[Betrag2]]</f>
        <v>16575.3</v>
      </c>
      <c r="D698" s="334" t="s">
        <v>2951</v>
      </c>
      <c r="E698" s="334" t="s">
        <v>2952</v>
      </c>
      <c r="F698" s="334" t="s">
        <v>2958</v>
      </c>
      <c r="G698" s="334" t="s">
        <v>2959</v>
      </c>
      <c r="H698" s="334" t="s">
        <v>2149</v>
      </c>
      <c r="I698" s="340">
        <v>16575.3</v>
      </c>
    </row>
    <row r="699" spans="1:9" x14ac:dyDescent="0.35">
      <c r="A699" s="334" t="str">
        <f>Inek2020A3[[#This Row],[ZPD2]]</f>
        <v>ZP64.04</v>
      </c>
      <c r="B699" s="334" t="str">
        <f>Inek2020A3[[#This Row],[OPSKode]]</f>
        <v>6-003.h3</v>
      </c>
      <c r="C699" s="340">
        <f>Inek2020A3[[#This Row],[Betrag2]]</f>
        <v>22100.400000000001</v>
      </c>
      <c r="D699" s="334" t="s">
        <v>2951</v>
      </c>
      <c r="E699" s="334" t="s">
        <v>2952</v>
      </c>
      <c r="F699" s="334" t="s">
        <v>2960</v>
      </c>
      <c r="G699" s="334" t="s">
        <v>2961</v>
      </c>
      <c r="H699" s="334" t="s">
        <v>2152</v>
      </c>
      <c r="I699" s="340">
        <v>22100.400000000001</v>
      </c>
    </row>
    <row r="700" spans="1:9" x14ac:dyDescent="0.35">
      <c r="A700" s="334" t="str">
        <f>Inek2020A3[[#This Row],[ZPD2]]</f>
        <v>ZP64.05</v>
      </c>
      <c r="B700" s="334" t="str">
        <f>Inek2020A3[[#This Row],[OPSKode]]</f>
        <v>6-003.h4</v>
      </c>
      <c r="C700" s="340">
        <f>Inek2020A3[[#This Row],[Betrag2]]</f>
        <v>27625.5</v>
      </c>
      <c r="D700" s="334" t="s">
        <v>2951</v>
      </c>
      <c r="E700" s="334" t="s">
        <v>2952</v>
      </c>
      <c r="F700" s="334" t="s">
        <v>2962</v>
      </c>
      <c r="G700" s="334" t="s">
        <v>2963</v>
      </c>
      <c r="H700" s="334" t="s">
        <v>2155</v>
      </c>
      <c r="I700" s="340">
        <v>27625.5</v>
      </c>
    </row>
    <row r="701" spans="1:9" x14ac:dyDescent="0.35">
      <c r="A701" s="334" t="str">
        <f>Inek2020A3[[#This Row],[ZPD2]]</f>
        <v>ZP64.06</v>
      </c>
      <c r="B701" s="334" t="str">
        <f>Inek2020A3[[#This Row],[OPSKode]]</f>
        <v>6-003.h5</v>
      </c>
      <c r="C701" s="340">
        <f>Inek2020A3[[#This Row],[Betrag2]]</f>
        <v>33150.6</v>
      </c>
      <c r="D701" s="334" t="s">
        <v>2951</v>
      </c>
      <c r="E701" s="334" t="s">
        <v>2952</v>
      </c>
      <c r="F701" s="334" t="s">
        <v>2964</v>
      </c>
      <c r="G701" s="334" t="s">
        <v>2965</v>
      </c>
      <c r="H701" s="334" t="s">
        <v>2158</v>
      </c>
      <c r="I701" s="340">
        <v>33150.6</v>
      </c>
    </row>
    <row r="702" spans="1:9" x14ac:dyDescent="0.35">
      <c r="A702" s="334" t="str">
        <f>Inek2020A3[[#This Row],[ZPD2]]</f>
        <v>ZP64.07</v>
      </c>
      <c r="B702" s="334" t="str">
        <f>Inek2020A3[[#This Row],[OPSKode]]</f>
        <v>6-003.h6</v>
      </c>
      <c r="C702" s="340">
        <f>Inek2020A3[[#This Row],[Betrag2]]</f>
        <v>38675.699999999997</v>
      </c>
      <c r="D702" s="334" t="s">
        <v>2951</v>
      </c>
      <c r="E702" s="334" t="s">
        <v>2952</v>
      </c>
      <c r="F702" s="334" t="s">
        <v>2966</v>
      </c>
      <c r="G702" s="334" t="s">
        <v>2967</v>
      </c>
      <c r="H702" s="334" t="s">
        <v>2161</v>
      </c>
      <c r="I702" s="340">
        <v>38675.699999999997</v>
      </c>
    </row>
    <row r="703" spans="1:9" x14ac:dyDescent="0.35">
      <c r="A703" s="334" t="str">
        <f>Inek2020A3[[#This Row],[ZPD2]]</f>
        <v>ZP64.08</v>
      </c>
      <c r="B703" s="334" t="str">
        <f>Inek2020A3[[#This Row],[OPSKode]]</f>
        <v>6-003.h7</v>
      </c>
      <c r="C703" s="340">
        <f>Inek2020A3[[#This Row],[Betrag2]]</f>
        <v>44200.800000000003</v>
      </c>
      <c r="D703" s="334" t="s">
        <v>2951</v>
      </c>
      <c r="E703" s="334" t="s">
        <v>2952</v>
      </c>
      <c r="F703" s="334" t="s">
        <v>2968</v>
      </c>
      <c r="G703" s="334" t="s">
        <v>2969</v>
      </c>
      <c r="H703" s="334" t="s">
        <v>2164</v>
      </c>
      <c r="I703" s="340">
        <v>44200.800000000003</v>
      </c>
    </row>
    <row r="704" spans="1:9" x14ac:dyDescent="0.35">
      <c r="A704" s="334" t="str">
        <f>Inek2020A3[[#This Row],[ZPD2]]</f>
        <v>ZP64.09</v>
      </c>
      <c r="B704" s="334" t="str">
        <f>Inek2020A3[[#This Row],[OPSKode]]</f>
        <v>6-003.h8</v>
      </c>
      <c r="C704" s="340">
        <f>Inek2020A3[[#This Row],[Betrag2]]</f>
        <v>49725.9</v>
      </c>
      <c r="D704" s="334" t="s">
        <v>2951</v>
      </c>
      <c r="E704" s="334" t="s">
        <v>2952</v>
      </c>
      <c r="F704" s="334" t="s">
        <v>2970</v>
      </c>
      <c r="G704" s="334" t="s">
        <v>2971</v>
      </c>
      <c r="H704" s="334" t="s">
        <v>2167</v>
      </c>
      <c r="I704" s="340">
        <v>49725.9</v>
      </c>
    </row>
    <row r="705" spans="1:9" x14ac:dyDescent="0.35">
      <c r="A705" s="334" t="str">
        <f>Inek2020A3[[#This Row],[ZPD2]]</f>
        <v>ZP64.10</v>
      </c>
      <c r="B705" s="334" t="str">
        <f>Inek2020A3[[#This Row],[OPSKode]]</f>
        <v>6-003.h9</v>
      </c>
      <c r="C705" s="340">
        <f>Inek2020A3[[#This Row],[Betrag2]]</f>
        <v>55251</v>
      </c>
      <c r="D705" s="334" t="s">
        <v>2951</v>
      </c>
      <c r="E705" s="334" t="s">
        <v>2952</v>
      </c>
      <c r="F705" s="334" t="s">
        <v>2972</v>
      </c>
      <c r="G705" s="334" t="s">
        <v>2973</v>
      </c>
      <c r="H705" s="334" t="s">
        <v>2974</v>
      </c>
      <c r="I705" s="340">
        <v>55251</v>
      </c>
    </row>
    <row r="706" spans="1:9" x14ac:dyDescent="0.35">
      <c r="A706" s="334" t="str">
        <f>Inek2020A3[[#This Row],[ZPD2]]</f>
        <v>ZP64.11</v>
      </c>
      <c r="B706" s="334" t="str">
        <f>Inek2020A3[[#This Row],[OPSKode]]</f>
        <v>6-003.ha</v>
      </c>
      <c r="C706" s="340">
        <f>Inek2020A3[[#This Row],[Betrag2]]</f>
        <v>60776.1</v>
      </c>
      <c r="D706" s="334" t="s">
        <v>2951</v>
      </c>
      <c r="E706" s="334" t="s">
        <v>2952</v>
      </c>
      <c r="F706" s="334" t="s">
        <v>2975</v>
      </c>
      <c r="G706" s="334" t="s">
        <v>2976</v>
      </c>
      <c r="H706" s="334" t="s">
        <v>2977</v>
      </c>
      <c r="I706" s="340">
        <v>60776.1</v>
      </c>
    </row>
    <row r="707" spans="1:9" x14ac:dyDescent="0.35">
      <c r="A707" s="334" t="str">
        <f>Inek2020A3[[#This Row],[ZPD2]]</f>
        <v>ZP64.12</v>
      </c>
      <c r="B707" s="334" t="str">
        <f>Inek2020A3[[#This Row],[OPSKode]]</f>
        <v>6-003.hb</v>
      </c>
      <c r="C707" s="340">
        <f>Inek2020A3[[#This Row],[Betrag2]]</f>
        <v>66301.2</v>
      </c>
      <c r="D707" s="334" t="s">
        <v>2951</v>
      </c>
      <c r="E707" s="334" t="s">
        <v>2952</v>
      </c>
      <c r="F707" s="334" t="s">
        <v>2978</v>
      </c>
      <c r="G707" s="334" t="s">
        <v>2979</v>
      </c>
      <c r="H707" s="334" t="s">
        <v>2980</v>
      </c>
      <c r="I707" s="340">
        <v>66301.2</v>
      </c>
    </row>
    <row r="708" spans="1:9" x14ac:dyDescent="0.35">
      <c r="A708" s="334" t="str">
        <f>Inek2020A3[[#This Row],[ZPD2]]</f>
        <v>ZP64.13</v>
      </c>
      <c r="B708" s="334" t="str">
        <f>Inek2020A3[[#This Row],[OPSKode]]</f>
        <v>6-003.hc</v>
      </c>
      <c r="C708" s="340">
        <f>Inek2020A3[[#This Row],[Betrag2]]</f>
        <v>71826.3</v>
      </c>
      <c r="D708" s="334" t="s">
        <v>2951</v>
      </c>
      <c r="E708" s="334" t="s">
        <v>2952</v>
      </c>
      <c r="F708" s="334" t="s">
        <v>2981</v>
      </c>
      <c r="G708" s="334" t="s">
        <v>2982</v>
      </c>
      <c r="H708" s="334" t="s">
        <v>2983</v>
      </c>
      <c r="I708" s="340">
        <v>71826.3</v>
      </c>
    </row>
    <row r="709" spans="1:9" x14ac:dyDescent="0.35">
      <c r="A709" s="334" t="str">
        <f>Inek2020A3[[#This Row],[ZPD2]]</f>
        <v>ZP64.14</v>
      </c>
      <c r="B709" s="334" t="str">
        <f>Inek2020A3[[#This Row],[OPSKode]]</f>
        <v>6-003.hd</v>
      </c>
      <c r="C709" s="340">
        <f>Inek2020A3[[#This Row],[Betrag2]]</f>
        <v>77351.399999999994</v>
      </c>
      <c r="D709" s="334" t="s">
        <v>2951</v>
      </c>
      <c r="E709" s="334" t="s">
        <v>2952</v>
      </c>
      <c r="F709" s="334" t="s">
        <v>2984</v>
      </c>
      <c r="G709" s="334" t="s">
        <v>2985</v>
      </c>
      <c r="H709" s="334" t="s">
        <v>2986</v>
      </c>
      <c r="I709" s="340">
        <v>77351.399999999994</v>
      </c>
    </row>
    <row r="710" spans="1:9" x14ac:dyDescent="0.35">
      <c r="A710" s="334" t="str">
        <f>Inek2020A3[[#This Row],[ZPD2]]</f>
        <v>ZP64.15</v>
      </c>
      <c r="B710" s="334" t="str">
        <f>Inek2020A3[[#This Row],[OPSKode]]</f>
        <v>6-003.he</v>
      </c>
      <c r="C710" s="340">
        <f>Inek2020A3[[#This Row],[Betrag2]]</f>
        <v>82876.5</v>
      </c>
      <c r="D710" s="334" t="s">
        <v>2951</v>
      </c>
      <c r="E710" s="334" t="s">
        <v>2952</v>
      </c>
      <c r="F710" s="334" t="s">
        <v>2987</v>
      </c>
      <c r="G710" s="334" t="s">
        <v>2988</v>
      </c>
      <c r="H710" s="334" t="s">
        <v>2989</v>
      </c>
      <c r="I710" s="340">
        <v>82876.5</v>
      </c>
    </row>
    <row r="711" spans="1:9" x14ac:dyDescent="0.35">
      <c r="A711" s="334" t="str">
        <f>Inek2020A3[[#This Row],[ZPD2]]</f>
        <v>ZP64.16</v>
      </c>
      <c r="B711" s="334" t="str">
        <f>Inek2020A3[[#This Row],[OPSKode]]</f>
        <v>6-003.hf</v>
      </c>
      <c r="C711" s="340">
        <f>Inek2020A3[[#This Row],[Betrag2]]</f>
        <v>88401.600000000006</v>
      </c>
      <c r="D711" s="334" t="s">
        <v>2951</v>
      </c>
      <c r="E711" s="334" t="s">
        <v>2952</v>
      </c>
      <c r="F711" s="334" t="s">
        <v>2990</v>
      </c>
      <c r="G711" s="334" t="s">
        <v>2991</v>
      </c>
      <c r="H711" s="334" t="s">
        <v>2992</v>
      </c>
      <c r="I711" s="340">
        <v>88401.600000000006</v>
      </c>
    </row>
    <row r="712" spans="1:9" x14ac:dyDescent="0.35">
      <c r="A712" s="334" t="str">
        <f>Inek2020A3[[#This Row],[ZPD2]]</f>
        <v>ZP64.17</v>
      </c>
      <c r="B712" s="334" t="str">
        <f>Inek2020A3[[#This Row],[OPSKode]]</f>
        <v>6-003.hg</v>
      </c>
      <c r="C712" s="340">
        <f>Inek2020A3[[#This Row],[Betrag2]]</f>
        <v>93926.7</v>
      </c>
      <c r="D712" s="334" t="s">
        <v>2951</v>
      </c>
      <c r="E712" s="334" t="s">
        <v>2952</v>
      </c>
      <c r="F712" s="334" t="s">
        <v>2993</v>
      </c>
      <c r="G712" s="334" t="s">
        <v>2994</v>
      </c>
      <c r="H712" s="334" t="s">
        <v>2995</v>
      </c>
      <c r="I712" s="340">
        <v>93926.7</v>
      </c>
    </row>
    <row r="713" spans="1:9" x14ac:dyDescent="0.35">
      <c r="A713" s="334" t="str">
        <f>Inek2020A3[[#This Row],[ZPD2]]</f>
        <v>ZP64.18</v>
      </c>
      <c r="B713" s="334" t="str">
        <f>Inek2020A3[[#This Row],[OPSKode]]</f>
        <v>6-003.hh</v>
      </c>
      <c r="C713" s="340">
        <f>Inek2020A3[[#This Row],[Betrag2]]</f>
        <v>99451.8</v>
      </c>
      <c r="D713" s="334" t="s">
        <v>2951</v>
      </c>
      <c r="E713" s="334" t="s">
        <v>2952</v>
      </c>
      <c r="F713" s="334" t="s">
        <v>2996</v>
      </c>
      <c r="G713" s="334" t="s">
        <v>2997</v>
      </c>
      <c r="H713" s="334" t="s">
        <v>2998</v>
      </c>
      <c r="I713" s="340">
        <v>99451.8</v>
      </c>
    </row>
    <row r="714" spans="1:9" x14ac:dyDescent="0.35">
      <c r="A714" s="334" t="str">
        <f>Inek2020A3[[#This Row],[ZPD2]]</f>
        <v>ZP64.19</v>
      </c>
      <c r="B714" s="334" t="str">
        <f>Inek2020A3[[#This Row],[OPSKode]]</f>
        <v>6-003.hj</v>
      </c>
      <c r="C714" s="340">
        <f>Inek2020A3[[#This Row],[Betrag2]]</f>
        <v>104976.9</v>
      </c>
      <c r="D714" s="334" t="s">
        <v>2951</v>
      </c>
      <c r="E714" s="334" t="s">
        <v>2952</v>
      </c>
      <c r="F714" s="334" t="s">
        <v>2999</v>
      </c>
      <c r="G714" s="334" t="s">
        <v>3000</v>
      </c>
      <c r="H714" s="334" t="s">
        <v>3001</v>
      </c>
      <c r="I714" s="340">
        <v>104976.9</v>
      </c>
    </row>
    <row r="715" spans="1:9" x14ac:dyDescent="0.35">
      <c r="A715" s="334" t="str">
        <f>Inek2020A3[[#This Row],[ZPD2]]</f>
        <v>ZP64.20</v>
      </c>
      <c r="C715" s="502" t="s">
        <v>3972</v>
      </c>
      <c r="D715" s="334" t="s">
        <v>2951</v>
      </c>
      <c r="E715" s="334" t="s">
        <v>2952</v>
      </c>
      <c r="F715" s="334" t="s">
        <v>3002</v>
      </c>
      <c r="H715" s="334" t="s">
        <v>3515</v>
      </c>
    </row>
    <row r="716" spans="1:9" x14ac:dyDescent="0.35">
      <c r="A716" s="334" t="str">
        <f>Inek2020A3[[#This Row],[ZPD2]]</f>
        <v>ZP64.21</v>
      </c>
      <c r="B716" s="334" t="str">
        <f>Inek2020A3[[#This Row],[OPSKode]]</f>
        <v>6-003.hm</v>
      </c>
      <c r="C716" s="340">
        <f>Inek2020A3[[#This Row],[Betrag2]]</f>
        <v>113264.55</v>
      </c>
      <c r="D716" s="334" t="s">
        <v>2951</v>
      </c>
      <c r="E716" s="334" t="s">
        <v>2952</v>
      </c>
      <c r="F716" s="334" t="s">
        <v>3516</v>
      </c>
      <c r="G716" s="334" t="s">
        <v>3517</v>
      </c>
      <c r="H716" s="334" t="s">
        <v>3518</v>
      </c>
      <c r="I716" s="340">
        <v>113264.55</v>
      </c>
    </row>
    <row r="717" spans="1:9" x14ac:dyDescent="0.35">
      <c r="A717" s="334" t="str">
        <f>Inek2020A3[[#This Row],[ZPD2]]</f>
        <v>ZP64.22</v>
      </c>
      <c r="B717" s="334" t="str">
        <f>Inek2020A3[[#This Row],[OPSKode]]</f>
        <v>6-003.hn</v>
      </c>
      <c r="C717" s="340">
        <f>Inek2020A3[[#This Row],[Betrag2]]</f>
        <v>124314.75</v>
      </c>
      <c r="D717" s="334" t="s">
        <v>2951</v>
      </c>
      <c r="E717" s="334" t="s">
        <v>2952</v>
      </c>
      <c r="F717" s="334" t="s">
        <v>3519</v>
      </c>
      <c r="G717" s="334" t="s">
        <v>3520</v>
      </c>
      <c r="H717" s="334" t="s">
        <v>3521</v>
      </c>
      <c r="I717" s="340">
        <v>124314.75</v>
      </c>
    </row>
    <row r="718" spans="1:9" x14ac:dyDescent="0.35">
      <c r="A718" s="334" t="str">
        <f>Inek2020A3[[#This Row],[ZPD2]]</f>
        <v>ZP64.23</v>
      </c>
      <c r="B718" s="334" t="str">
        <f>Inek2020A3[[#This Row],[OPSKode]]</f>
        <v>6-003.hp</v>
      </c>
      <c r="C718" s="340">
        <f>Inek2020A3[[#This Row],[Betrag2]]</f>
        <v>135364.95000000001</v>
      </c>
      <c r="D718" s="334" t="s">
        <v>2951</v>
      </c>
      <c r="E718" s="334" t="s">
        <v>2952</v>
      </c>
      <c r="F718" s="334" t="s">
        <v>3522</v>
      </c>
      <c r="G718" s="334" t="s">
        <v>3523</v>
      </c>
      <c r="H718" s="334" t="s">
        <v>3524</v>
      </c>
      <c r="I718" s="340">
        <v>135364.95000000001</v>
      </c>
    </row>
    <row r="719" spans="1:9" x14ac:dyDescent="0.35">
      <c r="A719" s="334" t="str">
        <f>Inek2020A3[[#This Row],[ZPD2]]</f>
        <v>ZP64.24</v>
      </c>
      <c r="B719" s="334" t="str">
        <f>Inek2020A3[[#This Row],[OPSKode]]</f>
        <v>6-003.hq</v>
      </c>
      <c r="C719" s="340">
        <f>Inek2020A3[[#This Row],[Betrag2]]</f>
        <v>146415.15</v>
      </c>
      <c r="D719" s="334" t="s">
        <v>2951</v>
      </c>
      <c r="E719" s="334" t="s">
        <v>2952</v>
      </c>
      <c r="F719" s="334" t="s">
        <v>3525</v>
      </c>
      <c r="G719" s="334" t="s">
        <v>3526</v>
      </c>
      <c r="H719" s="334" t="s">
        <v>3527</v>
      </c>
      <c r="I719" s="340">
        <v>146415.15</v>
      </c>
    </row>
    <row r="720" spans="1:9" x14ac:dyDescent="0.35">
      <c r="A720" s="334" t="str">
        <f>Inek2020A3[[#This Row],[ZPD2]]</f>
        <v>ZP64.25</v>
      </c>
      <c r="B720" s="334" t="str">
        <f>Inek2020A3[[#This Row],[OPSKode]]</f>
        <v>6-003.hr</v>
      </c>
      <c r="C720" s="340">
        <f>Inek2020A3[[#This Row],[Betrag2]]</f>
        <v>160227.9</v>
      </c>
      <c r="D720" s="334" t="s">
        <v>2951</v>
      </c>
      <c r="E720" s="334" t="s">
        <v>2952</v>
      </c>
      <c r="F720" s="334" t="s">
        <v>3528</v>
      </c>
      <c r="G720" s="334" t="s">
        <v>3529</v>
      </c>
      <c r="H720" s="334" t="s">
        <v>3530</v>
      </c>
      <c r="I720" s="340">
        <v>160227.9</v>
      </c>
    </row>
    <row r="721" spans="1:9" x14ac:dyDescent="0.35">
      <c r="A721" s="334" t="str">
        <f>Inek2020A3[[#This Row],[ZPD2]]</f>
        <v>ZP64.26</v>
      </c>
      <c r="B721" s="334" t="str">
        <f>Inek2020A3[[#This Row],[OPSKode]]</f>
        <v>6-003.hs</v>
      </c>
      <c r="C721" s="340">
        <f>Inek2020A3[[#This Row],[Betrag2]]</f>
        <v>182328.3</v>
      </c>
      <c r="D721" s="334" t="s">
        <v>2951</v>
      </c>
      <c r="E721" s="334" t="s">
        <v>2952</v>
      </c>
      <c r="F721" s="334" t="s">
        <v>3531</v>
      </c>
      <c r="G721" s="334" t="s">
        <v>3532</v>
      </c>
      <c r="H721" s="334" t="s">
        <v>3533</v>
      </c>
      <c r="I721" s="340">
        <v>182328.3</v>
      </c>
    </row>
    <row r="722" spans="1:9" x14ac:dyDescent="0.35">
      <c r="A722" s="334" t="str">
        <f>Inek2020A3[[#This Row],[ZPD2]]</f>
        <v>ZP64.27</v>
      </c>
      <c r="B722" s="334" t="str">
        <f>Inek2020A3[[#This Row],[OPSKode]]</f>
        <v>6-003.ht</v>
      </c>
      <c r="C722" s="340">
        <f>Inek2020A3[[#This Row],[Betrag2]]</f>
        <v>213637.2</v>
      </c>
      <c r="D722" s="334" t="s">
        <v>2951</v>
      </c>
      <c r="E722" s="334" t="s">
        <v>2952</v>
      </c>
      <c r="F722" s="334" t="s">
        <v>3534</v>
      </c>
      <c r="G722" s="334" t="s">
        <v>3535</v>
      </c>
      <c r="H722" s="334" t="s">
        <v>3536</v>
      </c>
      <c r="I722" s="340">
        <v>213637.2</v>
      </c>
    </row>
    <row r="723" spans="1:9" x14ac:dyDescent="0.35">
      <c r="A723" s="334" t="str">
        <f>Inek2020A3[[#This Row],[ZPD2]]</f>
        <v>ZP64.28</v>
      </c>
      <c r="B723" s="334" t="str">
        <f>Inek2020A3[[#This Row],[OPSKode]]</f>
        <v>6-003.hu</v>
      </c>
      <c r="C723" s="340">
        <f>Inek2020A3[[#This Row],[Betrag2]]</f>
        <v>257838</v>
      </c>
      <c r="D723" s="334" t="s">
        <v>2951</v>
      </c>
      <c r="E723" s="334" t="s">
        <v>2952</v>
      </c>
      <c r="F723" s="334" t="s">
        <v>3537</v>
      </c>
      <c r="G723" s="334" t="s">
        <v>3538</v>
      </c>
      <c r="H723" s="334" t="s">
        <v>3539</v>
      </c>
      <c r="I723" s="340">
        <v>257838</v>
      </c>
    </row>
    <row r="724" spans="1:9" x14ac:dyDescent="0.35">
      <c r="A724" s="334" t="str">
        <f>Inek2020A3[[#This Row],[ZPD2]]</f>
        <v>ZP64.29</v>
      </c>
      <c r="B724" s="334" t="str">
        <f>Inek2020A3[[#This Row],[OPSKode]]</f>
        <v>6-003.hv</v>
      </c>
      <c r="C724" s="340">
        <f>Inek2020A3[[#This Row],[Betrag2]]</f>
        <v>316772.40000000002</v>
      </c>
      <c r="D724" s="334" t="s">
        <v>2951</v>
      </c>
      <c r="E724" s="334" t="s">
        <v>2952</v>
      </c>
      <c r="F724" s="334" t="s">
        <v>3540</v>
      </c>
      <c r="G724" s="334" t="s">
        <v>3541</v>
      </c>
      <c r="H724" s="334" t="s">
        <v>3542</v>
      </c>
      <c r="I724" s="340">
        <v>316772.40000000002</v>
      </c>
    </row>
    <row r="725" spans="1:9" x14ac:dyDescent="0.35">
      <c r="A725" s="334" t="str">
        <f>Inek2020A3[[#This Row],[ZPD2]]</f>
        <v>ZP64.30</v>
      </c>
      <c r="B725" s="334" t="str">
        <f>Inek2020A3[[#This Row],[OPSKode]]</f>
        <v>6-003.hw</v>
      </c>
      <c r="C725" s="340">
        <f>Inek2020A3[[#This Row],[Betrag2]]</f>
        <v>405174</v>
      </c>
      <c r="D725" s="334" t="s">
        <v>2951</v>
      </c>
      <c r="E725" s="334" t="s">
        <v>2952</v>
      </c>
      <c r="F725" s="334" t="s">
        <v>3543</v>
      </c>
      <c r="G725" s="334" t="s">
        <v>3544</v>
      </c>
      <c r="H725" s="334" t="s">
        <v>3545</v>
      </c>
      <c r="I725" s="340">
        <v>405174</v>
      </c>
    </row>
    <row r="726" spans="1:9" x14ac:dyDescent="0.35">
      <c r="A726" s="334" t="str">
        <f>Inek2020A3[[#This Row],[ZPD2]]</f>
        <v>ZP64.31</v>
      </c>
      <c r="B726" s="334" t="str">
        <f>Inek2020A3[[#This Row],[OPSKode]]</f>
        <v>6-003.hz</v>
      </c>
      <c r="C726" s="340">
        <f>Inek2020A3[[#This Row],[Betrag2]]</f>
        <v>493575.6</v>
      </c>
      <c r="D726" s="334" t="s">
        <v>2951</v>
      </c>
      <c r="E726" s="334" t="s">
        <v>2952</v>
      </c>
      <c r="F726" s="334" t="s">
        <v>3546</v>
      </c>
      <c r="G726" s="334" t="s">
        <v>3547</v>
      </c>
      <c r="H726" s="334" t="s">
        <v>3548</v>
      </c>
      <c r="I726" s="340">
        <v>493575.6</v>
      </c>
    </row>
    <row r="727" spans="1:9" x14ac:dyDescent="0.35">
      <c r="D727" s="334" t="s">
        <v>3055</v>
      </c>
      <c r="E727" s="334" t="s">
        <v>3056</v>
      </c>
      <c r="H727" s="334" t="s">
        <v>3057</v>
      </c>
    </row>
    <row r="728" spans="1:9" x14ac:dyDescent="0.35">
      <c r="A728" s="334" t="str">
        <f>Inek2020A3[[#This Row],[ZPD2]]</f>
        <v>ZP66.01</v>
      </c>
      <c r="B728" s="334" t="str">
        <f>Inek2020A3[[#This Row],[OPSKode]]</f>
        <v>6-004.40</v>
      </c>
      <c r="C728" s="340">
        <f>Inek2020A3[[#This Row],[Betrag2]]</f>
        <v>910.83</v>
      </c>
      <c r="D728" s="334" t="s">
        <v>3055</v>
      </c>
      <c r="E728" s="334" t="s">
        <v>3056</v>
      </c>
      <c r="F728" s="334" t="s">
        <v>3058</v>
      </c>
      <c r="G728" s="334" t="s">
        <v>3059</v>
      </c>
      <c r="H728" s="334" t="s">
        <v>3060</v>
      </c>
      <c r="I728" s="340">
        <v>910.83</v>
      </c>
    </row>
    <row r="729" spans="1:9" x14ac:dyDescent="0.35">
      <c r="A729" s="334" t="str">
        <f>Inek2020A3[[#This Row],[ZPD2]]</f>
        <v>ZP66.02</v>
      </c>
      <c r="B729" s="334" t="str">
        <f>Inek2020A3[[#This Row],[OPSKode]]</f>
        <v>6-004.41</v>
      </c>
      <c r="C729" s="340">
        <f>Inek2020A3[[#This Row],[Betrag2]]</f>
        <v>1682.27</v>
      </c>
      <c r="D729" s="334" t="s">
        <v>3055</v>
      </c>
      <c r="E729" s="334" t="s">
        <v>3056</v>
      </c>
      <c r="F729" s="334" t="s">
        <v>3061</v>
      </c>
      <c r="G729" s="334" t="s">
        <v>3062</v>
      </c>
      <c r="H729" s="334" t="s">
        <v>3063</v>
      </c>
      <c r="I729" s="340">
        <v>1682.27</v>
      </c>
    </row>
    <row r="730" spans="1:9" x14ac:dyDescent="0.35">
      <c r="A730" s="334" t="str">
        <f>Inek2020A3[[#This Row],[ZPD2]]</f>
        <v>ZP66.03</v>
      </c>
      <c r="B730" s="334" t="str">
        <f>Inek2020A3[[#This Row],[OPSKode]]</f>
        <v>6-004.42</v>
      </c>
      <c r="C730" s="340">
        <f>Inek2020A3[[#This Row],[Betrag2]]</f>
        <v>2403.2399999999998</v>
      </c>
      <c r="D730" s="334" t="s">
        <v>3055</v>
      </c>
      <c r="E730" s="334" t="s">
        <v>3056</v>
      </c>
      <c r="F730" s="334" t="s">
        <v>3064</v>
      </c>
      <c r="G730" s="334" t="s">
        <v>3065</v>
      </c>
      <c r="H730" s="334" t="s">
        <v>1595</v>
      </c>
      <c r="I730" s="340">
        <v>2403.2399999999998</v>
      </c>
    </row>
    <row r="731" spans="1:9" x14ac:dyDescent="0.35">
      <c r="A731" s="334" t="str">
        <f>Inek2020A3[[#This Row],[ZPD2]]</f>
        <v>ZP66.04</v>
      </c>
      <c r="B731" s="334" t="str">
        <f>Inek2020A3[[#This Row],[OPSKode]]</f>
        <v>6-004.43</v>
      </c>
      <c r="C731" s="340">
        <f>Inek2020A3[[#This Row],[Betrag2]]</f>
        <v>3124.21</v>
      </c>
      <c r="D731" s="334" t="s">
        <v>3055</v>
      </c>
      <c r="E731" s="334" t="s">
        <v>3056</v>
      </c>
      <c r="F731" s="334" t="s">
        <v>3066</v>
      </c>
      <c r="G731" s="334" t="s">
        <v>3067</v>
      </c>
      <c r="H731" s="334" t="s">
        <v>1598</v>
      </c>
      <c r="I731" s="340">
        <v>3124.21</v>
      </c>
    </row>
    <row r="732" spans="1:9" x14ac:dyDescent="0.35">
      <c r="A732" s="334" t="str">
        <f>Inek2020A3[[#This Row],[ZPD2]]</f>
        <v>ZP66.05</v>
      </c>
      <c r="B732" s="334" t="str">
        <f>Inek2020A3[[#This Row],[OPSKode]]</f>
        <v>6-004.44</v>
      </c>
      <c r="C732" s="340">
        <f>Inek2020A3[[#This Row],[Betrag2]]</f>
        <v>3845.18</v>
      </c>
      <c r="D732" s="334" t="s">
        <v>3055</v>
      </c>
      <c r="E732" s="334" t="s">
        <v>3056</v>
      </c>
      <c r="F732" s="334" t="s">
        <v>3068</v>
      </c>
      <c r="G732" s="334" t="s">
        <v>3069</v>
      </c>
      <c r="H732" s="334" t="s">
        <v>1601</v>
      </c>
      <c r="I732" s="340">
        <v>3845.18</v>
      </c>
    </row>
    <row r="733" spans="1:9" x14ac:dyDescent="0.35">
      <c r="A733" s="334" t="str">
        <f>Inek2020A3[[#This Row],[ZPD2]]</f>
        <v>ZP66.06</v>
      </c>
      <c r="B733" s="334" t="str">
        <f>Inek2020A3[[#This Row],[OPSKode]]</f>
        <v>6-004.45</v>
      </c>
      <c r="C733" s="340">
        <f>Inek2020A3[[#This Row],[Betrag2]]</f>
        <v>4566.16</v>
      </c>
      <c r="D733" s="334" t="s">
        <v>3055</v>
      </c>
      <c r="E733" s="334" t="s">
        <v>3056</v>
      </c>
      <c r="F733" s="334" t="s">
        <v>3070</v>
      </c>
      <c r="G733" s="334" t="s">
        <v>3071</v>
      </c>
      <c r="H733" s="334" t="s">
        <v>3072</v>
      </c>
      <c r="I733" s="340">
        <v>4566.16</v>
      </c>
    </row>
    <row r="734" spans="1:9" x14ac:dyDescent="0.35">
      <c r="A734" s="334" t="str">
        <f>Inek2020A3[[#This Row],[ZPD2]]</f>
        <v>ZP66.07</v>
      </c>
      <c r="B734" s="334" t="str">
        <f>Inek2020A3[[#This Row],[OPSKode]]</f>
        <v>6-004.46</v>
      </c>
      <c r="C734" s="340">
        <f>Inek2020A3[[#This Row],[Betrag2]]</f>
        <v>5193.88</v>
      </c>
      <c r="D734" s="334" t="s">
        <v>3055</v>
      </c>
      <c r="E734" s="334" t="s">
        <v>3056</v>
      </c>
      <c r="F734" s="334" t="s">
        <v>3073</v>
      </c>
      <c r="G734" s="334" t="s">
        <v>3074</v>
      </c>
      <c r="H734" s="334" t="s">
        <v>3075</v>
      </c>
      <c r="I734" s="340">
        <v>5193.88</v>
      </c>
    </row>
    <row r="735" spans="1:9" x14ac:dyDescent="0.35">
      <c r="A735" s="334" t="str">
        <f>Inek2020A3[[#This Row],[ZPD2]]</f>
        <v>ZP66.08</v>
      </c>
      <c r="B735" s="334" t="str">
        <f>Inek2020A3[[#This Row],[OPSKode]]</f>
        <v>6-004.47</v>
      </c>
      <c r="C735" s="340">
        <f>Inek2020A3[[#This Row],[Betrag2]]</f>
        <v>6008.1</v>
      </c>
      <c r="D735" s="334" t="s">
        <v>3055</v>
      </c>
      <c r="E735" s="334" t="s">
        <v>3056</v>
      </c>
      <c r="F735" s="334" t="s">
        <v>3076</v>
      </c>
      <c r="G735" s="334" t="s">
        <v>3077</v>
      </c>
      <c r="H735" s="334" t="s">
        <v>3078</v>
      </c>
      <c r="I735" s="340">
        <v>6008.1</v>
      </c>
    </row>
    <row r="736" spans="1:9" x14ac:dyDescent="0.35">
      <c r="A736" s="334" t="str">
        <f>Inek2020A3[[#This Row],[ZPD2]]</f>
        <v>ZP66.09</v>
      </c>
      <c r="B736" s="334" t="str">
        <f>Inek2020A3[[#This Row],[OPSKode]]</f>
        <v>6-004.48</v>
      </c>
      <c r="C736" s="340">
        <f>Inek2020A3[[#This Row],[Betrag2]]</f>
        <v>6729.07</v>
      </c>
      <c r="D736" s="334" t="s">
        <v>3055</v>
      </c>
      <c r="E736" s="334" t="s">
        <v>3056</v>
      </c>
      <c r="F736" s="334" t="s">
        <v>3079</v>
      </c>
      <c r="G736" s="334" t="s">
        <v>3080</v>
      </c>
      <c r="H736" s="334" t="s">
        <v>3081</v>
      </c>
      <c r="I736" s="340">
        <v>6729.07</v>
      </c>
    </row>
    <row r="737" spans="1:9" x14ac:dyDescent="0.35">
      <c r="A737" s="334" t="str">
        <f>Inek2020A3[[#This Row],[ZPD2]]</f>
        <v>ZP66.10</v>
      </c>
      <c r="B737" s="334" t="str">
        <f>Inek2020A3[[#This Row],[OPSKode]]</f>
        <v>6-004.49</v>
      </c>
      <c r="C737" s="340">
        <f>Inek2020A3[[#This Row],[Betrag2]]</f>
        <v>7450.04</v>
      </c>
      <c r="D737" s="334" t="s">
        <v>3055</v>
      </c>
      <c r="E737" s="334" t="s">
        <v>3056</v>
      </c>
      <c r="F737" s="334" t="s">
        <v>3082</v>
      </c>
      <c r="G737" s="334" t="s">
        <v>3083</v>
      </c>
      <c r="H737" s="334" t="s">
        <v>3084</v>
      </c>
      <c r="I737" s="340">
        <v>7450.04</v>
      </c>
    </row>
    <row r="738" spans="1:9" x14ac:dyDescent="0.35">
      <c r="A738" s="334" t="str">
        <f>Inek2020A3[[#This Row],[ZPD2]]</f>
        <v>ZP66.11</v>
      </c>
      <c r="B738" s="334" t="str">
        <f>Inek2020A3[[#This Row],[OPSKode]]</f>
        <v>6-004.4a</v>
      </c>
      <c r="C738" s="340">
        <f>Inek2020A3[[#This Row],[Betrag2]]</f>
        <v>8171.02</v>
      </c>
      <c r="D738" s="334" t="s">
        <v>3055</v>
      </c>
      <c r="E738" s="334" t="s">
        <v>3056</v>
      </c>
      <c r="F738" s="334" t="s">
        <v>3085</v>
      </c>
      <c r="G738" s="334" t="s">
        <v>3086</v>
      </c>
      <c r="H738" s="334" t="s">
        <v>3087</v>
      </c>
      <c r="I738" s="340">
        <v>8171.02</v>
      </c>
    </row>
    <row r="739" spans="1:9" x14ac:dyDescent="0.35">
      <c r="A739" s="334" t="str">
        <f>Inek2020A3[[#This Row],[ZPD2]]</f>
        <v>ZP66.12</v>
      </c>
      <c r="B739" s="334" t="str">
        <f>Inek2020A3[[#This Row],[OPSKode]]</f>
        <v>6-004.4b</v>
      </c>
      <c r="C739" s="340">
        <f>Inek2020A3[[#This Row],[Betrag2]]</f>
        <v>8891.99</v>
      </c>
      <c r="D739" s="334" t="s">
        <v>3055</v>
      </c>
      <c r="E739" s="334" t="s">
        <v>3056</v>
      </c>
      <c r="F739" s="334" t="s">
        <v>3088</v>
      </c>
      <c r="G739" s="334" t="s">
        <v>3089</v>
      </c>
      <c r="H739" s="334" t="s">
        <v>3090</v>
      </c>
      <c r="I739" s="340">
        <v>8891.99</v>
      </c>
    </row>
    <row r="740" spans="1:9" x14ac:dyDescent="0.35">
      <c r="A740" s="334" t="str">
        <f>Inek2020A3[[#This Row],[ZPD2]]</f>
        <v>ZP66.13</v>
      </c>
      <c r="B740" s="334" t="str">
        <f>Inek2020A3[[#This Row],[OPSKode]]</f>
        <v>6-004.4c</v>
      </c>
      <c r="C740" s="340">
        <f>Inek2020A3[[#This Row],[Betrag2]]</f>
        <v>9612.9599999999991</v>
      </c>
      <c r="D740" s="334" t="s">
        <v>3055</v>
      </c>
      <c r="E740" s="334" t="s">
        <v>3056</v>
      </c>
      <c r="F740" s="334" t="s">
        <v>3091</v>
      </c>
      <c r="G740" s="334" t="s">
        <v>3092</v>
      </c>
      <c r="H740" s="334" t="s">
        <v>3093</v>
      </c>
      <c r="I740" s="340">
        <v>9612.9599999999991</v>
      </c>
    </row>
    <row r="741" spans="1:9" x14ac:dyDescent="0.35">
      <c r="A741" s="334" t="str">
        <f>Inek2020A3[[#This Row],[ZPD2]]</f>
        <v>ZP66.14</v>
      </c>
      <c r="B741" s="334" t="str">
        <f>Inek2020A3[[#This Row],[OPSKode]]</f>
        <v>6-004.4d</v>
      </c>
      <c r="C741" s="340">
        <f>Inek2020A3[[#This Row],[Betrag2]]</f>
        <v>10333.93</v>
      </c>
      <c r="D741" s="334" t="s">
        <v>3055</v>
      </c>
      <c r="E741" s="334" t="s">
        <v>3056</v>
      </c>
      <c r="F741" s="334" t="s">
        <v>3094</v>
      </c>
      <c r="G741" s="334" t="s">
        <v>3095</v>
      </c>
      <c r="H741" s="334" t="s">
        <v>3096</v>
      </c>
      <c r="I741" s="340">
        <v>10333.93</v>
      </c>
    </row>
    <row r="742" spans="1:9" x14ac:dyDescent="0.35">
      <c r="A742" s="334" t="str">
        <f>Inek2020A3[[#This Row],[ZPD2]]</f>
        <v>ZP66.15</v>
      </c>
      <c r="B742" s="334" t="str">
        <f>Inek2020A3[[#This Row],[OPSKode]]</f>
        <v>6-004.4e</v>
      </c>
      <c r="C742" s="340">
        <f>Inek2020A3[[#This Row],[Betrag2]]</f>
        <v>11054.9</v>
      </c>
      <c r="D742" s="334" t="s">
        <v>3055</v>
      </c>
      <c r="E742" s="334" t="s">
        <v>3056</v>
      </c>
      <c r="F742" s="334" t="s">
        <v>3097</v>
      </c>
      <c r="G742" s="334" t="s">
        <v>3098</v>
      </c>
      <c r="H742" s="334" t="s">
        <v>3099</v>
      </c>
      <c r="I742" s="340">
        <v>11054.9</v>
      </c>
    </row>
    <row r="743" spans="1:9" x14ac:dyDescent="0.35">
      <c r="A743" s="334" t="str">
        <f>Inek2020A3[[#This Row],[ZPD2]]</f>
        <v>ZP66.16</v>
      </c>
      <c r="B743" s="334" t="str">
        <f>Inek2020A3[[#This Row],[OPSKode]]</f>
        <v>6-004.4f</v>
      </c>
      <c r="C743" s="340">
        <f>Inek2020A3[[#This Row],[Betrag2]]</f>
        <v>11775.88</v>
      </c>
      <c r="D743" s="334" t="s">
        <v>3055</v>
      </c>
      <c r="E743" s="334" t="s">
        <v>3056</v>
      </c>
      <c r="F743" s="334" t="s">
        <v>3100</v>
      </c>
      <c r="G743" s="334" t="s">
        <v>3101</v>
      </c>
      <c r="H743" s="334" t="s">
        <v>3102</v>
      </c>
      <c r="I743" s="340">
        <v>11775.88</v>
      </c>
    </row>
    <row r="744" spans="1:9" x14ac:dyDescent="0.35">
      <c r="A744" s="334" t="str">
        <f>Inek2020A3[[#This Row],[ZPD2]]</f>
        <v>ZP66.17</v>
      </c>
      <c r="B744" s="334" t="str">
        <f>Inek2020A3[[#This Row],[OPSKode]]</f>
        <v>6-004.4g</v>
      </c>
      <c r="C744" s="340">
        <f>Inek2020A3[[#This Row],[Betrag2]]</f>
        <v>12496.85</v>
      </c>
      <c r="D744" s="334" t="s">
        <v>3055</v>
      </c>
      <c r="E744" s="334" t="s">
        <v>3056</v>
      </c>
      <c r="F744" s="334" t="s">
        <v>3103</v>
      </c>
      <c r="G744" s="334" t="s">
        <v>3104</v>
      </c>
      <c r="H744" s="334" t="s">
        <v>3105</v>
      </c>
      <c r="I744" s="340">
        <v>12496.85</v>
      </c>
    </row>
    <row r="745" spans="1:9" x14ac:dyDescent="0.35">
      <c r="D745" s="334" t="s">
        <v>3106</v>
      </c>
      <c r="E745" s="334" t="s">
        <v>3107</v>
      </c>
      <c r="H745" s="334" t="s">
        <v>3108</v>
      </c>
    </row>
    <row r="746" spans="1:9" x14ac:dyDescent="0.35">
      <c r="A746" s="334" t="str">
        <f>Inek2020A3[[#This Row],[ZPD2]]</f>
        <v>ZP67.01</v>
      </c>
      <c r="B746" s="334" t="str">
        <f>Inek2020A3[[#This Row],[OPSKode]]</f>
        <v>6-005.m0</v>
      </c>
      <c r="C746" s="340">
        <f>Inek2020A3[[#This Row],[Betrag2]]</f>
        <v>320.22000000000003</v>
      </c>
      <c r="D746" s="334" t="s">
        <v>3106</v>
      </c>
      <c r="E746" s="334" t="s">
        <v>3107</v>
      </c>
      <c r="F746" s="334" t="s">
        <v>3109</v>
      </c>
      <c r="G746" s="334" t="s">
        <v>3110</v>
      </c>
      <c r="H746" s="334" t="s">
        <v>3111</v>
      </c>
      <c r="I746" s="340">
        <v>320.22000000000003</v>
      </c>
    </row>
    <row r="747" spans="1:9" x14ac:dyDescent="0.35">
      <c r="A747" s="334" t="str">
        <f>Inek2020A3[[#This Row],[ZPD2]]</f>
        <v>ZP67.02</v>
      </c>
      <c r="B747" s="334" t="str">
        <f>Inek2020A3[[#This Row],[OPSKode]]</f>
        <v>6-005.m1</v>
      </c>
      <c r="C747" s="340">
        <f>Inek2020A3[[#This Row],[Betrag2]]</f>
        <v>640.44000000000005</v>
      </c>
      <c r="D747" s="334" t="s">
        <v>3106</v>
      </c>
      <c r="E747" s="334" t="s">
        <v>3107</v>
      </c>
      <c r="F747" s="334" t="s">
        <v>3112</v>
      </c>
      <c r="G747" s="334" t="s">
        <v>3113</v>
      </c>
      <c r="H747" s="334" t="s">
        <v>3114</v>
      </c>
      <c r="I747" s="340">
        <v>640.44000000000005</v>
      </c>
    </row>
    <row r="748" spans="1:9" x14ac:dyDescent="0.35">
      <c r="A748" s="334" t="str">
        <f>Inek2020A3[[#This Row],[ZPD2]]</f>
        <v>ZP67.03</v>
      </c>
      <c r="B748" s="334" t="str">
        <f>Inek2020A3[[#This Row],[OPSKode]]</f>
        <v>6-005.m2</v>
      </c>
      <c r="C748" s="340">
        <f>Inek2020A3[[#This Row],[Betrag2]]</f>
        <v>960.66</v>
      </c>
      <c r="D748" s="334" t="s">
        <v>3106</v>
      </c>
      <c r="E748" s="334" t="s">
        <v>3107</v>
      </c>
      <c r="F748" s="334" t="s">
        <v>3115</v>
      </c>
      <c r="G748" s="334" t="s">
        <v>3116</v>
      </c>
      <c r="H748" s="334" t="s">
        <v>3117</v>
      </c>
      <c r="I748" s="340">
        <v>960.66</v>
      </c>
    </row>
    <row r="749" spans="1:9" x14ac:dyDescent="0.35">
      <c r="A749" s="334" t="str">
        <f>Inek2020A3[[#This Row],[ZPD2]]</f>
        <v>ZP67.04</v>
      </c>
      <c r="B749" s="334" t="str">
        <f>Inek2020A3[[#This Row],[OPSKode]]</f>
        <v>6-005.m3</v>
      </c>
      <c r="C749" s="340">
        <f>Inek2020A3[[#This Row],[Betrag2]]</f>
        <v>1387.62</v>
      </c>
      <c r="D749" s="334" t="s">
        <v>3106</v>
      </c>
      <c r="E749" s="334" t="s">
        <v>3107</v>
      </c>
      <c r="F749" s="334" t="s">
        <v>3118</v>
      </c>
      <c r="G749" s="334" t="s">
        <v>3119</v>
      </c>
      <c r="H749" s="334" t="s">
        <v>3120</v>
      </c>
      <c r="I749" s="340">
        <v>1387.62</v>
      </c>
    </row>
    <row r="750" spans="1:9" x14ac:dyDescent="0.35">
      <c r="A750" s="334" t="str">
        <f>Inek2020A3[[#This Row],[ZPD2]]</f>
        <v>ZP67.05</v>
      </c>
      <c r="B750" s="334" t="str">
        <f>Inek2020A3[[#This Row],[OPSKode]]</f>
        <v>6-005.m4</v>
      </c>
      <c r="C750" s="340">
        <f>Inek2020A3[[#This Row],[Betrag2]]</f>
        <v>1814.58</v>
      </c>
      <c r="D750" s="334" t="s">
        <v>3106</v>
      </c>
      <c r="E750" s="334" t="s">
        <v>3107</v>
      </c>
      <c r="F750" s="334" t="s">
        <v>3121</v>
      </c>
      <c r="G750" s="334" t="s">
        <v>3122</v>
      </c>
      <c r="H750" s="334" t="s">
        <v>3123</v>
      </c>
      <c r="I750" s="340">
        <v>1814.58</v>
      </c>
    </row>
    <row r="751" spans="1:9" x14ac:dyDescent="0.35">
      <c r="A751" s="334" t="str">
        <f>Inek2020A3[[#This Row],[ZPD2]]</f>
        <v>ZP67.06</v>
      </c>
      <c r="B751" s="334" t="str">
        <f>Inek2020A3[[#This Row],[OPSKode]]</f>
        <v>6-005.m5</v>
      </c>
      <c r="C751" s="340">
        <f>Inek2020A3[[#This Row],[Betrag2]]</f>
        <v>2241.54</v>
      </c>
      <c r="D751" s="334" t="s">
        <v>3106</v>
      </c>
      <c r="E751" s="334" t="s">
        <v>3107</v>
      </c>
      <c r="F751" s="334" t="s">
        <v>3124</v>
      </c>
      <c r="G751" s="334" t="s">
        <v>3125</v>
      </c>
      <c r="H751" s="334" t="s">
        <v>3126</v>
      </c>
      <c r="I751" s="340">
        <v>2241.54</v>
      </c>
    </row>
    <row r="752" spans="1:9" x14ac:dyDescent="0.35">
      <c r="A752" s="334" t="str">
        <f>Inek2020A3[[#This Row],[ZPD2]]</f>
        <v>ZP67.07</v>
      </c>
      <c r="B752" s="334" t="str">
        <f>Inek2020A3[[#This Row],[OPSKode]]</f>
        <v>6-005.m6</v>
      </c>
      <c r="C752" s="340">
        <f>Inek2020A3[[#This Row],[Betrag2]]</f>
        <v>2668.5</v>
      </c>
      <c r="D752" s="334" t="s">
        <v>3106</v>
      </c>
      <c r="E752" s="334" t="s">
        <v>3107</v>
      </c>
      <c r="F752" s="334" t="s">
        <v>3127</v>
      </c>
      <c r="G752" s="334" t="s">
        <v>3128</v>
      </c>
      <c r="H752" s="334" t="s">
        <v>3129</v>
      </c>
      <c r="I752" s="340">
        <v>2668.5</v>
      </c>
    </row>
    <row r="753" spans="1:9" x14ac:dyDescent="0.35">
      <c r="A753" s="334" t="str">
        <f>Inek2020A3[[#This Row],[ZPD2]]</f>
        <v>ZP67.08</v>
      </c>
      <c r="B753" s="334" t="str">
        <f>Inek2020A3[[#This Row],[OPSKode]]</f>
        <v>6-005.m7</v>
      </c>
      <c r="C753" s="340">
        <f>Inek2020A3[[#This Row],[Betrag2]]</f>
        <v>3095.46</v>
      </c>
      <c r="D753" s="334" t="s">
        <v>3106</v>
      </c>
      <c r="E753" s="334" t="s">
        <v>3107</v>
      </c>
      <c r="F753" s="334" t="s">
        <v>3130</v>
      </c>
      <c r="G753" s="334" t="s">
        <v>3131</v>
      </c>
      <c r="H753" s="334" t="s">
        <v>3132</v>
      </c>
      <c r="I753" s="340">
        <v>3095.46</v>
      </c>
    </row>
    <row r="754" spans="1:9" x14ac:dyDescent="0.35">
      <c r="A754" s="334" t="str">
        <f>Inek2020A3[[#This Row],[ZPD2]]</f>
        <v>ZP67.09</v>
      </c>
      <c r="B754" s="334" t="str">
        <f>Inek2020A3[[#This Row],[OPSKode]]</f>
        <v>6-005.m8</v>
      </c>
      <c r="C754" s="340">
        <f>Inek2020A3[[#This Row],[Betrag2]]</f>
        <v>3522.42</v>
      </c>
      <c r="D754" s="334" t="s">
        <v>3106</v>
      </c>
      <c r="E754" s="334" t="s">
        <v>3107</v>
      </c>
      <c r="F754" s="334" t="s">
        <v>3133</v>
      </c>
      <c r="G754" s="334" t="s">
        <v>3134</v>
      </c>
      <c r="H754" s="334" t="s">
        <v>3135</v>
      </c>
      <c r="I754" s="340">
        <v>3522.42</v>
      </c>
    </row>
    <row r="755" spans="1:9" x14ac:dyDescent="0.35">
      <c r="A755" s="334" t="str">
        <f>Inek2020A3[[#This Row],[ZPD2]]</f>
        <v>ZP67.10</v>
      </c>
      <c r="B755" s="334" t="str">
        <f>Inek2020A3[[#This Row],[OPSKode]]</f>
        <v>6-005.m9</v>
      </c>
      <c r="C755" s="340">
        <f>Inek2020A3[[#This Row],[Betrag2]]</f>
        <v>3949.38</v>
      </c>
      <c r="D755" s="334" t="s">
        <v>3106</v>
      </c>
      <c r="E755" s="334" t="s">
        <v>3107</v>
      </c>
      <c r="F755" s="334" t="s">
        <v>3136</v>
      </c>
      <c r="G755" s="334" t="s">
        <v>3137</v>
      </c>
      <c r="H755" s="334" t="s">
        <v>3138</v>
      </c>
      <c r="I755" s="340">
        <v>3949.38</v>
      </c>
    </row>
    <row r="756" spans="1:9" x14ac:dyDescent="0.35">
      <c r="A756" s="334" t="str">
        <f>Inek2020A3[[#This Row],[ZPD2]]</f>
        <v>ZP67.11</v>
      </c>
      <c r="B756" s="334" t="str">
        <f>Inek2020A3[[#This Row],[OPSKode]]</f>
        <v>6-005.ma</v>
      </c>
      <c r="C756" s="340">
        <f>Inek2020A3[[#This Row],[Betrag2]]</f>
        <v>4376.34</v>
      </c>
      <c r="D756" s="334" t="s">
        <v>3106</v>
      </c>
      <c r="E756" s="334" t="s">
        <v>3107</v>
      </c>
      <c r="F756" s="334" t="s">
        <v>3139</v>
      </c>
      <c r="G756" s="334" t="s">
        <v>3140</v>
      </c>
      <c r="H756" s="334" t="s">
        <v>3141</v>
      </c>
      <c r="I756" s="340">
        <v>4376.34</v>
      </c>
    </row>
    <row r="757" spans="1:9" x14ac:dyDescent="0.35">
      <c r="A757" s="334" t="str">
        <f>Inek2020A3[[#This Row],[ZPD2]]</f>
        <v>ZP67.12</v>
      </c>
      <c r="B757" s="334" t="str">
        <f>Inek2020A3[[#This Row],[OPSKode]]</f>
        <v>6-005.mb</v>
      </c>
      <c r="C757" s="340">
        <f>Inek2020A3[[#This Row],[Betrag2]]</f>
        <v>4803.3</v>
      </c>
      <c r="D757" s="334" t="s">
        <v>3106</v>
      </c>
      <c r="E757" s="334" t="s">
        <v>3107</v>
      </c>
      <c r="F757" s="334" t="s">
        <v>3142</v>
      </c>
      <c r="G757" s="334" t="s">
        <v>3143</v>
      </c>
      <c r="H757" s="334" t="s">
        <v>3144</v>
      </c>
      <c r="I757" s="340">
        <v>4803.3</v>
      </c>
    </row>
    <row r="758" spans="1:9" x14ac:dyDescent="0.35">
      <c r="A758" s="334" t="str">
        <f>Inek2020A3[[#This Row],[ZPD2]]</f>
        <v>ZP67.13</v>
      </c>
      <c r="B758" s="334" t="str">
        <f>Inek2020A3[[#This Row],[OPSKode]]</f>
        <v>6-005.mc</v>
      </c>
      <c r="C758" s="340">
        <f>Inek2020A3[[#This Row],[Betrag2]]</f>
        <v>5230.26</v>
      </c>
      <c r="D758" s="334" t="s">
        <v>3106</v>
      </c>
      <c r="E758" s="334" t="s">
        <v>3107</v>
      </c>
      <c r="F758" s="334" t="s">
        <v>3145</v>
      </c>
      <c r="G758" s="334" t="s">
        <v>3146</v>
      </c>
      <c r="H758" s="334" t="s">
        <v>3147</v>
      </c>
      <c r="I758" s="340">
        <v>5230.26</v>
      </c>
    </row>
    <row r="759" spans="1:9" x14ac:dyDescent="0.35">
      <c r="A759" s="334" t="str">
        <f>Inek2020A3[[#This Row],[ZPD2]]</f>
        <v>ZP67.14</v>
      </c>
      <c r="C759" s="502" t="s">
        <v>3975</v>
      </c>
      <c r="D759" s="334" t="s">
        <v>3106</v>
      </c>
      <c r="E759" s="334" t="s">
        <v>3107</v>
      </c>
      <c r="F759" s="334" t="s">
        <v>3148</v>
      </c>
      <c r="H759" s="334" t="s">
        <v>3768</v>
      </c>
    </row>
    <row r="760" spans="1:9" x14ac:dyDescent="0.35">
      <c r="A760" s="334" t="str">
        <f>Inek2020A3[[#This Row],[ZPD2]]</f>
        <v>ZP67.15</v>
      </c>
      <c r="B760" s="334" t="str">
        <f>Inek2020A3[[#This Row],[OPSKode]]</f>
        <v>6-005.me</v>
      </c>
      <c r="C760" s="340">
        <f>Inek2020A3[[#This Row],[Betrag2]]</f>
        <v>5763.96</v>
      </c>
      <c r="D760" s="334" t="s">
        <v>3106</v>
      </c>
      <c r="E760" s="334" t="s">
        <v>3107</v>
      </c>
      <c r="F760" s="334" t="s">
        <v>3769</v>
      </c>
      <c r="G760" s="334" t="s">
        <v>3770</v>
      </c>
      <c r="H760" s="334" t="s">
        <v>3771</v>
      </c>
      <c r="I760" s="340">
        <v>5763.96</v>
      </c>
    </row>
    <row r="761" spans="1:9" x14ac:dyDescent="0.35">
      <c r="A761" s="334" t="str">
        <f>Inek2020A3[[#This Row],[ZPD2]]</f>
        <v>ZP67.16</v>
      </c>
      <c r="B761" s="334" t="str">
        <f>Inek2020A3[[#This Row],[OPSKode]]</f>
        <v>6-005.mf</v>
      </c>
      <c r="C761" s="340">
        <f>Inek2020A3[[#This Row],[Betrag2]]</f>
        <v>6617.88</v>
      </c>
      <c r="D761" s="334" t="s">
        <v>3106</v>
      </c>
      <c r="E761" s="334" t="s">
        <v>3107</v>
      </c>
      <c r="F761" s="334" t="s">
        <v>3772</v>
      </c>
      <c r="G761" s="334" t="s">
        <v>3773</v>
      </c>
      <c r="H761" s="334" t="s">
        <v>3774</v>
      </c>
      <c r="I761" s="340">
        <v>6617.88</v>
      </c>
    </row>
    <row r="762" spans="1:9" x14ac:dyDescent="0.35">
      <c r="A762" s="334" t="str">
        <f>Inek2020A3[[#This Row],[ZPD2]]</f>
        <v>ZP67.17</v>
      </c>
      <c r="B762" s="334" t="str">
        <f>Inek2020A3[[#This Row],[OPSKode]]</f>
        <v>6-005.mg</v>
      </c>
      <c r="C762" s="340">
        <f>Inek2020A3[[#This Row],[Betrag2]]</f>
        <v>7471.8</v>
      </c>
      <c r="D762" s="334" t="s">
        <v>3106</v>
      </c>
      <c r="E762" s="334" t="s">
        <v>3107</v>
      </c>
      <c r="F762" s="334" t="s">
        <v>3775</v>
      </c>
      <c r="G762" s="334" t="s">
        <v>3776</v>
      </c>
      <c r="H762" s="334" t="s">
        <v>3777</v>
      </c>
      <c r="I762" s="340">
        <v>7471.8</v>
      </c>
    </row>
    <row r="763" spans="1:9" x14ac:dyDescent="0.35">
      <c r="A763" s="334" t="str">
        <f>Inek2020A3[[#This Row],[ZPD2]]</f>
        <v>ZP67.18</v>
      </c>
      <c r="B763" s="334" t="str">
        <f>Inek2020A3[[#This Row],[OPSKode]]</f>
        <v>6-005.mh</v>
      </c>
      <c r="C763" s="340">
        <f>Inek2020A3[[#This Row],[Betrag2]]</f>
        <v>8325.7199999999993</v>
      </c>
      <c r="D763" s="334" t="s">
        <v>3106</v>
      </c>
      <c r="E763" s="334" t="s">
        <v>3107</v>
      </c>
      <c r="F763" s="334" t="s">
        <v>3778</v>
      </c>
      <c r="G763" s="334" t="s">
        <v>3779</v>
      </c>
      <c r="H763" s="334" t="s">
        <v>3780</v>
      </c>
      <c r="I763" s="340">
        <v>8325.7199999999993</v>
      </c>
    </row>
    <row r="764" spans="1:9" x14ac:dyDescent="0.35">
      <c r="A764" s="334" t="str">
        <f>Inek2020A3[[#This Row],[ZPD2]]</f>
        <v>ZP67.19</v>
      </c>
      <c r="B764" s="334" t="str">
        <f>Inek2020A3[[#This Row],[OPSKode]]</f>
        <v>6-005.mj</v>
      </c>
      <c r="C764" s="340">
        <f>Inek2020A3[[#This Row],[Betrag2]]</f>
        <v>9179.64</v>
      </c>
      <c r="D764" s="334" t="s">
        <v>3106</v>
      </c>
      <c r="E764" s="334" t="s">
        <v>3107</v>
      </c>
      <c r="F764" s="334" t="s">
        <v>3781</v>
      </c>
      <c r="G764" s="334" t="s">
        <v>3782</v>
      </c>
      <c r="H764" s="334" t="s">
        <v>3783</v>
      </c>
      <c r="I764" s="340">
        <v>9179.64</v>
      </c>
    </row>
    <row r="765" spans="1:9" x14ac:dyDescent="0.35">
      <c r="A765" s="334" t="str">
        <f>Inek2020A3[[#This Row],[ZPD2]]</f>
        <v>ZP67.20</v>
      </c>
      <c r="B765" s="334" t="str">
        <f>Inek2020A3[[#This Row],[OPSKode]]</f>
        <v>6-005.mk</v>
      </c>
      <c r="C765" s="340">
        <f>Inek2020A3[[#This Row],[Betrag2]]</f>
        <v>10033.56</v>
      </c>
      <c r="D765" s="334" t="s">
        <v>3106</v>
      </c>
      <c r="E765" s="334" t="s">
        <v>3107</v>
      </c>
      <c r="F765" s="334" t="s">
        <v>3784</v>
      </c>
      <c r="G765" s="334" t="s">
        <v>3785</v>
      </c>
      <c r="H765" s="334" t="s">
        <v>3786</v>
      </c>
      <c r="I765" s="340">
        <v>10033.56</v>
      </c>
    </row>
    <row r="766" spans="1:9" x14ac:dyDescent="0.35">
      <c r="A766" s="334" t="str">
        <f>Inek2020A3[[#This Row],[ZPD2]]</f>
        <v>ZP67.21</v>
      </c>
      <c r="B766" s="334" t="str">
        <f>Inek2020A3[[#This Row],[OPSKode]]</f>
        <v>6-005.mm</v>
      </c>
      <c r="C766" s="340">
        <f>Inek2020A3[[#This Row],[Betrag2]]</f>
        <v>10887.48</v>
      </c>
      <c r="D766" s="334" t="s">
        <v>3106</v>
      </c>
      <c r="E766" s="334" t="s">
        <v>3107</v>
      </c>
      <c r="F766" s="334" t="s">
        <v>3787</v>
      </c>
      <c r="G766" s="334" t="s">
        <v>3788</v>
      </c>
      <c r="H766" s="334" t="s">
        <v>3789</v>
      </c>
      <c r="I766" s="340">
        <v>10887.48</v>
      </c>
    </row>
    <row r="767" spans="1:9" x14ac:dyDescent="0.35">
      <c r="D767" s="334" t="s">
        <v>3168</v>
      </c>
      <c r="E767" s="334" t="s">
        <v>3169</v>
      </c>
      <c r="H767" s="334" t="s">
        <v>3170</v>
      </c>
    </row>
    <row r="768" spans="1:9" x14ac:dyDescent="0.35">
      <c r="A768" s="334" t="str">
        <f>Inek2020A3[[#This Row],[ZPD2]]</f>
        <v>ZP69.01</v>
      </c>
      <c r="B768" s="334" t="str">
        <f>Inek2020A3[[#This Row],[OPSKode]]</f>
        <v>8-800.h1</v>
      </c>
      <c r="C768" s="340">
        <f>Inek2020A3[[#This Row],[Betrag2]]</f>
        <v>633.99</v>
      </c>
      <c r="D768" s="334" t="s">
        <v>3168</v>
      </c>
      <c r="E768" s="334" t="s">
        <v>3169</v>
      </c>
      <c r="F768" s="334" t="s">
        <v>3171</v>
      </c>
      <c r="G768" s="334" t="s">
        <v>3172</v>
      </c>
      <c r="H768" s="334" t="s">
        <v>3173</v>
      </c>
      <c r="I768" s="340">
        <v>633.99</v>
      </c>
    </row>
    <row r="769" spans="1:9" x14ac:dyDescent="0.35">
      <c r="A769" s="334" t="str">
        <f>Inek2020A3[[#This Row],[ZPD2]]</f>
        <v>ZP69.02</v>
      </c>
      <c r="B769" s="334" t="str">
        <f>Inek2020A3[[#This Row],[OPSKode]]</f>
        <v>8-800.h2</v>
      </c>
      <c r="C769" s="340">
        <f>Inek2020A3[[#This Row],[Betrag2]]</f>
        <v>950.99</v>
      </c>
      <c r="D769" s="334" t="s">
        <v>3168</v>
      </c>
      <c r="E769" s="334" t="s">
        <v>3169</v>
      </c>
      <c r="F769" s="334" t="s">
        <v>3174</v>
      </c>
      <c r="G769" s="334" t="s">
        <v>3175</v>
      </c>
      <c r="H769" s="334" t="s">
        <v>3176</v>
      </c>
      <c r="I769" s="340">
        <v>950.99</v>
      </c>
    </row>
    <row r="770" spans="1:9" x14ac:dyDescent="0.35">
      <c r="A770" s="334" t="str">
        <f>Inek2020A3[[#This Row],[ZPD2]]</f>
        <v>ZP69.03</v>
      </c>
      <c r="B770" s="334" t="str">
        <f>Inek2020A3[[#This Row],[OPSKode]]</f>
        <v>8-800.h3</v>
      </c>
      <c r="C770" s="340">
        <f>Inek2020A3[[#This Row],[Betrag2]]</f>
        <v>1267.98</v>
      </c>
      <c r="D770" s="334" t="s">
        <v>3168</v>
      </c>
      <c r="E770" s="334" t="s">
        <v>3169</v>
      </c>
      <c r="F770" s="334" t="s">
        <v>3177</v>
      </c>
      <c r="G770" s="334" t="s">
        <v>3178</v>
      </c>
      <c r="H770" s="334" t="s">
        <v>3179</v>
      </c>
      <c r="I770" s="340">
        <v>1267.98</v>
      </c>
    </row>
    <row r="771" spans="1:9" x14ac:dyDescent="0.35">
      <c r="A771" s="334" t="str">
        <f>Inek2020A3[[#This Row],[ZPD2]]</f>
        <v>ZP69.04</v>
      </c>
      <c r="B771" s="334" t="str">
        <f>Inek2020A3[[#This Row],[OPSKode]]</f>
        <v>8-800.h4</v>
      </c>
      <c r="C771" s="340">
        <f>Inek2020A3[[#This Row],[Betrag2]]</f>
        <v>1584.98</v>
      </c>
      <c r="D771" s="334" t="s">
        <v>3168</v>
      </c>
      <c r="E771" s="334" t="s">
        <v>3169</v>
      </c>
      <c r="F771" s="334" t="s">
        <v>3180</v>
      </c>
      <c r="G771" s="334" t="s">
        <v>3181</v>
      </c>
      <c r="H771" s="334" t="s">
        <v>3182</v>
      </c>
      <c r="I771" s="340">
        <v>1584.98</v>
      </c>
    </row>
    <row r="772" spans="1:9" x14ac:dyDescent="0.35">
      <c r="A772" s="334" t="str">
        <f>Inek2020A3[[#This Row],[ZPD2]]</f>
        <v>ZP69.05</v>
      </c>
      <c r="B772" s="334" t="str">
        <f>Inek2020A3[[#This Row],[OPSKode]]</f>
        <v>8-800.h5</v>
      </c>
      <c r="C772" s="340">
        <f>Inek2020A3[[#This Row],[Betrag2]]</f>
        <v>2060.4699999999998</v>
      </c>
      <c r="D772" s="334" t="s">
        <v>3168</v>
      </c>
      <c r="E772" s="334" t="s">
        <v>3169</v>
      </c>
      <c r="F772" s="334" t="s">
        <v>3183</v>
      </c>
      <c r="G772" s="334" t="s">
        <v>3184</v>
      </c>
      <c r="H772" s="334" t="s">
        <v>3185</v>
      </c>
      <c r="I772" s="340">
        <v>2060.4699999999998</v>
      </c>
    </row>
    <row r="773" spans="1:9" x14ac:dyDescent="0.35">
      <c r="A773" s="334" t="str">
        <f>Inek2020A3[[#This Row],[ZPD2]]</f>
        <v>ZP69.06</v>
      </c>
      <c r="B773" s="334" t="str">
        <f>Inek2020A3[[#This Row],[OPSKode]]</f>
        <v>8-800.h6</v>
      </c>
      <c r="C773" s="340">
        <f>Inek2020A3[[#This Row],[Betrag2]]</f>
        <v>2694.46</v>
      </c>
      <c r="D773" s="334" t="s">
        <v>3168</v>
      </c>
      <c r="E773" s="334" t="s">
        <v>3169</v>
      </c>
      <c r="F773" s="334" t="s">
        <v>3186</v>
      </c>
      <c r="G773" s="334" t="s">
        <v>3187</v>
      </c>
      <c r="H773" s="334" t="s">
        <v>3188</v>
      </c>
      <c r="I773" s="340">
        <v>2694.46</v>
      </c>
    </row>
    <row r="774" spans="1:9" x14ac:dyDescent="0.35">
      <c r="A774" s="334" t="str">
        <f>Inek2020A3[[#This Row],[ZPD2]]</f>
        <v>ZP69.07</v>
      </c>
      <c r="B774" s="334" t="str">
        <f>Inek2020A3[[#This Row],[OPSKode]]</f>
        <v>8-800.h7</v>
      </c>
      <c r="C774" s="340">
        <f>Inek2020A3[[#This Row],[Betrag2]]</f>
        <v>3328.45</v>
      </c>
      <c r="D774" s="334" t="s">
        <v>3168</v>
      </c>
      <c r="E774" s="334" t="s">
        <v>3169</v>
      </c>
      <c r="F774" s="334" t="s">
        <v>3189</v>
      </c>
      <c r="G774" s="334" t="s">
        <v>3190</v>
      </c>
      <c r="H774" s="334" t="s">
        <v>3191</v>
      </c>
      <c r="I774" s="340">
        <v>3328.45</v>
      </c>
    </row>
    <row r="775" spans="1:9" x14ac:dyDescent="0.35">
      <c r="A775" s="334" t="str">
        <f>Inek2020A3[[#This Row],[ZPD2]]</f>
        <v>ZP69.08</v>
      </c>
      <c r="B775" s="334" t="str">
        <f>Inek2020A3[[#This Row],[OPSKode]]</f>
        <v>8-800.h8</v>
      </c>
      <c r="C775" s="340">
        <f>Inek2020A3[[#This Row],[Betrag2]]</f>
        <v>3962.44</v>
      </c>
      <c r="D775" s="334" t="s">
        <v>3168</v>
      </c>
      <c r="E775" s="334" t="s">
        <v>3169</v>
      </c>
      <c r="F775" s="334" t="s">
        <v>3192</v>
      </c>
      <c r="G775" s="334" t="s">
        <v>3193</v>
      </c>
      <c r="H775" s="334" t="s">
        <v>3194</v>
      </c>
      <c r="I775" s="340">
        <v>3962.44</v>
      </c>
    </row>
    <row r="776" spans="1:9" x14ac:dyDescent="0.35">
      <c r="A776" s="334" t="str">
        <f>Inek2020A3[[#This Row],[ZPD2]]</f>
        <v>ZP69.09</v>
      </c>
      <c r="B776" s="334" t="str">
        <f>Inek2020A3[[#This Row],[OPSKode]]</f>
        <v>8-800.h9</v>
      </c>
      <c r="C776" s="340">
        <f>Inek2020A3[[#This Row],[Betrag2]]</f>
        <v>4596.43</v>
      </c>
      <c r="D776" s="334" t="s">
        <v>3168</v>
      </c>
      <c r="E776" s="334" t="s">
        <v>3169</v>
      </c>
      <c r="F776" s="334" t="s">
        <v>3195</v>
      </c>
      <c r="G776" s="334" t="s">
        <v>3196</v>
      </c>
      <c r="H776" s="334" t="s">
        <v>3197</v>
      </c>
      <c r="I776" s="340">
        <v>4596.43</v>
      </c>
    </row>
    <row r="777" spans="1:9" x14ac:dyDescent="0.35">
      <c r="A777" s="334" t="str">
        <f>Inek2020A3[[#This Row],[ZPD2]]</f>
        <v>ZP69.10</v>
      </c>
      <c r="B777" s="334" t="str">
        <f>Inek2020A3[[#This Row],[OPSKode]]</f>
        <v>8-800.ha</v>
      </c>
      <c r="C777" s="340">
        <f>Inek2020A3[[#This Row],[Betrag2]]</f>
        <v>5230.43</v>
      </c>
      <c r="D777" s="334" t="s">
        <v>3168</v>
      </c>
      <c r="E777" s="334" t="s">
        <v>3169</v>
      </c>
      <c r="F777" s="334" t="s">
        <v>3198</v>
      </c>
      <c r="G777" s="334" t="s">
        <v>3199</v>
      </c>
      <c r="H777" s="334" t="s">
        <v>3200</v>
      </c>
      <c r="I777" s="340">
        <v>5230.43</v>
      </c>
    </row>
    <row r="778" spans="1:9" x14ac:dyDescent="0.35">
      <c r="A778" s="334" t="str">
        <f>Inek2020A3[[#This Row],[ZPD2]]</f>
        <v>ZP69.11</v>
      </c>
      <c r="B778" s="334" t="str">
        <f>Inek2020A3[[#This Row],[OPSKode]]</f>
        <v>8-800.hb</v>
      </c>
      <c r="C778" s="340">
        <f>Inek2020A3[[#This Row],[Betrag2]]</f>
        <v>5864.42</v>
      </c>
      <c r="D778" s="334" t="s">
        <v>3168</v>
      </c>
      <c r="E778" s="334" t="s">
        <v>3169</v>
      </c>
      <c r="F778" s="334" t="s">
        <v>3201</v>
      </c>
      <c r="G778" s="334" t="s">
        <v>3202</v>
      </c>
      <c r="H778" s="334" t="s">
        <v>3203</v>
      </c>
      <c r="I778" s="340">
        <v>5864.42</v>
      </c>
    </row>
    <row r="779" spans="1:9" x14ac:dyDescent="0.35">
      <c r="A779" s="334" t="str">
        <f>Inek2020A3[[#This Row],[ZPD2]]</f>
        <v>ZP69.12</v>
      </c>
      <c r="B779" s="334" t="str">
        <f>Inek2020A3[[#This Row],[OPSKode]]</f>
        <v>8-800.hc</v>
      </c>
      <c r="C779" s="340">
        <f>Inek2020A3[[#This Row],[Betrag2]]</f>
        <v>6656.91</v>
      </c>
      <c r="D779" s="334" t="s">
        <v>3168</v>
      </c>
      <c r="E779" s="334" t="s">
        <v>3169</v>
      </c>
      <c r="F779" s="334" t="s">
        <v>3204</v>
      </c>
      <c r="G779" s="334" t="s">
        <v>3205</v>
      </c>
      <c r="H779" s="334" t="s">
        <v>3206</v>
      </c>
      <c r="I779" s="340">
        <v>6656.91</v>
      </c>
    </row>
    <row r="780" spans="1:9" x14ac:dyDescent="0.35">
      <c r="A780" s="334" t="str">
        <f>Inek2020A3[[#This Row],[ZPD2]]</f>
        <v>ZP69.13</v>
      </c>
      <c r="B780" s="334" t="str">
        <f>Inek2020A3[[#This Row],[OPSKode]]</f>
        <v>8-800.hd</v>
      </c>
      <c r="C780" s="340">
        <f>Inek2020A3[[#This Row],[Betrag2]]</f>
        <v>7924.89</v>
      </c>
      <c r="D780" s="334" t="s">
        <v>3168</v>
      </c>
      <c r="E780" s="334" t="s">
        <v>3169</v>
      </c>
      <c r="F780" s="334" t="s">
        <v>3207</v>
      </c>
      <c r="G780" s="334" t="s">
        <v>3208</v>
      </c>
      <c r="H780" s="334" t="s">
        <v>3209</v>
      </c>
      <c r="I780" s="340">
        <v>7924.89</v>
      </c>
    </row>
    <row r="781" spans="1:9" x14ac:dyDescent="0.35">
      <c r="A781" s="334" t="str">
        <f>Inek2020A3[[#This Row],[ZPD2]]</f>
        <v>ZP69.14</v>
      </c>
      <c r="B781" s="334" t="str">
        <f>Inek2020A3[[#This Row],[OPSKode]]</f>
        <v>8-800.he</v>
      </c>
      <c r="C781" s="340">
        <f>Inek2020A3[[#This Row],[Betrag2]]</f>
        <v>9192.8700000000008</v>
      </c>
      <c r="D781" s="334" t="s">
        <v>3168</v>
      </c>
      <c r="E781" s="334" t="s">
        <v>3169</v>
      </c>
      <c r="F781" s="334" t="s">
        <v>3210</v>
      </c>
      <c r="G781" s="334" t="s">
        <v>3211</v>
      </c>
      <c r="H781" s="334" t="s">
        <v>3212</v>
      </c>
      <c r="I781" s="340">
        <v>9192.8700000000008</v>
      </c>
    </row>
    <row r="782" spans="1:9" x14ac:dyDescent="0.35">
      <c r="A782" s="334" t="str">
        <f>Inek2020A3[[#This Row],[ZPD2]]</f>
        <v>ZP69.15</v>
      </c>
      <c r="B782" s="334" t="str">
        <f>Inek2020A3[[#This Row],[OPSKode]]</f>
        <v>8-800.hf</v>
      </c>
      <c r="C782" s="340">
        <f>Inek2020A3[[#This Row],[Betrag2]]</f>
        <v>10460.85</v>
      </c>
      <c r="D782" s="334" t="s">
        <v>3168</v>
      </c>
      <c r="E782" s="334" t="s">
        <v>3169</v>
      </c>
      <c r="F782" s="334" t="s">
        <v>3213</v>
      </c>
      <c r="G782" s="334" t="s">
        <v>3214</v>
      </c>
      <c r="H782" s="334" t="s">
        <v>3215</v>
      </c>
      <c r="I782" s="340">
        <v>10460.85</v>
      </c>
    </row>
    <row r="783" spans="1:9" x14ac:dyDescent="0.35">
      <c r="A783" s="334" t="str">
        <f>Inek2020A3[[#This Row],[ZPD2]]</f>
        <v>ZP69.16</v>
      </c>
      <c r="B783" s="334" t="str">
        <f>Inek2020A3[[#This Row],[OPSKode]]</f>
        <v>8-800.hg</v>
      </c>
      <c r="C783" s="340">
        <f>Inek2020A3[[#This Row],[Betrag2]]</f>
        <v>11728.83</v>
      </c>
      <c r="D783" s="334" t="s">
        <v>3168</v>
      </c>
      <c r="E783" s="334" t="s">
        <v>3169</v>
      </c>
      <c r="F783" s="334" t="s">
        <v>3216</v>
      </c>
      <c r="G783" s="334" t="s">
        <v>3217</v>
      </c>
      <c r="H783" s="334" t="s">
        <v>3218</v>
      </c>
      <c r="I783" s="340">
        <v>11728.83</v>
      </c>
    </row>
    <row r="784" spans="1:9" x14ac:dyDescent="0.35">
      <c r="A784" s="334" t="str">
        <f>Inek2020A3[[#This Row],[ZPD2]]</f>
        <v>ZP69.17</v>
      </c>
      <c r="B784" s="334" t="str">
        <f>Inek2020A3[[#This Row],[OPSKode]]</f>
        <v>8-800.hh</v>
      </c>
      <c r="C784" s="340">
        <f>Inek2020A3[[#This Row],[Betrag2]]</f>
        <v>13155.31</v>
      </c>
      <c r="D784" s="334" t="s">
        <v>3168</v>
      </c>
      <c r="E784" s="334" t="s">
        <v>3169</v>
      </c>
      <c r="F784" s="334" t="s">
        <v>3219</v>
      </c>
      <c r="G784" s="334" t="s">
        <v>3220</v>
      </c>
      <c r="H784" s="334" t="s">
        <v>3221</v>
      </c>
      <c r="I784" s="340">
        <v>13155.31</v>
      </c>
    </row>
    <row r="785" spans="1:9" x14ac:dyDescent="0.35">
      <c r="A785" s="334" t="str">
        <f>Inek2020A3[[#This Row],[ZPD2]]</f>
        <v>ZP69.18</v>
      </c>
      <c r="B785" s="334" t="str">
        <f>Inek2020A3[[#This Row],[OPSKode]]</f>
        <v>8-800.hj</v>
      </c>
      <c r="C785" s="340">
        <f>Inek2020A3[[#This Row],[Betrag2]]</f>
        <v>15057.29</v>
      </c>
      <c r="D785" s="334" t="s">
        <v>3168</v>
      </c>
      <c r="E785" s="334" t="s">
        <v>3169</v>
      </c>
      <c r="F785" s="334" t="s">
        <v>3222</v>
      </c>
      <c r="G785" s="334" t="s">
        <v>3223</v>
      </c>
      <c r="H785" s="334" t="s">
        <v>3224</v>
      </c>
      <c r="I785" s="340">
        <v>15057.29</v>
      </c>
    </row>
    <row r="786" spans="1:9" x14ac:dyDescent="0.35">
      <c r="A786" s="334" t="str">
        <f>Inek2020A3[[#This Row],[ZPD2]]</f>
        <v>ZP69.19</v>
      </c>
      <c r="B786" s="334" t="str">
        <f>Inek2020A3[[#This Row],[OPSKode]]</f>
        <v>8-800.hk</v>
      </c>
      <c r="C786" s="340">
        <f>Inek2020A3[[#This Row],[Betrag2]]</f>
        <v>16959.259999999998</v>
      </c>
      <c r="D786" s="334" t="s">
        <v>3168</v>
      </c>
      <c r="E786" s="334" t="s">
        <v>3169</v>
      </c>
      <c r="F786" s="334" t="s">
        <v>3225</v>
      </c>
      <c r="G786" s="334" t="s">
        <v>3226</v>
      </c>
      <c r="H786" s="334" t="s">
        <v>3227</v>
      </c>
      <c r="I786" s="340">
        <v>16959.259999999998</v>
      </c>
    </row>
    <row r="787" spans="1:9" x14ac:dyDescent="0.35">
      <c r="A787" s="334" t="str">
        <f>Inek2020A3[[#This Row],[ZPD2]]</f>
        <v>ZP69.20</v>
      </c>
      <c r="B787" s="334" t="str">
        <f>Inek2020A3[[#This Row],[OPSKode]]</f>
        <v>8-800.hm</v>
      </c>
      <c r="C787" s="340">
        <f>Inek2020A3[[#This Row],[Betrag2]]</f>
        <v>18861.23</v>
      </c>
      <c r="D787" s="334" t="s">
        <v>3168</v>
      </c>
      <c r="E787" s="334" t="s">
        <v>3169</v>
      </c>
      <c r="F787" s="334" t="s">
        <v>3228</v>
      </c>
      <c r="G787" s="334" t="s">
        <v>3229</v>
      </c>
      <c r="H787" s="334" t="s">
        <v>3230</v>
      </c>
      <c r="I787" s="340">
        <v>18861.23</v>
      </c>
    </row>
    <row r="788" spans="1:9" x14ac:dyDescent="0.35">
      <c r="A788" s="334" t="str">
        <f>Inek2020A3[[#This Row],[ZPD2]]</f>
        <v>ZP69.21</v>
      </c>
      <c r="B788" s="334" t="str">
        <f>Inek2020A3[[#This Row],[OPSKode]]</f>
        <v>8-800.hn</v>
      </c>
      <c r="C788" s="340">
        <f>Inek2020A3[[#This Row],[Betrag2]]</f>
        <v>20763.21</v>
      </c>
      <c r="D788" s="334" t="s">
        <v>3168</v>
      </c>
      <c r="E788" s="334" t="s">
        <v>3169</v>
      </c>
      <c r="F788" s="334" t="s">
        <v>3231</v>
      </c>
      <c r="G788" s="334" t="s">
        <v>3232</v>
      </c>
      <c r="H788" s="334" t="s">
        <v>3233</v>
      </c>
      <c r="I788" s="340">
        <v>20763.21</v>
      </c>
    </row>
    <row r="789" spans="1:9" x14ac:dyDescent="0.35">
      <c r="A789" s="334" t="str">
        <f>Inek2020A3[[#This Row],[ZPD2]]</f>
        <v>ZP69.22</v>
      </c>
      <c r="B789" s="334" t="str">
        <f>Inek2020A3[[#This Row],[OPSKode]]</f>
        <v>8-800.hp</v>
      </c>
      <c r="C789" s="340">
        <f>Inek2020A3[[#This Row],[Betrag2]]</f>
        <v>22823.68</v>
      </c>
      <c r="D789" s="334" t="s">
        <v>3168</v>
      </c>
      <c r="E789" s="334" t="s">
        <v>3169</v>
      </c>
      <c r="F789" s="334" t="s">
        <v>3234</v>
      </c>
      <c r="G789" s="334" t="s">
        <v>3235</v>
      </c>
      <c r="H789" s="334" t="s">
        <v>3236</v>
      </c>
      <c r="I789" s="340">
        <v>22823.68</v>
      </c>
    </row>
    <row r="790" spans="1:9" x14ac:dyDescent="0.35">
      <c r="A790" s="334" t="str">
        <f>Inek2020A3[[#This Row],[ZPD2]]</f>
        <v>ZP69.23</v>
      </c>
      <c r="B790" s="334" t="str">
        <f>Inek2020A3[[#This Row],[OPSKode]]</f>
        <v>8-800.hq</v>
      </c>
      <c r="C790" s="340">
        <f>Inek2020A3[[#This Row],[Betrag2]]</f>
        <v>25359.64</v>
      </c>
      <c r="D790" s="334" t="s">
        <v>3168</v>
      </c>
      <c r="E790" s="334" t="s">
        <v>3169</v>
      </c>
      <c r="F790" s="334" t="s">
        <v>3237</v>
      </c>
      <c r="G790" s="334" t="s">
        <v>3238</v>
      </c>
      <c r="H790" s="334" t="s">
        <v>3239</v>
      </c>
      <c r="I790" s="340">
        <v>25359.64</v>
      </c>
    </row>
    <row r="791" spans="1:9" x14ac:dyDescent="0.35">
      <c r="A791" s="334" t="str">
        <f>Inek2020A3[[#This Row],[ZPD2]]</f>
        <v>ZP69.24</v>
      </c>
      <c r="B791" s="334" t="str">
        <f>Inek2020A3[[#This Row],[OPSKode]]</f>
        <v>8-800.hr</v>
      </c>
      <c r="C791" s="340">
        <f>Inek2020A3[[#This Row],[Betrag2]]</f>
        <v>27895.599999999999</v>
      </c>
      <c r="D791" s="334" t="s">
        <v>3168</v>
      </c>
      <c r="E791" s="334" t="s">
        <v>3169</v>
      </c>
      <c r="F791" s="334" t="s">
        <v>3240</v>
      </c>
      <c r="G791" s="334" t="s">
        <v>3241</v>
      </c>
      <c r="H791" s="334" t="s">
        <v>3242</v>
      </c>
      <c r="I791" s="340">
        <v>27895.599999999999</v>
      </c>
    </row>
    <row r="792" spans="1:9" x14ac:dyDescent="0.35">
      <c r="A792" s="334" t="str">
        <f>Inek2020A3[[#This Row],[ZPD2]]</f>
        <v>ZP69.25</v>
      </c>
      <c r="B792" s="334" t="str">
        <f>Inek2020A3[[#This Row],[OPSKode]]</f>
        <v>8-800.hs</v>
      </c>
      <c r="C792" s="340">
        <f>Inek2020A3[[#This Row],[Betrag2]]</f>
        <v>30431.57</v>
      </c>
      <c r="D792" s="334" t="s">
        <v>3168</v>
      </c>
      <c r="E792" s="334" t="s">
        <v>3169</v>
      </c>
      <c r="F792" s="334" t="s">
        <v>3243</v>
      </c>
      <c r="G792" s="334" t="s">
        <v>3244</v>
      </c>
      <c r="H792" s="334" t="s">
        <v>3245</v>
      </c>
      <c r="I792" s="340">
        <v>30431.57</v>
      </c>
    </row>
    <row r="793" spans="1:9" x14ac:dyDescent="0.35">
      <c r="A793" s="334" t="str">
        <f>Inek2020A3[[#This Row],[ZPD2]]</f>
        <v>ZP69.26</v>
      </c>
      <c r="B793" s="334" t="str">
        <f>Inek2020A3[[#This Row],[OPSKode]]</f>
        <v>8-800.ht</v>
      </c>
      <c r="C793" s="340">
        <f>Inek2020A3[[#This Row],[Betrag2]]</f>
        <v>32967.53</v>
      </c>
      <c r="D793" s="334" t="s">
        <v>3168</v>
      </c>
      <c r="E793" s="334" t="s">
        <v>3169</v>
      </c>
      <c r="F793" s="334" t="s">
        <v>3246</v>
      </c>
      <c r="G793" s="334" t="s">
        <v>3247</v>
      </c>
      <c r="H793" s="334" t="s">
        <v>3248</v>
      </c>
      <c r="I793" s="340">
        <v>32967.53</v>
      </c>
    </row>
    <row r="794" spans="1:9" x14ac:dyDescent="0.35">
      <c r="A794" s="334" t="str">
        <f>Inek2020A3[[#This Row],[ZPD2]]</f>
        <v>ZP69.27</v>
      </c>
      <c r="B794" s="334" t="str">
        <f>Inek2020A3[[#This Row],[OPSKode]]</f>
        <v>8-800.hu</v>
      </c>
      <c r="C794" s="340">
        <f>Inek2020A3[[#This Row],[Betrag2]]</f>
        <v>35503.5</v>
      </c>
      <c r="D794" s="334" t="s">
        <v>3168</v>
      </c>
      <c r="E794" s="334" t="s">
        <v>3169</v>
      </c>
      <c r="F794" s="334" t="s">
        <v>3249</v>
      </c>
      <c r="G794" s="334" t="s">
        <v>3250</v>
      </c>
      <c r="H794" s="334" t="s">
        <v>3251</v>
      </c>
      <c r="I794" s="340">
        <v>35503.5</v>
      </c>
    </row>
    <row r="795" spans="1:9" x14ac:dyDescent="0.35">
      <c r="A795" s="334" t="str">
        <f>Inek2020A3[[#This Row],[ZPD2]]</f>
        <v>ZP69.28</v>
      </c>
      <c r="B795" s="334" t="str">
        <f>Inek2020A3[[#This Row],[OPSKode]]</f>
        <v>8-800.hv</v>
      </c>
      <c r="C795" s="340">
        <f>Inek2020A3[[#This Row],[Betrag2]]</f>
        <v>38039.46</v>
      </c>
      <c r="D795" s="334" t="s">
        <v>3168</v>
      </c>
      <c r="E795" s="334" t="s">
        <v>3169</v>
      </c>
      <c r="F795" s="334" t="s">
        <v>3252</v>
      </c>
      <c r="G795" s="334" t="s">
        <v>3253</v>
      </c>
      <c r="H795" s="334" t="s">
        <v>3254</v>
      </c>
      <c r="I795" s="340">
        <v>38039.46</v>
      </c>
    </row>
    <row r="796" spans="1:9" x14ac:dyDescent="0.35">
      <c r="A796" s="334" t="str">
        <f>Inek2020A3[[#This Row],[ZPD2]]</f>
        <v>ZP69.29</v>
      </c>
      <c r="B796" s="334" t="str">
        <f>Inek2020A3[[#This Row],[OPSKode]]</f>
        <v>8-800.hz</v>
      </c>
      <c r="C796" s="340">
        <f>Inek2020A3[[#This Row],[Betrag2]]</f>
        <v>40575.42</v>
      </c>
      <c r="D796" s="334" t="s">
        <v>3168</v>
      </c>
      <c r="E796" s="334" t="s">
        <v>3169</v>
      </c>
      <c r="F796" s="334" t="s">
        <v>3255</v>
      </c>
      <c r="G796" s="334" t="s">
        <v>3256</v>
      </c>
      <c r="H796" s="334" t="s">
        <v>3257</v>
      </c>
      <c r="I796" s="340">
        <v>40575.42</v>
      </c>
    </row>
    <row r="797" spans="1:9" x14ac:dyDescent="0.35">
      <c r="A797" s="334" t="str">
        <f>Inek2020A3[[#This Row],[ZPD2]]</f>
        <v>ZP69.30</v>
      </c>
      <c r="B797" s="334" t="str">
        <f>Inek2020A3[[#This Row],[OPSKode]]</f>
        <v>8-800.n0</v>
      </c>
      <c r="C797" s="340">
        <f>Inek2020A3[[#This Row],[Betrag2]]</f>
        <v>43428.38</v>
      </c>
      <c r="D797" s="334" t="s">
        <v>3168</v>
      </c>
      <c r="E797" s="334" t="s">
        <v>3169</v>
      </c>
      <c r="F797" s="334" t="s">
        <v>3258</v>
      </c>
      <c r="G797" s="334" t="s">
        <v>3259</v>
      </c>
      <c r="H797" s="334" t="s">
        <v>3260</v>
      </c>
      <c r="I797" s="340">
        <v>43428.38</v>
      </c>
    </row>
    <row r="798" spans="1:9" x14ac:dyDescent="0.35">
      <c r="A798" s="334" t="str">
        <f>Inek2020A3[[#This Row],[ZPD2]]</f>
        <v>ZP69.31</v>
      </c>
      <c r="B798" s="334" t="str">
        <f>Inek2020A3[[#This Row],[OPSKode]]</f>
        <v>8-800.n1</v>
      </c>
      <c r="C798" s="340">
        <f>Inek2020A3[[#This Row],[Betrag2]]</f>
        <v>47232.33</v>
      </c>
      <c r="D798" s="334" t="s">
        <v>3168</v>
      </c>
      <c r="E798" s="334" t="s">
        <v>3169</v>
      </c>
      <c r="F798" s="334" t="s">
        <v>3261</v>
      </c>
      <c r="G798" s="334" t="s">
        <v>3262</v>
      </c>
      <c r="H798" s="334" t="s">
        <v>3263</v>
      </c>
      <c r="I798" s="340">
        <v>47232.33</v>
      </c>
    </row>
    <row r="799" spans="1:9" x14ac:dyDescent="0.35">
      <c r="A799" s="334" t="str">
        <f>Inek2020A3[[#This Row],[ZPD2]]</f>
        <v>ZP69.32</v>
      </c>
      <c r="B799" s="334" t="str">
        <f>Inek2020A3[[#This Row],[OPSKode]]</f>
        <v>8-800.n2</v>
      </c>
      <c r="C799" s="340">
        <f>Inek2020A3[[#This Row],[Betrag2]]</f>
        <v>51036.28</v>
      </c>
      <c r="D799" s="334" t="s">
        <v>3168</v>
      </c>
      <c r="E799" s="334" t="s">
        <v>3169</v>
      </c>
      <c r="F799" s="334" t="s">
        <v>3264</v>
      </c>
      <c r="G799" s="334" t="s">
        <v>3265</v>
      </c>
      <c r="H799" s="334" t="s">
        <v>3266</v>
      </c>
      <c r="I799" s="340">
        <v>51036.28</v>
      </c>
    </row>
    <row r="800" spans="1:9" x14ac:dyDescent="0.35">
      <c r="A800" s="334" t="str">
        <f>Inek2020A3[[#This Row],[ZPD2]]</f>
        <v>ZP69.33</v>
      </c>
      <c r="B800" s="334" t="str">
        <f>Inek2020A3[[#This Row],[OPSKode]]</f>
        <v>8-800.n3</v>
      </c>
      <c r="C800" s="340">
        <f>Inek2020A3[[#This Row],[Betrag2]]</f>
        <v>54840.22</v>
      </c>
      <c r="D800" s="334" t="s">
        <v>3168</v>
      </c>
      <c r="E800" s="334" t="s">
        <v>3169</v>
      </c>
      <c r="F800" s="334" t="s">
        <v>3267</v>
      </c>
      <c r="G800" s="334" t="s">
        <v>3268</v>
      </c>
      <c r="H800" s="334" t="s">
        <v>3269</v>
      </c>
      <c r="I800" s="340">
        <v>54840.22</v>
      </c>
    </row>
    <row r="801" spans="1:9" x14ac:dyDescent="0.35">
      <c r="A801" s="334" t="str">
        <f>Inek2020A3[[#This Row],[ZPD2]]</f>
        <v>ZP69.34</v>
      </c>
      <c r="B801" s="334" t="str">
        <f>Inek2020A3[[#This Row],[OPSKode]]</f>
        <v>8-800.n4</v>
      </c>
      <c r="C801" s="340">
        <f>Inek2020A3[[#This Row],[Betrag2]]</f>
        <v>58644.17</v>
      </c>
      <c r="D801" s="334" t="s">
        <v>3168</v>
      </c>
      <c r="E801" s="334" t="s">
        <v>3169</v>
      </c>
      <c r="F801" s="334" t="s">
        <v>3270</v>
      </c>
      <c r="G801" s="334" t="s">
        <v>3271</v>
      </c>
      <c r="H801" s="334" t="s">
        <v>3272</v>
      </c>
      <c r="I801" s="340">
        <v>58644.17</v>
      </c>
    </row>
    <row r="802" spans="1:9" x14ac:dyDescent="0.35">
      <c r="A802" s="334" t="str">
        <f>Inek2020A3[[#This Row],[ZPD2]]</f>
        <v>ZP69.35</v>
      </c>
      <c r="B802" s="334" t="str">
        <f>Inek2020A3[[#This Row],[OPSKode]]</f>
        <v>8-800.n5</v>
      </c>
      <c r="C802" s="340">
        <f>Inek2020A3[[#This Row],[Betrag2]]</f>
        <v>62765.11</v>
      </c>
      <c r="D802" s="334" t="s">
        <v>3168</v>
      </c>
      <c r="E802" s="334" t="s">
        <v>3169</v>
      </c>
      <c r="F802" s="334" t="s">
        <v>3273</v>
      </c>
      <c r="G802" s="334" t="s">
        <v>3274</v>
      </c>
      <c r="H802" s="334" t="s">
        <v>3275</v>
      </c>
      <c r="I802" s="340">
        <v>62765.11</v>
      </c>
    </row>
    <row r="803" spans="1:9" x14ac:dyDescent="0.35">
      <c r="A803" s="334" t="str">
        <f>Inek2020A3[[#This Row],[ZPD2]]</f>
        <v>ZP69.36</v>
      </c>
      <c r="B803" s="334" t="str">
        <f>Inek2020A3[[#This Row],[OPSKode]]</f>
        <v>8-800.n6</v>
      </c>
      <c r="C803" s="340">
        <f>Inek2020A3[[#This Row],[Betrag2]]</f>
        <v>67837.039999999994</v>
      </c>
      <c r="D803" s="334" t="s">
        <v>3168</v>
      </c>
      <c r="E803" s="334" t="s">
        <v>3169</v>
      </c>
      <c r="F803" s="334" t="s">
        <v>3276</v>
      </c>
      <c r="G803" s="334" t="s">
        <v>3277</v>
      </c>
      <c r="H803" s="334" t="s">
        <v>3278</v>
      </c>
      <c r="I803" s="340">
        <v>67837.039999999994</v>
      </c>
    </row>
    <row r="804" spans="1:9" x14ac:dyDescent="0.35">
      <c r="A804" s="334" t="str">
        <f>Inek2020A3[[#This Row],[ZPD2]]</f>
        <v>ZP69.37</v>
      </c>
      <c r="B804" s="334" t="str">
        <f>Inek2020A3[[#This Row],[OPSKode]]</f>
        <v>8-800.n7</v>
      </c>
      <c r="C804" s="340">
        <f>Inek2020A3[[#This Row],[Betrag2]]</f>
        <v>72908.97</v>
      </c>
      <c r="D804" s="334" t="s">
        <v>3168</v>
      </c>
      <c r="E804" s="334" t="s">
        <v>3169</v>
      </c>
      <c r="F804" s="334" t="s">
        <v>3279</v>
      </c>
      <c r="G804" s="334" t="s">
        <v>3280</v>
      </c>
      <c r="H804" s="334" t="s">
        <v>3281</v>
      </c>
      <c r="I804" s="340">
        <v>72908.97</v>
      </c>
    </row>
    <row r="805" spans="1:9" x14ac:dyDescent="0.35">
      <c r="A805" s="334" t="str">
        <f>Inek2020A3[[#This Row],[ZPD2]]</f>
        <v>ZP69.38</v>
      </c>
      <c r="B805" s="334" t="str">
        <f>Inek2020A3[[#This Row],[OPSKode]]</f>
        <v>8-800.n8</v>
      </c>
      <c r="C805" s="340">
        <f>Inek2020A3[[#This Row],[Betrag2]]</f>
        <v>77980.89</v>
      </c>
      <c r="D805" s="334" t="s">
        <v>3168</v>
      </c>
      <c r="E805" s="334" t="s">
        <v>3169</v>
      </c>
      <c r="F805" s="334" t="s">
        <v>3282</v>
      </c>
      <c r="G805" s="334" t="s">
        <v>3283</v>
      </c>
      <c r="H805" s="334" t="s">
        <v>3284</v>
      </c>
      <c r="I805" s="340">
        <v>77980.89</v>
      </c>
    </row>
    <row r="806" spans="1:9" x14ac:dyDescent="0.35">
      <c r="A806" s="334" t="str">
        <f>Inek2020A3[[#This Row],[ZPD2]]</f>
        <v>ZP69.39</v>
      </c>
      <c r="B806" s="334" t="str">
        <f>Inek2020A3[[#This Row],[OPSKode]]</f>
        <v>8-800.n9</v>
      </c>
      <c r="C806" s="340">
        <f>Inek2020A3[[#This Row],[Betrag2]]</f>
        <v>83052.820000000007</v>
      </c>
      <c r="D806" s="334" t="s">
        <v>3168</v>
      </c>
      <c r="E806" s="334" t="s">
        <v>3169</v>
      </c>
      <c r="F806" s="334" t="s">
        <v>3285</v>
      </c>
      <c r="G806" s="334" t="s">
        <v>3286</v>
      </c>
      <c r="H806" s="334" t="s">
        <v>3287</v>
      </c>
      <c r="I806" s="340">
        <v>83052.820000000007</v>
      </c>
    </row>
    <row r="807" spans="1:9" x14ac:dyDescent="0.35">
      <c r="A807" s="334" t="str">
        <f>Inek2020A3[[#This Row],[ZPD2]]</f>
        <v>ZP69.40</v>
      </c>
      <c r="B807" s="334" t="str">
        <f>Inek2020A3[[#This Row],[OPSKode]]</f>
        <v>8-800.na</v>
      </c>
      <c r="C807" s="340">
        <f>Inek2020A3[[#This Row],[Betrag2]]</f>
        <v>88441.74</v>
      </c>
      <c r="D807" s="334" t="s">
        <v>3168</v>
      </c>
      <c r="E807" s="334" t="s">
        <v>3169</v>
      </c>
      <c r="F807" s="334" t="s">
        <v>3288</v>
      </c>
      <c r="G807" s="334" t="s">
        <v>3289</v>
      </c>
      <c r="H807" s="334" t="s">
        <v>3290</v>
      </c>
      <c r="I807" s="340">
        <v>88441.74</v>
      </c>
    </row>
    <row r="808" spans="1:9" x14ac:dyDescent="0.35">
      <c r="A808" s="334" t="str">
        <f>Inek2020A3[[#This Row],[ZPD2]]</f>
        <v>ZP69.41</v>
      </c>
      <c r="B808" s="334" t="str">
        <f>Inek2020A3[[#This Row],[OPSKode]]</f>
        <v>8-800.nb</v>
      </c>
      <c r="C808" s="340">
        <f>Inek2020A3[[#This Row],[Betrag2]]</f>
        <v>94781.65</v>
      </c>
      <c r="D808" s="334" t="s">
        <v>3168</v>
      </c>
      <c r="E808" s="334" t="s">
        <v>3169</v>
      </c>
      <c r="F808" s="334" t="s">
        <v>3291</v>
      </c>
      <c r="G808" s="334" t="s">
        <v>3292</v>
      </c>
      <c r="H808" s="334" t="s">
        <v>3293</v>
      </c>
      <c r="I808" s="340">
        <v>94781.65</v>
      </c>
    </row>
    <row r="809" spans="1:9" x14ac:dyDescent="0.35">
      <c r="A809" s="334" t="str">
        <f>Inek2020A3[[#This Row],[ZPD2]]</f>
        <v>ZP69.42</v>
      </c>
      <c r="B809" s="334" t="str">
        <f>Inek2020A3[[#This Row],[OPSKode]]</f>
        <v>8-800.nc</v>
      </c>
      <c r="C809" s="340">
        <f>Inek2020A3[[#This Row],[Betrag2]]</f>
        <v>101121.56</v>
      </c>
      <c r="D809" s="334" t="s">
        <v>3168</v>
      </c>
      <c r="E809" s="334" t="s">
        <v>3169</v>
      </c>
      <c r="F809" s="334" t="s">
        <v>3294</v>
      </c>
      <c r="G809" s="334" t="s">
        <v>3295</v>
      </c>
      <c r="H809" s="334" t="s">
        <v>3296</v>
      </c>
      <c r="I809" s="340">
        <v>101121.56</v>
      </c>
    </row>
    <row r="810" spans="1:9" x14ac:dyDescent="0.35">
      <c r="A810" s="334" t="str">
        <f>Inek2020A3[[#This Row],[ZPD2]]</f>
        <v>ZP69.43</v>
      </c>
      <c r="B810" s="334" t="str">
        <f>Inek2020A3[[#This Row],[OPSKode]]</f>
        <v>8-800.nd</v>
      </c>
      <c r="C810" s="340">
        <f>Inek2020A3[[#This Row],[Betrag2]]</f>
        <v>107461.47</v>
      </c>
      <c r="D810" s="334" t="s">
        <v>3168</v>
      </c>
      <c r="E810" s="334" t="s">
        <v>3169</v>
      </c>
      <c r="F810" s="334" t="s">
        <v>3297</v>
      </c>
      <c r="G810" s="334" t="s">
        <v>3298</v>
      </c>
      <c r="H810" s="334" t="s">
        <v>3299</v>
      </c>
      <c r="I810" s="340">
        <v>107461.47</v>
      </c>
    </row>
    <row r="811" spans="1:9" x14ac:dyDescent="0.35">
      <c r="A811" s="334" t="str">
        <f>Inek2020A3[[#This Row],[ZPD2]]</f>
        <v>ZP69.44</v>
      </c>
      <c r="B811" s="334" t="str">
        <f>Inek2020A3[[#This Row],[OPSKode]]</f>
        <v>8-800.ne</v>
      </c>
      <c r="C811" s="340">
        <f>Inek2020A3[[#This Row],[Betrag2]]</f>
        <v>113801.38</v>
      </c>
      <c r="D811" s="334" t="s">
        <v>3168</v>
      </c>
      <c r="E811" s="334" t="s">
        <v>3169</v>
      </c>
      <c r="F811" s="334" t="s">
        <v>3300</v>
      </c>
      <c r="G811" s="334" t="s">
        <v>3301</v>
      </c>
      <c r="H811" s="334" t="s">
        <v>3302</v>
      </c>
      <c r="I811" s="340">
        <v>113801.38</v>
      </c>
    </row>
    <row r="812" spans="1:9" x14ac:dyDescent="0.35">
      <c r="A812" s="334" t="str">
        <f>Inek2020A3[[#This Row],[ZPD2]]</f>
        <v>ZP69.45</v>
      </c>
      <c r="B812" s="334" t="str">
        <f>Inek2020A3[[#This Row],[OPSKode]]</f>
        <v>8-800.nf</v>
      </c>
      <c r="C812" s="340">
        <f>Inek2020A3[[#This Row],[Betrag2]]</f>
        <v>120141.29</v>
      </c>
      <c r="D812" s="334" t="s">
        <v>3168</v>
      </c>
      <c r="E812" s="334" t="s">
        <v>3169</v>
      </c>
      <c r="F812" s="334" t="s">
        <v>3303</v>
      </c>
      <c r="G812" s="334" t="s">
        <v>3304</v>
      </c>
      <c r="H812" s="334" t="s">
        <v>3305</v>
      </c>
      <c r="I812" s="340">
        <v>120141.29</v>
      </c>
    </row>
    <row r="813" spans="1:9" x14ac:dyDescent="0.35">
      <c r="D813" s="334" t="s">
        <v>3306</v>
      </c>
      <c r="E813" s="334" t="s">
        <v>3549</v>
      </c>
      <c r="H813" s="334" t="s">
        <v>3308</v>
      </c>
    </row>
    <row r="814" spans="1:9" x14ac:dyDescent="0.35">
      <c r="A814" s="334" t="str">
        <f>Inek2020A3[[#This Row],[ZPD2]]</f>
        <v>ZP70.01</v>
      </c>
      <c r="B814" s="334" t="str">
        <f>Inek2020A3[[#This Row],[OPSKode]]</f>
        <v>8-800.d0</v>
      </c>
      <c r="C814" s="340">
        <f>Inek2020A3[[#This Row],[Betrag2]]</f>
        <v>420.41</v>
      </c>
      <c r="D814" s="334" t="s">
        <v>3306</v>
      </c>
      <c r="E814" s="334" t="s">
        <v>3549</v>
      </c>
      <c r="F814" s="334" t="s">
        <v>3309</v>
      </c>
      <c r="G814" s="334" t="s">
        <v>3310</v>
      </c>
      <c r="H814" s="334" t="s">
        <v>3311</v>
      </c>
      <c r="I814" s="340">
        <v>420.41</v>
      </c>
    </row>
    <row r="815" spans="1:9" x14ac:dyDescent="0.35">
      <c r="A815" s="334" t="str">
        <f>Inek2020A3[[#This Row],[ZPD2]]</f>
        <v>ZP70.02</v>
      </c>
      <c r="B815" s="334" t="str">
        <f>Inek2020A3[[#This Row],[OPSKode]]</f>
        <v>8-800.d1</v>
      </c>
      <c r="C815" s="340">
        <f>Inek2020A3[[#This Row],[Betrag2]]</f>
        <v>840.82</v>
      </c>
      <c r="D815" s="334" t="s">
        <v>3306</v>
      </c>
      <c r="E815" s="334" t="s">
        <v>3549</v>
      </c>
      <c r="F815" s="334" t="s">
        <v>3312</v>
      </c>
      <c r="G815" s="334" t="s">
        <v>3313</v>
      </c>
      <c r="H815" s="334" t="s">
        <v>3314</v>
      </c>
      <c r="I815" s="340">
        <v>840.82</v>
      </c>
    </row>
    <row r="816" spans="1:9" x14ac:dyDescent="0.35">
      <c r="A816" s="334" t="str">
        <f>Inek2020A3[[#This Row],[ZPD2]]</f>
        <v>ZP70.03</v>
      </c>
      <c r="B816" s="334" t="str">
        <f>Inek2020A3[[#This Row],[OPSKode]]</f>
        <v>8-800.d2</v>
      </c>
      <c r="C816" s="340">
        <f>Inek2020A3[[#This Row],[Betrag2]]</f>
        <v>1261.23</v>
      </c>
      <c r="D816" s="334" t="s">
        <v>3306</v>
      </c>
      <c r="E816" s="334" t="s">
        <v>3549</v>
      </c>
      <c r="F816" s="334" t="s">
        <v>3315</v>
      </c>
      <c r="G816" s="334" t="s">
        <v>3316</v>
      </c>
      <c r="H816" s="334" t="s">
        <v>3317</v>
      </c>
      <c r="I816" s="340">
        <v>1261.23</v>
      </c>
    </row>
    <row r="817" spans="1:9" x14ac:dyDescent="0.35">
      <c r="A817" s="334" t="str">
        <f>Inek2020A3[[#This Row],[ZPD2]]</f>
        <v>ZP70.04</v>
      </c>
      <c r="B817" s="334" t="str">
        <f>Inek2020A3[[#This Row],[OPSKode]]</f>
        <v>8-800.d3</v>
      </c>
      <c r="C817" s="340">
        <f>Inek2020A3[[#This Row],[Betrag2]]</f>
        <v>1681.64</v>
      </c>
      <c r="D817" s="334" t="s">
        <v>3306</v>
      </c>
      <c r="E817" s="334" t="s">
        <v>3549</v>
      </c>
      <c r="F817" s="334" t="s">
        <v>3318</v>
      </c>
      <c r="G817" s="334" t="s">
        <v>3319</v>
      </c>
      <c r="H817" s="334" t="s">
        <v>3320</v>
      </c>
      <c r="I817" s="340">
        <v>1681.64</v>
      </c>
    </row>
    <row r="818" spans="1:9" x14ac:dyDescent="0.35">
      <c r="A818" s="334" t="str">
        <f>Inek2020A3[[#This Row],[ZPD2]]</f>
        <v>ZP70.05</v>
      </c>
      <c r="B818" s="334" t="str">
        <f>Inek2020A3[[#This Row],[OPSKode]]</f>
        <v>8-800.d4</v>
      </c>
      <c r="C818" s="340">
        <f>Inek2020A3[[#This Row],[Betrag2]]</f>
        <v>2102.0500000000002</v>
      </c>
      <c r="D818" s="334" t="s">
        <v>3306</v>
      </c>
      <c r="E818" s="334" t="s">
        <v>3549</v>
      </c>
      <c r="F818" s="334" t="s">
        <v>3321</v>
      </c>
      <c r="G818" s="334" t="s">
        <v>3322</v>
      </c>
      <c r="H818" s="334" t="s">
        <v>3323</v>
      </c>
      <c r="I818" s="340">
        <v>2102.0500000000002</v>
      </c>
    </row>
    <row r="819" spans="1:9" x14ac:dyDescent="0.35">
      <c r="A819" s="334" t="str">
        <f>Inek2020A3[[#This Row],[ZPD2]]</f>
        <v>ZP70.06</v>
      </c>
      <c r="B819" s="334" t="str">
        <f>Inek2020A3[[#This Row],[OPSKode]]</f>
        <v>8-800.d5</v>
      </c>
      <c r="C819" s="340">
        <f>Inek2020A3[[#This Row],[Betrag2]]</f>
        <v>2732.67</v>
      </c>
      <c r="D819" s="334" t="s">
        <v>3306</v>
      </c>
      <c r="E819" s="334" t="s">
        <v>3549</v>
      </c>
      <c r="F819" s="334" t="s">
        <v>3324</v>
      </c>
      <c r="G819" s="334" t="s">
        <v>3325</v>
      </c>
      <c r="H819" s="334" t="s">
        <v>3326</v>
      </c>
      <c r="I819" s="340">
        <v>2732.67</v>
      </c>
    </row>
    <row r="820" spans="1:9" x14ac:dyDescent="0.35">
      <c r="A820" s="334" t="str">
        <f>Inek2020A3[[#This Row],[ZPD2]]</f>
        <v>ZP70.07</v>
      </c>
      <c r="B820" s="334" t="str">
        <f>Inek2020A3[[#This Row],[OPSKode]]</f>
        <v>8-800.d6</v>
      </c>
      <c r="C820" s="340">
        <f>Inek2020A3[[#This Row],[Betrag2]]</f>
        <v>3573.49</v>
      </c>
      <c r="D820" s="334" t="s">
        <v>3306</v>
      </c>
      <c r="E820" s="334" t="s">
        <v>3549</v>
      </c>
      <c r="F820" s="334" t="s">
        <v>3327</v>
      </c>
      <c r="G820" s="334" t="s">
        <v>3328</v>
      </c>
      <c r="H820" s="334" t="s">
        <v>3329</v>
      </c>
      <c r="I820" s="340">
        <v>3573.49</v>
      </c>
    </row>
    <row r="821" spans="1:9" x14ac:dyDescent="0.35">
      <c r="A821" s="334" t="str">
        <f>Inek2020A3[[#This Row],[ZPD2]]</f>
        <v>ZP70.08</v>
      </c>
      <c r="B821" s="334" t="str">
        <f>Inek2020A3[[#This Row],[OPSKode]]</f>
        <v>8-800.d7</v>
      </c>
      <c r="C821" s="340">
        <f>Inek2020A3[[#This Row],[Betrag2]]</f>
        <v>4414.3100000000004</v>
      </c>
      <c r="D821" s="334" t="s">
        <v>3306</v>
      </c>
      <c r="E821" s="334" t="s">
        <v>3549</v>
      </c>
      <c r="F821" s="334" t="s">
        <v>3330</v>
      </c>
      <c r="G821" s="334" t="s">
        <v>3331</v>
      </c>
      <c r="H821" s="334" t="s">
        <v>3332</v>
      </c>
      <c r="I821" s="340">
        <v>4414.3100000000004</v>
      </c>
    </row>
    <row r="822" spans="1:9" x14ac:dyDescent="0.35">
      <c r="A822" s="334" t="str">
        <f>Inek2020A3[[#This Row],[ZPD2]]</f>
        <v>ZP70.09</v>
      </c>
      <c r="B822" s="334" t="str">
        <f>Inek2020A3[[#This Row],[OPSKode]]</f>
        <v>8-800.d8</v>
      </c>
      <c r="C822" s="340">
        <f>Inek2020A3[[#This Row],[Betrag2]]</f>
        <v>5255.13</v>
      </c>
      <c r="D822" s="334" t="s">
        <v>3306</v>
      </c>
      <c r="E822" s="334" t="s">
        <v>3549</v>
      </c>
      <c r="F822" s="334" t="s">
        <v>3333</v>
      </c>
      <c r="G822" s="334" t="s">
        <v>3334</v>
      </c>
      <c r="H822" s="334" t="s">
        <v>3335</v>
      </c>
      <c r="I822" s="340">
        <v>5255.13</v>
      </c>
    </row>
    <row r="823" spans="1:9" x14ac:dyDescent="0.35">
      <c r="A823" s="334" t="str">
        <f>Inek2020A3[[#This Row],[ZPD2]]</f>
        <v>ZP70.10</v>
      </c>
      <c r="B823" s="334" t="str">
        <f>Inek2020A3[[#This Row],[OPSKode]]</f>
        <v>8-800.d9</v>
      </c>
      <c r="C823" s="340">
        <f>Inek2020A3[[#This Row],[Betrag2]]</f>
        <v>6095.95</v>
      </c>
      <c r="D823" s="334" t="s">
        <v>3306</v>
      </c>
      <c r="E823" s="334" t="s">
        <v>3549</v>
      </c>
      <c r="F823" s="334" t="s">
        <v>3336</v>
      </c>
      <c r="G823" s="334" t="s">
        <v>3337</v>
      </c>
      <c r="H823" s="334" t="s">
        <v>3338</v>
      </c>
      <c r="I823" s="340">
        <v>6095.95</v>
      </c>
    </row>
    <row r="824" spans="1:9" x14ac:dyDescent="0.35">
      <c r="A824" s="334" t="str">
        <f>Inek2020A3[[#This Row],[ZPD2]]</f>
        <v>ZP70.11</v>
      </c>
      <c r="B824" s="334" t="str">
        <f>Inek2020A3[[#This Row],[OPSKode]]</f>
        <v>8-800.da</v>
      </c>
      <c r="C824" s="340">
        <f>Inek2020A3[[#This Row],[Betrag2]]</f>
        <v>6936.77</v>
      </c>
      <c r="D824" s="334" t="s">
        <v>3306</v>
      </c>
      <c r="E824" s="334" t="s">
        <v>3549</v>
      </c>
      <c r="F824" s="334" t="s">
        <v>3339</v>
      </c>
      <c r="G824" s="334" t="s">
        <v>3340</v>
      </c>
      <c r="H824" s="334" t="s">
        <v>3341</v>
      </c>
      <c r="I824" s="340">
        <v>6936.77</v>
      </c>
    </row>
    <row r="825" spans="1:9" x14ac:dyDescent="0.35">
      <c r="A825" s="334" t="str">
        <f>Inek2020A3[[#This Row],[ZPD2]]</f>
        <v>ZP70.12</v>
      </c>
      <c r="B825" s="334" t="str">
        <f>Inek2020A3[[#This Row],[OPSKode]]</f>
        <v>8-800.db</v>
      </c>
      <c r="C825" s="340">
        <f>Inek2020A3[[#This Row],[Betrag2]]</f>
        <v>7777.59</v>
      </c>
      <c r="D825" s="334" t="s">
        <v>3306</v>
      </c>
      <c r="E825" s="334" t="s">
        <v>3549</v>
      </c>
      <c r="F825" s="334" t="s">
        <v>3342</v>
      </c>
      <c r="G825" s="334" t="s">
        <v>3343</v>
      </c>
      <c r="H825" s="334" t="s">
        <v>3344</v>
      </c>
      <c r="I825" s="340">
        <v>7777.59</v>
      </c>
    </row>
    <row r="826" spans="1:9" x14ac:dyDescent="0.35">
      <c r="A826" s="334" t="str">
        <f>Inek2020A3[[#This Row],[ZPD2]]</f>
        <v>ZP70.13</v>
      </c>
      <c r="B826" s="334" t="str">
        <f>Inek2020A3[[#This Row],[OPSKode]]</f>
        <v>8-800.dc</v>
      </c>
      <c r="C826" s="340">
        <f>Inek2020A3[[#This Row],[Betrag2]]</f>
        <v>8828.61</v>
      </c>
      <c r="D826" s="334" t="s">
        <v>3306</v>
      </c>
      <c r="E826" s="334" t="s">
        <v>3549</v>
      </c>
      <c r="F826" s="334" t="s">
        <v>3345</v>
      </c>
      <c r="G826" s="334" t="s">
        <v>3346</v>
      </c>
      <c r="H826" s="334" t="s">
        <v>3347</v>
      </c>
      <c r="I826" s="340">
        <v>8828.61</v>
      </c>
    </row>
    <row r="827" spans="1:9" x14ac:dyDescent="0.35">
      <c r="A827" s="334" t="str">
        <f>Inek2020A3[[#This Row],[ZPD2]]</f>
        <v>ZP70.14</v>
      </c>
      <c r="B827" s="334" t="str">
        <f>Inek2020A3[[#This Row],[OPSKode]]</f>
        <v>8-800.dd</v>
      </c>
      <c r="C827" s="340">
        <f>Inek2020A3[[#This Row],[Betrag2]]</f>
        <v>10510.25</v>
      </c>
      <c r="D827" s="334" t="s">
        <v>3306</v>
      </c>
      <c r="E827" s="334" t="s">
        <v>3549</v>
      </c>
      <c r="F827" s="334" t="s">
        <v>3348</v>
      </c>
      <c r="G827" s="334" t="s">
        <v>3349</v>
      </c>
      <c r="H827" s="334" t="s">
        <v>3350</v>
      </c>
      <c r="I827" s="340">
        <v>10510.25</v>
      </c>
    </row>
    <row r="828" spans="1:9" x14ac:dyDescent="0.35">
      <c r="A828" s="334" t="str">
        <f>Inek2020A3[[#This Row],[ZPD2]]</f>
        <v>ZP70.15</v>
      </c>
      <c r="B828" s="334" t="str">
        <f>Inek2020A3[[#This Row],[OPSKode]]</f>
        <v>8-800.de</v>
      </c>
      <c r="C828" s="340">
        <f>Inek2020A3[[#This Row],[Betrag2]]</f>
        <v>12191.89</v>
      </c>
      <c r="D828" s="334" t="s">
        <v>3306</v>
      </c>
      <c r="E828" s="334" t="s">
        <v>3549</v>
      </c>
      <c r="F828" s="334" t="s">
        <v>3351</v>
      </c>
      <c r="G828" s="334" t="s">
        <v>3352</v>
      </c>
      <c r="H828" s="334" t="s">
        <v>3353</v>
      </c>
      <c r="I828" s="340">
        <v>12191.89</v>
      </c>
    </row>
    <row r="829" spans="1:9" x14ac:dyDescent="0.35">
      <c r="A829" s="334" t="str">
        <f>Inek2020A3[[#This Row],[ZPD2]]</f>
        <v>ZP70.16</v>
      </c>
      <c r="B829" s="334" t="str">
        <f>Inek2020A3[[#This Row],[OPSKode]]</f>
        <v>8-800.df</v>
      </c>
      <c r="C829" s="340">
        <f>Inek2020A3[[#This Row],[Betrag2]]</f>
        <v>13873.53</v>
      </c>
      <c r="D829" s="334" t="s">
        <v>3306</v>
      </c>
      <c r="E829" s="334" t="s">
        <v>3549</v>
      </c>
      <c r="F829" s="334" t="s">
        <v>3354</v>
      </c>
      <c r="G829" s="334" t="s">
        <v>3355</v>
      </c>
      <c r="H829" s="334" t="s">
        <v>3356</v>
      </c>
      <c r="I829" s="340">
        <v>13873.53</v>
      </c>
    </row>
    <row r="830" spans="1:9" x14ac:dyDescent="0.35">
      <c r="A830" s="334" t="str">
        <f>Inek2020A3[[#This Row],[ZPD2]]</f>
        <v>ZP70.17</v>
      </c>
      <c r="B830" s="334" t="str">
        <f>Inek2020A3[[#This Row],[OPSKode]]</f>
        <v>8-800.dg</v>
      </c>
      <c r="C830" s="340">
        <f>Inek2020A3[[#This Row],[Betrag2]]</f>
        <v>15555.17</v>
      </c>
      <c r="D830" s="334" t="s">
        <v>3306</v>
      </c>
      <c r="E830" s="334" t="s">
        <v>3549</v>
      </c>
      <c r="F830" s="334" t="s">
        <v>3357</v>
      </c>
      <c r="G830" s="334" t="s">
        <v>3358</v>
      </c>
      <c r="H830" s="334" t="s">
        <v>3359</v>
      </c>
      <c r="I830" s="340">
        <v>15555.17</v>
      </c>
    </row>
    <row r="831" spans="1:9" x14ac:dyDescent="0.35">
      <c r="A831" s="334" t="str">
        <f>Inek2020A3[[#This Row],[ZPD2]]</f>
        <v>ZP70.18</v>
      </c>
      <c r="B831" s="334" t="str">
        <f>Inek2020A3[[#This Row],[OPSKode]]</f>
        <v>8-800.dh</v>
      </c>
      <c r="C831" s="340">
        <f>Inek2020A3[[#This Row],[Betrag2]]</f>
        <v>17447.02</v>
      </c>
      <c r="D831" s="334" t="s">
        <v>3306</v>
      </c>
      <c r="E831" s="334" t="s">
        <v>3549</v>
      </c>
      <c r="F831" s="334" t="s">
        <v>3360</v>
      </c>
      <c r="G831" s="334" t="s">
        <v>3361</v>
      </c>
      <c r="H831" s="334" t="s">
        <v>3362</v>
      </c>
      <c r="I831" s="340">
        <v>17447.02</v>
      </c>
    </row>
    <row r="832" spans="1:9" x14ac:dyDescent="0.35">
      <c r="A832" s="334" t="str">
        <f>Inek2020A3[[#This Row],[ZPD2]]</f>
        <v>ZP70.19</v>
      </c>
      <c r="B832" s="334" t="str">
        <f>Inek2020A3[[#This Row],[OPSKode]]</f>
        <v>8-800.dj</v>
      </c>
      <c r="C832" s="340">
        <f>Inek2020A3[[#This Row],[Betrag2]]</f>
        <v>19969.48</v>
      </c>
      <c r="D832" s="334" t="s">
        <v>3306</v>
      </c>
      <c r="E832" s="334" t="s">
        <v>3549</v>
      </c>
      <c r="F832" s="334" t="s">
        <v>3363</v>
      </c>
      <c r="G832" s="334" t="s">
        <v>3364</v>
      </c>
      <c r="H832" s="334" t="s">
        <v>3365</v>
      </c>
      <c r="I832" s="340">
        <v>19969.48</v>
      </c>
    </row>
    <row r="833" spans="1:9" x14ac:dyDescent="0.35">
      <c r="A833" s="334" t="str">
        <f>Inek2020A3[[#This Row],[ZPD2]]</f>
        <v>ZP70.20</v>
      </c>
      <c r="B833" s="334" t="str">
        <f>Inek2020A3[[#This Row],[OPSKode]]</f>
        <v>8-800.dk</v>
      </c>
      <c r="C833" s="340">
        <f>Inek2020A3[[#This Row],[Betrag2]]</f>
        <v>22491.94</v>
      </c>
      <c r="D833" s="334" t="s">
        <v>3306</v>
      </c>
      <c r="E833" s="334" t="s">
        <v>3549</v>
      </c>
      <c r="F833" s="334" t="s">
        <v>3366</v>
      </c>
      <c r="G833" s="334" t="s">
        <v>3367</v>
      </c>
      <c r="H833" s="334" t="s">
        <v>3368</v>
      </c>
      <c r="I833" s="340">
        <v>22491.94</v>
      </c>
    </row>
    <row r="834" spans="1:9" x14ac:dyDescent="0.35">
      <c r="A834" s="334" t="str">
        <f>Inek2020A3[[#This Row],[ZPD2]]</f>
        <v>ZP70.21</v>
      </c>
      <c r="B834" s="334" t="str">
        <f>Inek2020A3[[#This Row],[OPSKode]]</f>
        <v>8-800.dm</v>
      </c>
      <c r="C834" s="340">
        <f>Inek2020A3[[#This Row],[Betrag2]]</f>
        <v>25014.400000000001</v>
      </c>
      <c r="D834" s="334" t="s">
        <v>3306</v>
      </c>
      <c r="E834" s="334" t="s">
        <v>3549</v>
      </c>
      <c r="F834" s="334" t="s">
        <v>3369</v>
      </c>
      <c r="G834" s="334" t="s">
        <v>3370</v>
      </c>
      <c r="H834" s="334" t="s">
        <v>3371</v>
      </c>
      <c r="I834" s="340">
        <v>25014.400000000001</v>
      </c>
    </row>
    <row r="835" spans="1:9" x14ac:dyDescent="0.35">
      <c r="A835" s="334" t="str">
        <f>Inek2020A3[[#This Row],[ZPD2]]</f>
        <v>ZP70.22</v>
      </c>
      <c r="B835" s="334" t="str">
        <f>Inek2020A3[[#This Row],[OPSKode]]</f>
        <v>8-800.dn</v>
      </c>
      <c r="C835" s="340">
        <f>Inek2020A3[[#This Row],[Betrag2]]</f>
        <v>27536.86</v>
      </c>
      <c r="D835" s="334" t="s">
        <v>3306</v>
      </c>
      <c r="E835" s="334" t="s">
        <v>3549</v>
      </c>
      <c r="F835" s="334" t="s">
        <v>3372</v>
      </c>
      <c r="G835" s="334" t="s">
        <v>3373</v>
      </c>
      <c r="H835" s="334" t="s">
        <v>3374</v>
      </c>
      <c r="I835" s="340">
        <v>27536.86</v>
      </c>
    </row>
    <row r="836" spans="1:9" x14ac:dyDescent="0.35">
      <c r="A836" s="334" t="str">
        <f>Inek2020A3[[#This Row],[ZPD2]]</f>
        <v>ZP70.23</v>
      </c>
      <c r="B836" s="334" t="str">
        <f>Inek2020A3[[#This Row],[OPSKode]]</f>
        <v>8-800.dp</v>
      </c>
      <c r="C836" s="340">
        <f>Inek2020A3[[#This Row],[Betrag2]]</f>
        <v>30269.52</v>
      </c>
      <c r="D836" s="334" t="s">
        <v>3306</v>
      </c>
      <c r="E836" s="334" t="s">
        <v>3549</v>
      </c>
      <c r="F836" s="334" t="s">
        <v>3375</v>
      </c>
      <c r="G836" s="334" t="s">
        <v>3376</v>
      </c>
      <c r="H836" s="334" t="s">
        <v>3377</v>
      </c>
      <c r="I836" s="340">
        <v>30269.52</v>
      </c>
    </row>
    <row r="837" spans="1:9" x14ac:dyDescent="0.35">
      <c r="A837" s="334" t="str">
        <f>Inek2020A3[[#This Row],[ZPD2]]</f>
        <v>ZP70.24</v>
      </c>
      <c r="B837" s="334" t="str">
        <f>Inek2020A3[[#This Row],[OPSKode]]</f>
        <v>8-800.dq</v>
      </c>
      <c r="C837" s="340">
        <f>Inek2020A3[[#This Row],[Betrag2]]</f>
        <v>33632.800000000003</v>
      </c>
      <c r="D837" s="334" t="s">
        <v>3306</v>
      </c>
      <c r="E837" s="334" t="s">
        <v>3549</v>
      </c>
      <c r="F837" s="334" t="s">
        <v>3378</v>
      </c>
      <c r="G837" s="334" t="s">
        <v>3379</v>
      </c>
      <c r="H837" s="334" t="s">
        <v>3380</v>
      </c>
      <c r="I837" s="340">
        <v>33632.800000000003</v>
      </c>
    </row>
    <row r="838" spans="1:9" x14ac:dyDescent="0.35">
      <c r="A838" s="334" t="str">
        <f>Inek2020A3[[#This Row],[ZPD2]]</f>
        <v>ZP70.25</v>
      </c>
      <c r="B838" s="334" t="str">
        <f>Inek2020A3[[#This Row],[OPSKode]]</f>
        <v>8-800.dr</v>
      </c>
      <c r="C838" s="340">
        <f>Inek2020A3[[#This Row],[Betrag2]]</f>
        <v>36996.080000000002</v>
      </c>
      <c r="D838" s="334" t="s">
        <v>3306</v>
      </c>
      <c r="E838" s="334" t="s">
        <v>3549</v>
      </c>
      <c r="F838" s="334" t="s">
        <v>3381</v>
      </c>
      <c r="G838" s="334" t="s">
        <v>3382</v>
      </c>
      <c r="H838" s="334" t="s">
        <v>3383</v>
      </c>
      <c r="I838" s="340">
        <v>36996.080000000002</v>
      </c>
    </row>
    <row r="839" spans="1:9" x14ac:dyDescent="0.35">
      <c r="A839" s="334" t="str">
        <f>Inek2020A3[[#This Row],[ZPD2]]</f>
        <v>ZP70.26</v>
      </c>
      <c r="B839" s="334" t="str">
        <f>Inek2020A3[[#This Row],[OPSKode]]</f>
        <v>8-800.ds</v>
      </c>
      <c r="C839" s="340">
        <f>Inek2020A3[[#This Row],[Betrag2]]</f>
        <v>40359.360000000001</v>
      </c>
      <c r="D839" s="334" t="s">
        <v>3306</v>
      </c>
      <c r="E839" s="334" t="s">
        <v>3549</v>
      </c>
      <c r="F839" s="334" t="s">
        <v>3384</v>
      </c>
      <c r="G839" s="334" t="s">
        <v>3385</v>
      </c>
      <c r="H839" s="334" t="s">
        <v>3386</v>
      </c>
      <c r="I839" s="340">
        <v>40359.360000000001</v>
      </c>
    </row>
    <row r="840" spans="1:9" x14ac:dyDescent="0.35">
      <c r="A840" s="334" t="str">
        <f>Inek2020A3[[#This Row],[ZPD2]]</f>
        <v>ZP70.27</v>
      </c>
      <c r="B840" s="334" t="str">
        <f>Inek2020A3[[#This Row],[OPSKode]]</f>
        <v>8-800.dt</v>
      </c>
      <c r="C840" s="340">
        <f>Inek2020A3[[#This Row],[Betrag2]]</f>
        <v>43722.64</v>
      </c>
      <c r="D840" s="334" t="s">
        <v>3306</v>
      </c>
      <c r="E840" s="334" t="s">
        <v>3549</v>
      </c>
      <c r="F840" s="334" t="s">
        <v>3387</v>
      </c>
      <c r="G840" s="334" t="s">
        <v>3388</v>
      </c>
      <c r="H840" s="334" t="s">
        <v>3389</v>
      </c>
      <c r="I840" s="340">
        <v>43722.64</v>
      </c>
    </row>
    <row r="841" spans="1:9" x14ac:dyDescent="0.35">
      <c r="A841" s="334" t="str">
        <f>Inek2020A3[[#This Row],[ZPD2]]</f>
        <v>ZP70.28</v>
      </c>
      <c r="B841" s="334" t="str">
        <f>Inek2020A3[[#This Row],[OPSKode]]</f>
        <v>8-800.du</v>
      </c>
      <c r="C841" s="340">
        <f>Inek2020A3[[#This Row],[Betrag2]]</f>
        <v>47085.919999999998</v>
      </c>
      <c r="D841" s="334" t="s">
        <v>3306</v>
      </c>
      <c r="E841" s="334" t="s">
        <v>3549</v>
      </c>
      <c r="F841" s="334" t="s">
        <v>3390</v>
      </c>
      <c r="G841" s="334" t="s">
        <v>3391</v>
      </c>
      <c r="H841" s="334" t="s">
        <v>3392</v>
      </c>
      <c r="I841" s="340">
        <v>47085.919999999998</v>
      </c>
    </row>
    <row r="842" spans="1:9" x14ac:dyDescent="0.35">
      <c r="A842" s="334" t="str">
        <f>Inek2020A3[[#This Row],[ZPD2]]</f>
        <v>ZP70.29</v>
      </c>
      <c r="B842" s="334" t="str">
        <f>Inek2020A3[[#This Row],[OPSKode]]</f>
        <v>8-800.dv</v>
      </c>
      <c r="C842" s="340">
        <f>Inek2020A3[[#This Row],[Betrag2]]</f>
        <v>50449.2</v>
      </c>
      <c r="D842" s="334" t="s">
        <v>3306</v>
      </c>
      <c r="E842" s="334" t="s">
        <v>3549</v>
      </c>
      <c r="F842" s="334" t="s">
        <v>3393</v>
      </c>
      <c r="G842" s="334" t="s">
        <v>3394</v>
      </c>
      <c r="H842" s="334" t="s">
        <v>3395</v>
      </c>
      <c r="I842" s="340">
        <v>50449.2</v>
      </c>
    </row>
    <row r="843" spans="1:9" x14ac:dyDescent="0.35">
      <c r="A843" s="334" t="str">
        <f>Inek2020A3[[#This Row],[ZPD2]]</f>
        <v>ZP70.30</v>
      </c>
      <c r="B843" s="334" t="str">
        <f>Inek2020A3[[#This Row],[OPSKode]]</f>
        <v>8-800.dz</v>
      </c>
      <c r="C843" s="340">
        <f>Inek2020A3[[#This Row],[Betrag2]]</f>
        <v>53812.480000000003</v>
      </c>
      <c r="D843" s="334" t="s">
        <v>3306</v>
      </c>
      <c r="E843" s="334" t="s">
        <v>3549</v>
      </c>
      <c r="F843" s="334" t="s">
        <v>3396</v>
      </c>
      <c r="G843" s="334" t="s">
        <v>3397</v>
      </c>
      <c r="H843" s="334" t="s">
        <v>3398</v>
      </c>
      <c r="I843" s="340">
        <v>53812.480000000003</v>
      </c>
    </row>
    <row r="844" spans="1:9" x14ac:dyDescent="0.35">
      <c r="A844" s="334" t="str">
        <f>Inek2020A3[[#This Row],[ZPD2]]</f>
        <v>ZP70.31</v>
      </c>
      <c r="B844" s="334" t="str">
        <f>Inek2020A3[[#This Row],[OPSKode]]</f>
        <v>8-800.j0</v>
      </c>
      <c r="C844" s="340">
        <f>Inek2020A3[[#This Row],[Betrag2]]</f>
        <v>57596.17</v>
      </c>
      <c r="D844" s="334" t="s">
        <v>3306</v>
      </c>
      <c r="E844" s="334" t="s">
        <v>3549</v>
      </c>
      <c r="F844" s="334" t="s">
        <v>3399</v>
      </c>
      <c r="G844" s="334" t="s">
        <v>3400</v>
      </c>
      <c r="H844" s="334" t="s">
        <v>3401</v>
      </c>
      <c r="I844" s="340">
        <v>57596.17</v>
      </c>
    </row>
    <row r="845" spans="1:9" x14ac:dyDescent="0.35">
      <c r="A845" s="334" t="str">
        <f>Inek2020A3[[#This Row],[ZPD2]]</f>
        <v>ZP70.32</v>
      </c>
      <c r="B845" s="334" t="str">
        <f>Inek2020A3[[#This Row],[OPSKode]]</f>
        <v>8-800.j1</v>
      </c>
      <c r="C845" s="340">
        <f>Inek2020A3[[#This Row],[Betrag2]]</f>
        <v>62641.09</v>
      </c>
      <c r="D845" s="334" t="s">
        <v>3306</v>
      </c>
      <c r="E845" s="334" t="s">
        <v>3549</v>
      </c>
      <c r="F845" s="334" t="s">
        <v>3402</v>
      </c>
      <c r="G845" s="334" t="s">
        <v>3403</v>
      </c>
      <c r="H845" s="334" t="s">
        <v>3404</v>
      </c>
      <c r="I845" s="340">
        <v>62641.09</v>
      </c>
    </row>
    <row r="846" spans="1:9" x14ac:dyDescent="0.35">
      <c r="A846" s="334" t="str">
        <f>Inek2020A3[[#This Row],[ZPD2]]</f>
        <v>ZP70.33</v>
      </c>
      <c r="B846" s="334" t="str">
        <f>Inek2020A3[[#This Row],[OPSKode]]</f>
        <v>8-800.j2</v>
      </c>
      <c r="C846" s="340">
        <f>Inek2020A3[[#This Row],[Betrag2]]</f>
        <v>67686.009999999995</v>
      </c>
      <c r="D846" s="334" t="s">
        <v>3306</v>
      </c>
      <c r="E846" s="334" t="s">
        <v>3549</v>
      </c>
      <c r="F846" s="334" t="s">
        <v>3405</v>
      </c>
      <c r="G846" s="334" t="s">
        <v>3406</v>
      </c>
      <c r="H846" s="334" t="s">
        <v>3407</v>
      </c>
      <c r="I846" s="340">
        <v>67686.009999999995</v>
      </c>
    </row>
    <row r="847" spans="1:9" x14ac:dyDescent="0.35">
      <c r="A847" s="334" t="str">
        <f>Inek2020A3[[#This Row],[ZPD2]]</f>
        <v>ZP70.34</v>
      </c>
      <c r="B847" s="334" t="str">
        <f>Inek2020A3[[#This Row],[OPSKode]]</f>
        <v>8-800.j3</v>
      </c>
      <c r="C847" s="340">
        <f>Inek2020A3[[#This Row],[Betrag2]]</f>
        <v>72730.929999999993</v>
      </c>
      <c r="D847" s="334" t="s">
        <v>3306</v>
      </c>
      <c r="E847" s="334" t="s">
        <v>3549</v>
      </c>
      <c r="F847" s="334" t="s">
        <v>3408</v>
      </c>
      <c r="G847" s="334" t="s">
        <v>3409</v>
      </c>
      <c r="H847" s="334" t="s">
        <v>3410</v>
      </c>
      <c r="I847" s="340">
        <v>72730.929999999993</v>
      </c>
    </row>
    <row r="848" spans="1:9" x14ac:dyDescent="0.35">
      <c r="A848" s="334" t="str">
        <f>Inek2020A3[[#This Row],[ZPD2]]</f>
        <v>ZP70.35</v>
      </c>
      <c r="B848" s="334" t="str">
        <f>Inek2020A3[[#This Row],[OPSKode]]</f>
        <v>8-800.j4</v>
      </c>
      <c r="C848" s="340">
        <f>Inek2020A3[[#This Row],[Betrag2]]</f>
        <v>77775.850000000006</v>
      </c>
      <c r="D848" s="334" t="s">
        <v>3306</v>
      </c>
      <c r="E848" s="334" t="s">
        <v>3549</v>
      </c>
      <c r="F848" s="334" t="s">
        <v>3411</v>
      </c>
      <c r="G848" s="334" t="s">
        <v>3412</v>
      </c>
      <c r="H848" s="334" t="s">
        <v>3413</v>
      </c>
      <c r="I848" s="340">
        <v>77775.850000000006</v>
      </c>
    </row>
    <row r="849" spans="1:9" x14ac:dyDescent="0.35">
      <c r="A849" s="334" t="str">
        <f>Inek2020A3[[#This Row],[ZPD2]]</f>
        <v>ZP70.36</v>
      </c>
      <c r="B849" s="334" t="str">
        <f>Inek2020A3[[#This Row],[OPSKode]]</f>
        <v>8-800.j5</v>
      </c>
      <c r="C849" s="340">
        <f>Inek2020A3[[#This Row],[Betrag2]]</f>
        <v>83241.179999999993</v>
      </c>
      <c r="D849" s="334" t="s">
        <v>3306</v>
      </c>
      <c r="E849" s="334" t="s">
        <v>3549</v>
      </c>
      <c r="F849" s="334" t="s">
        <v>3414</v>
      </c>
      <c r="G849" s="334" t="s">
        <v>3415</v>
      </c>
      <c r="H849" s="334" t="s">
        <v>3416</v>
      </c>
      <c r="I849" s="340">
        <v>83241.179999999993</v>
      </c>
    </row>
    <row r="850" spans="1:9" x14ac:dyDescent="0.35">
      <c r="A850" s="334" t="str">
        <f>Inek2020A3[[#This Row],[ZPD2]]</f>
        <v>ZP70.37</v>
      </c>
      <c r="B850" s="334" t="str">
        <f>Inek2020A3[[#This Row],[OPSKode]]</f>
        <v>8-800.j6</v>
      </c>
      <c r="C850" s="340">
        <f>Inek2020A3[[#This Row],[Betrag2]]</f>
        <v>89967.74</v>
      </c>
      <c r="D850" s="334" t="s">
        <v>3306</v>
      </c>
      <c r="E850" s="334" t="s">
        <v>3549</v>
      </c>
      <c r="F850" s="334" t="s">
        <v>3417</v>
      </c>
      <c r="G850" s="334" t="s">
        <v>3418</v>
      </c>
      <c r="H850" s="334" t="s">
        <v>3419</v>
      </c>
      <c r="I850" s="340">
        <v>89967.74</v>
      </c>
    </row>
    <row r="851" spans="1:9" x14ac:dyDescent="0.35">
      <c r="A851" s="334" t="str">
        <f>Inek2020A3[[#This Row],[ZPD2]]</f>
        <v>ZP70.38</v>
      </c>
      <c r="B851" s="334" t="str">
        <f>Inek2020A3[[#This Row],[OPSKode]]</f>
        <v>8-800.j7</v>
      </c>
      <c r="C851" s="340">
        <f>Inek2020A3[[#This Row],[Betrag2]]</f>
        <v>96694.3</v>
      </c>
      <c r="D851" s="334" t="s">
        <v>3306</v>
      </c>
      <c r="E851" s="334" t="s">
        <v>3549</v>
      </c>
      <c r="F851" s="334" t="s">
        <v>3420</v>
      </c>
      <c r="G851" s="334" t="s">
        <v>3421</v>
      </c>
      <c r="H851" s="334" t="s">
        <v>3422</v>
      </c>
      <c r="I851" s="340">
        <v>96694.3</v>
      </c>
    </row>
    <row r="852" spans="1:9" x14ac:dyDescent="0.35">
      <c r="A852" s="334" t="str">
        <f>Inek2020A3[[#This Row],[ZPD2]]</f>
        <v>ZP70.39</v>
      </c>
      <c r="B852" s="334" t="str">
        <f>Inek2020A3[[#This Row],[OPSKode]]</f>
        <v>8-800.j8</v>
      </c>
      <c r="C852" s="340">
        <f>Inek2020A3[[#This Row],[Betrag2]]</f>
        <v>103420.86</v>
      </c>
      <c r="D852" s="334" t="s">
        <v>3306</v>
      </c>
      <c r="E852" s="334" t="s">
        <v>3549</v>
      </c>
      <c r="F852" s="334" t="s">
        <v>3423</v>
      </c>
      <c r="G852" s="334" t="s">
        <v>3424</v>
      </c>
      <c r="H852" s="334" t="s">
        <v>3425</v>
      </c>
      <c r="I852" s="340">
        <v>103420.86</v>
      </c>
    </row>
    <row r="853" spans="1:9" x14ac:dyDescent="0.35">
      <c r="A853" s="334" t="str">
        <f>Inek2020A3[[#This Row],[ZPD2]]</f>
        <v>ZP70.40</v>
      </c>
      <c r="B853" s="334" t="str">
        <f>Inek2020A3[[#This Row],[OPSKode]]</f>
        <v>8-800.j9</v>
      </c>
      <c r="C853" s="340">
        <f>Inek2020A3[[#This Row],[Betrag2]]</f>
        <v>110147.42</v>
      </c>
      <c r="D853" s="334" t="s">
        <v>3306</v>
      </c>
      <c r="E853" s="334" t="s">
        <v>3549</v>
      </c>
      <c r="F853" s="334" t="s">
        <v>3426</v>
      </c>
      <c r="G853" s="334" t="s">
        <v>3427</v>
      </c>
      <c r="H853" s="334" t="s">
        <v>3428</v>
      </c>
      <c r="I853" s="340">
        <v>110147.42</v>
      </c>
    </row>
    <row r="854" spans="1:9" x14ac:dyDescent="0.35">
      <c r="A854" s="334" t="str">
        <f>Inek2020A3[[#This Row],[ZPD2]]</f>
        <v>ZP70.41</v>
      </c>
      <c r="B854" s="334" t="str">
        <f>Inek2020A3[[#This Row],[OPSKode]]</f>
        <v>8-800.ja</v>
      </c>
      <c r="C854" s="340">
        <f>Inek2020A3[[#This Row],[Betrag2]]</f>
        <v>117294.39</v>
      </c>
      <c r="D854" s="334" t="s">
        <v>3306</v>
      </c>
      <c r="E854" s="334" t="s">
        <v>3549</v>
      </c>
      <c r="F854" s="334" t="s">
        <v>3429</v>
      </c>
      <c r="G854" s="334" t="s">
        <v>3430</v>
      </c>
      <c r="H854" s="334" t="s">
        <v>3431</v>
      </c>
      <c r="I854" s="340">
        <v>117294.39</v>
      </c>
    </row>
    <row r="855" spans="1:9" x14ac:dyDescent="0.35">
      <c r="A855" s="334" t="str">
        <f>Inek2020A3[[#This Row],[ZPD2]]</f>
        <v>ZP70.42</v>
      </c>
      <c r="B855" s="334" t="str">
        <f>Inek2020A3[[#This Row],[OPSKode]]</f>
        <v>8-800.jb</v>
      </c>
      <c r="C855" s="340">
        <f>Inek2020A3[[#This Row],[Betrag2]]</f>
        <v>125702.59</v>
      </c>
      <c r="D855" s="334" t="s">
        <v>3306</v>
      </c>
      <c r="E855" s="334" t="s">
        <v>3549</v>
      </c>
      <c r="F855" s="334" t="s">
        <v>3432</v>
      </c>
      <c r="G855" s="334" t="s">
        <v>3433</v>
      </c>
      <c r="H855" s="334" t="s">
        <v>3434</v>
      </c>
      <c r="I855" s="340">
        <v>125702.59</v>
      </c>
    </row>
    <row r="856" spans="1:9" x14ac:dyDescent="0.35">
      <c r="A856" s="334" t="str">
        <f>Inek2020A3[[#This Row],[ZPD2]]</f>
        <v>ZP70.43</v>
      </c>
      <c r="B856" s="334" t="str">
        <f>Inek2020A3[[#This Row],[OPSKode]]</f>
        <v>8-800.jc</v>
      </c>
      <c r="C856" s="340">
        <f>Inek2020A3[[#This Row],[Betrag2]]</f>
        <v>134110.79</v>
      </c>
      <c r="D856" s="334" t="s">
        <v>3306</v>
      </c>
      <c r="E856" s="334" t="s">
        <v>3549</v>
      </c>
      <c r="F856" s="334" t="s">
        <v>3435</v>
      </c>
      <c r="G856" s="334" t="s">
        <v>3436</v>
      </c>
      <c r="H856" s="334" t="s">
        <v>3437</v>
      </c>
      <c r="I856" s="340">
        <v>134110.79</v>
      </c>
    </row>
    <row r="857" spans="1:9" x14ac:dyDescent="0.35">
      <c r="A857" s="334" t="str">
        <f>Inek2020A3[[#This Row],[ZPD2]]</f>
        <v>ZP70.44</v>
      </c>
      <c r="B857" s="334" t="str">
        <f>Inek2020A3[[#This Row],[OPSKode]]</f>
        <v>8-800.jd</v>
      </c>
      <c r="C857" s="340">
        <f>Inek2020A3[[#This Row],[Betrag2]]</f>
        <v>142518.99</v>
      </c>
      <c r="D857" s="334" t="s">
        <v>3306</v>
      </c>
      <c r="E857" s="334" t="s">
        <v>3549</v>
      </c>
      <c r="F857" s="334" t="s">
        <v>3438</v>
      </c>
      <c r="G857" s="334" t="s">
        <v>3439</v>
      </c>
      <c r="H857" s="334" t="s">
        <v>3440</v>
      </c>
      <c r="I857" s="340">
        <v>142518.99</v>
      </c>
    </row>
    <row r="858" spans="1:9" x14ac:dyDescent="0.35">
      <c r="A858" s="334" t="str">
        <f>Inek2020A3[[#This Row],[ZPD2]]</f>
        <v>ZP70.45</v>
      </c>
      <c r="B858" s="334" t="str">
        <f>Inek2020A3[[#This Row],[OPSKode]]</f>
        <v>8-800.je</v>
      </c>
      <c r="C858" s="340">
        <f>Inek2020A3[[#This Row],[Betrag2]]</f>
        <v>150927.19</v>
      </c>
      <c r="D858" s="334" t="s">
        <v>3306</v>
      </c>
      <c r="E858" s="334" t="s">
        <v>3549</v>
      </c>
      <c r="F858" s="334" t="s">
        <v>3441</v>
      </c>
      <c r="G858" s="334" t="s">
        <v>3442</v>
      </c>
      <c r="H858" s="334" t="s">
        <v>3443</v>
      </c>
      <c r="I858" s="340">
        <v>150927.19</v>
      </c>
    </row>
    <row r="859" spans="1:9" x14ac:dyDescent="0.35">
      <c r="A859" s="334" t="str">
        <f>Inek2020A3[[#This Row],[ZPD2]]</f>
        <v>ZP70.46</v>
      </c>
      <c r="B859" s="334" t="str">
        <f>Inek2020A3[[#This Row],[OPSKode]]</f>
        <v>8-800.jf</v>
      </c>
      <c r="C859" s="340">
        <f>Inek2020A3[[#This Row],[Betrag2]]</f>
        <v>159335.39000000001</v>
      </c>
      <c r="D859" s="334" t="s">
        <v>3306</v>
      </c>
      <c r="E859" s="334" t="s">
        <v>3549</v>
      </c>
      <c r="F859" s="334" t="s">
        <v>3444</v>
      </c>
      <c r="G859" s="334" t="s">
        <v>3445</v>
      </c>
      <c r="H859" s="334" t="s">
        <v>3446</v>
      </c>
      <c r="I859" s="340">
        <v>159335.39000000001</v>
      </c>
    </row>
    <row r="860" spans="1:9" x14ac:dyDescent="0.35">
      <c r="D860" s="334" t="s">
        <v>3790</v>
      </c>
      <c r="E860" s="334" t="s">
        <v>3791</v>
      </c>
      <c r="H860" s="334" t="s">
        <v>3791</v>
      </c>
    </row>
    <row r="861" spans="1:9" x14ac:dyDescent="0.35">
      <c r="A861" s="334" t="str">
        <f>Inek2020A3[[#This Row],[ZPD2]]</f>
        <v>ZP73.01</v>
      </c>
      <c r="B861" s="334" t="str">
        <f>Inek2020A3[[#This Row],[OPSKode]]</f>
        <v>8-630.2</v>
      </c>
      <c r="C861" s="340">
        <f>Inek2020A3[[#This Row],[Betrag2]]</f>
        <v>385.55</v>
      </c>
      <c r="D861" s="334" t="s">
        <v>3790</v>
      </c>
      <c r="E861" s="334" t="s">
        <v>3791</v>
      </c>
      <c r="F861" s="334" t="s">
        <v>3792</v>
      </c>
      <c r="G861" s="334" t="s">
        <v>3793</v>
      </c>
      <c r="H861" s="334" t="s">
        <v>3794</v>
      </c>
      <c r="I861" s="340">
        <v>385.55</v>
      </c>
    </row>
    <row r="862" spans="1:9" x14ac:dyDescent="0.35">
      <c r="A862" s="334" t="str">
        <f>Inek2020A3[[#This Row],[ZPD2]]</f>
        <v>ZP73.02</v>
      </c>
      <c r="B862" s="334" t="str">
        <f>Inek2020A3[[#This Row],[OPSKode]]</f>
        <v>8-630.3</v>
      </c>
      <c r="C862" s="340">
        <f>Inek2020A3[[#This Row],[Betrag2]]</f>
        <v>271.41000000000003</v>
      </c>
      <c r="D862" s="334" t="s">
        <v>3790</v>
      </c>
      <c r="E862" s="334" t="s">
        <v>3791</v>
      </c>
      <c r="F862" s="334" t="s">
        <v>3795</v>
      </c>
      <c r="G862" s="334" t="s">
        <v>3796</v>
      </c>
      <c r="H862" s="334" t="s">
        <v>3797</v>
      </c>
      <c r="I862" s="340">
        <v>271.41000000000003</v>
      </c>
    </row>
    <row r="863" spans="1:9" x14ac:dyDescent="0.35">
      <c r="D863" s="334" t="s">
        <v>3798</v>
      </c>
      <c r="E863" s="334" t="s">
        <v>3623</v>
      </c>
      <c r="H863" s="334" t="s">
        <v>3624</v>
      </c>
    </row>
    <row r="864" spans="1:9" x14ac:dyDescent="0.35">
      <c r="A864" s="334" t="str">
        <f>Inek2020A3[[#This Row],[ZPD2]]</f>
        <v>ZP74.01</v>
      </c>
      <c r="B864" s="334" t="str">
        <f>Inek2020A3[[#This Row],[OPSKode]]</f>
        <v>6-006.j0</v>
      </c>
      <c r="C864" s="340">
        <f>Inek2020A3[[#This Row],[Betrag2]]</f>
        <v>1704.51</v>
      </c>
      <c r="D864" s="334" t="s">
        <v>3798</v>
      </c>
      <c r="E864" s="334" t="s">
        <v>3623</v>
      </c>
      <c r="F864" s="334" t="s">
        <v>3799</v>
      </c>
      <c r="G864" s="334" t="s">
        <v>3800</v>
      </c>
      <c r="H864" s="334" t="s">
        <v>992</v>
      </c>
      <c r="I864" s="340">
        <v>1704.51</v>
      </c>
    </row>
    <row r="865" spans="1:9" x14ac:dyDescent="0.35">
      <c r="A865" s="334" t="str">
        <f>Inek2020A3[[#This Row],[ZPD2]]</f>
        <v>ZP74.02</v>
      </c>
      <c r="B865" s="334" t="str">
        <f>Inek2020A3[[#This Row],[OPSKode]]</f>
        <v>6-006.j1</v>
      </c>
      <c r="C865" s="340">
        <f>Inek2020A3[[#This Row],[Betrag2]]</f>
        <v>2435.02</v>
      </c>
      <c r="D865" s="334" t="s">
        <v>3798</v>
      </c>
      <c r="E865" s="334" t="s">
        <v>3623</v>
      </c>
      <c r="F865" s="334" t="s">
        <v>3801</v>
      </c>
      <c r="G865" s="334" t="s">
        <v>3802</v>
      </c>
      <c r="H865" s="334" t="s">
        <v>995</v>
      </c>
      <c r="I865" s="340">
        <v>2435.02</v>
      </c>
    </row>
    <row r="866" spans="1:9" x14ac:dyDescent="0.35">
      <c r="A866" s="334" t="str">
        <f>Inek2020A3[[#This Row],[ZPD2]]</f>
        <v>ZP74.03</v>
      </c>
      <c r="B866" s="334" t="str">
        <f>Inek2020A3[[#This Row],[OPSKode]]</f>
        <v>6-006.j2</v>
      </c>
      <c r="C866" s="340">
        <f>Inek2020A3[[#This Row],[Betrag2]]</f>
        <v>3165.52</v>
      </c>
      <c r="D866" s="334" t="s">
        <v>3798</v>
      </c>
      <c r="E866" s="334" t="s">
        <v>3623</v>
      </c>
      <c r="F866" s="334" t="s">
        <v>3803</v>
      </c>
      <c r="G866" s="334" t="s">
        <v>3804</v>
      </c>
      <c r="H866" s="334" t="s">
        <v>998</v>
      </c>
      <c r="I866" s="340">
        <v>3165.52</v>
      </c>
    </row>
    <row r="867" spans="1:9" x14ac:dyDescent="0.35">
      <c r="A867" s="334" t="str">
        <f>Inek2020A3[[#This Row],[ZPD2]]</f>
        <v>ZP74.04</v>
      </c>
      <c r="B867" s="334" t="str">
        <f>Inek2020A3[[#This Row],[OPSKode]]</f>
        <v>6-006.j3</v>
      </c>
      <c r="C867" s="340">
        <f>Inek2020A3[[#This Row],[Betrag2]]</f>
        <v>3896.03</v>
      </c>
      <c r="D867" s="334" t="s">
        <v>3798</v>
      </c>
      <c r="E867" s="334" t="s">
        <v>3623</v>
      </c>
      <c r="F867" s="334" t="s">
        <v>3805</v>
      </c>
      <c r="G867" s="334" t="s">
        <v>3806</v>
      </c>
      <c r="H867" s="334" t="s">
        <v>1001</v>
      </c>
      <c r="I867" s="340">
        <v>3896.03</v>
      </c>
    </row>
    <row r="868" spans="1:9" x14ac:dyDescent="0.35">
      <c r="A868" s="334" t="str">
        <f>Inek2020A3[[#This Row],[ZPD2]]</f>
        <v>ZP74.05</v>
      </c>
      <c r="B868" s="334" t="str">
        <f>Inek2020A3[[#This Row],[OPSKode]]</f>
        <v>6-006.j4</v>
      </c>
      <c r="C868" s="340">
        <f>Inek2020A3[[#This Row],[Betrag2]]</f>
        <v>4626.53</v>
      </c>
      <c r="D868" s="334" t="s">
        <v>3798</v>
      </c>
      <c r="E868" s="334" t="s">
        <v>3623</v>
      </c>
      <c r="F868" s="334" t="s">
        <v>3807</v>
      </c>
      <c r="G868" s="334" t="s">
        <v>3808</v>
      </c>
      <c r="H868" s="334" t="s">
        <v>1004</v>
      </c>
      <c r="I868" s="340">
        <v>4626.53</v>
      </c>
    </row>
    <row r="869" spans="1:9" x14ac:dyDescent="0.35">
      <c r="A869" s="334" t="str">
        <f>Inek2020A3[[#This Row],[ZPD2]]</f>
        <v>ZP74.06</v>
      </c>
      <c r="B869" s="334" t="str">
        <f>Inek2020A3[[#This Row],[OPSKode]]</f>
        <v>6-006.j5</v>
      </c>
      <c r="C869" s="340">
        <f>Inek2020A3[[#This Row],[Betrag2]]</f>
        <v>5357.04</v>
      </c>
      <c r="D869" s="334" t="s">
        <v>3798</v>
      </c>
      <c r="E869" s="334" t="s">
        <v>3623</v>
      </c>
      <c r="F869" s="334" t="s">
        <v>3809</v>
      </c>
      <c r="G869" s="334" t="s">
        <v>3810</v>
      </c>
      <c r="H869" s="334" t="s">
        <v>1007</v>
      </c>
      <c r="I869" s="340">
        <v>5357.04</v>
      </c>
    </row>
    <row r="870" spans="1:9" x14ac:dyDescent="0.35">
      <c r="A870" s="334" t="str">
        <f>Inek2020A3[[#This Row],[ZPD2]]</f>
        <v>ZP74.07</v>
      </c>
      <c r="B870" s="334" t="str">
        <f>Inek2020A3[[#This Row],[OPSKode]]</f>
        <v>6-006.j6</v>
      </c>
      <c r="C870" s="340">
        <f>Inek2020A3[[#This Row],[Betrag2]]</f>
        <v>6087.54</v>
      </c>
      <c r="D870" s="334" t="s">
        <v>3798</v>
      </c>
      <c r="E870" s="334" t="s">
        <v>3623</v>
      </c>
      <c r="F870" s="334" t="s">
        <v>3811</v>
      </c>
      <c r="G870" s="334" t="s">
        <v>3812</v>
      </c>
      <c r="H870" s="334" t="s">
        <v>1010</v>
      </c>
      <c r="I870" s="340">
        <v>6087.54</v>
      </c>
    </row>
    <row r="871" spans="1:9" x14ac:dyDescent="0.35">
      <c r="A871" s="334" t="str">
        <f>Inek2020A3[[#This Row],[ZPD2]]</f>
        <v>ZP74.08</v>
      </c>
      <c r="B871" s="334" t="str">
        <f>Inek2020A3[[#This Row],[OPSKode]]</f>
        <v>6-006.j7</v>
      </c>
      <c r="C871" s="340">
        <f>Inek2020A3[[#This Row],[Betrag2]]</f>
        <v>6818.05</v>
      </c>
      <c r="D871" s="334" t="s">
        <v>3798</v>
      </c>
      <c r="E871" s="334" t="s">
        <v>3623</v>
      </c>
      <c r="F871" s="334" t="s">
        <v>3813</v>
      </c>
      <c r="G871" s="334" t="s">
        <v>3814</v>
      </c>
      <c r="H871" s="334" t="s">
        <v>1013</v>
      </c>
      <c r="I871" s="340">
        <v>6818.05</v>
      </c>
    </row>
    <row r="872" spans="1:9" x14ac:dyDescent="0.35">
      <c r="A872" s="334" t="str">
        <f>Inek2020A3[[#This Row],[ZPD2]]</f>
        <v>ZP74.09</v>
      </c>
      <c r="B872" s="334" t="str">
        <f>Inek2020A3[[#This Row],[OPSKode]]</f>
        <v>6-006.j8</v>
      </c>
      <c r="C872" s="340">
        <f>Inek2020A3[[#This Row],[Betrag2]]</f>
        <v>7792.05</v>
      </c>
      <c r="D872" s="334" t="s">
        <v>3798</v>
      </c>
      <c r="E872" s="334" t="s">
        <v>3623</v>
      </c>
      <c r="F872" s="334" t="s">
        <v>3815</v>
      </c>
      <c r="G872" s="334" t="s">
        <v>3816</v>
      </c>
      <c r="H872" s="334" t="s">
        <v>2326</v>
      </c>
      <c r="I872" s="340">
        <v>7792.05</v>
      </c>
    </row>
    <row r="873" spans="1:9" x14ac:dyDescent="0.35">
      <c r="A873" s="334" t="str">
        <f>Inek2020A3[[#This Row],[ZPD2]]</f>
        <v>ZP74.10</v>
      </c>
      <c r="B873" s="334" t="str">
        <f>Inek2020A3[[#This Row],[OPSKode]]</f>
        <v>6-006.j9</v>
      </c>
      <c r="C873" s="340">
        <f>Inek2020A3[[#This Row],[Betrag2]]</f>
        <v>9253.06</v>
      </c>
      <c r="D873" s="334" t="s">
        <v>3798</v>
      </c>
      <c r="E873" s="334" t="s">
        <v>3623</v>
      </c>
      <c r="F873" s="334" t="s">
        <v>3817</v>
      </c>
      <c r="G873" s="334" t="s">
        <v>3818</v>
      </c>
      <c r="H873" s="334" t="s">
        <v>1022</v>
      </c>
      <c r="I873" s="340">
        <v>9253.06</v>
      </c>
    </row>
    <row r="874" spans="1:9" x14ac:dyDescent="0.35">
      <c r="A874" s="334" t="str">
        <f>Inek2020A3[[#This Row],[ZPD2]]</f>
        <v>ZP74.11</v>
      </c>
      <c r="B874" s="334" t="str">
        <f>Inek2020A3[[#This Row],[OPSKode]]</f>
        <v>6-006.ja</v>
      </c>
      <c r="C874" s="340">
        <f>Inek2020A3[[#This Row],[Betrag2]]</f>
        <v>10714.07</v>
      </c>
      <c r="D874" s="334" t="s">
        <v>3798</v>
      </c>
      <c r="E874" s="334" t="s">
        <v>3623</v>
      </c>
      <c r="F874" s="334" t="s">
        <v>3819</v>
      </c>
      <c r="G874" s="334" t="s">
        <v>3820</v>
      </c>
      <c r="H874" s="334" t="s">
        <v>1025</v>
      </c>
      <c r="I874" s="340">
        <v>10714.07</v>
      </c>
    </row>
    <row r="875" spans="1:9" x14ac:dyDescent="0.35">
      <c r="A875" s="334" t="str">
        <f>Inek2020A3[[#This Row],[ZPD2]]</f>
        <v>ZP74.12</v>
      </c>
      <c r="B875" s="334" t="str">
        <f>Inek2020A3[[#This Row],[OPSKode]]</f>
        <v>6-006.jb</v>
      </c>
      <c r="C875" s="340">
        <f>Inek2020A3[[#This Row],[Betrag2]]</f>
        <v>12175.08</v>
      </c>
      <c r="D875" s="334" t="s">
        <v>3798</v>
      </c>
      <c r="E875" s="334" t="s">
        <v>3623</v>
      </c>
      <c r="F875" s="334" t="s">
        <v>3821</v>
      </c>
      <c r="G875" s="334" t="s">
        <v>3822</v>
      </c>
      <c r="H875" s="334" t="s">
        <v>1028</v>
      </c>
      <c r="I875" s="340">
        <v>12175.08</v>
      </c>
    </row>
    <row r="876" spans="1:9" x14ac:dyDescent="0.35">
      <c r="A876" s="334" t="str">
        <f>Inek2020A3[[#This Row],[ZPD2]]</f>
        <v>ZP74.13</v>
      </c>
      <c r="B876" s="334" t="str">
        <f>Inek2020A3[[#This Row],[OPSKode]]</f>
        <v>6-006.jc</v>
      </c>
      <c r="C876" s="340">
        <f>Inek2020A3[[#This Row],[Betrag2]]</f>
        <v>13636.09</v>
      </c>
      <c r="D876" s="334" t="s">
        <v>3798</v>
      </c>
      <c r="E876" s="334" t="s">
        <v>3623</v>
      </c>
      <c r="F876" s="334" t="s">
        <v>3823</v>
      </c>
      <c r="G876" s="334" t="s">
        <v>3824</v>
      </c>
      <c r="H876" s="334" t="s">
        <v>1031</v>
      </c>
      <c r="I876" s="340">
        <v>13636.09</v>
      </c>
    </row>
    <row r="877" spans="1:9" x14ac:dyDescent="0.35">
      <c r="A877" s="334" t="str">
        <f>Inek2020A3[[#This Row],[ZPD2]]</f>
        <v>ZP74.14</v>
      </c>
      <c r="B877" s="334" t="str">
        <f>Inek2020A3[[#This Row],[OPSKode]]</f>
        <v>6-006.jd</v>
      </c>
      <c r="C877" s="340">
        <f>Inek2020A3[[#This Row],[Betrag2]]</f>
        <v>15097.1</v>
      </c>
      <c r="D877" s="334" t="s">
        <v>3798</v>
      </c>
      <c r="E877" s="334" t="s">
        <v>3623</v>
      </c>
      <c r="F877" s="334" t="s">
        <v>3825</v>
      </c>
      <c r="G877" s="334" t="s">
        <v>3826</v>
      </c>
      <c r="H877" s="334" t="s">
        <v>1034</v>
      </c>
      <c r="I877" s="340">
        <v>15097.1</v>
      </c>
    </row>
    <row r="878" spans="1:9" x14ac:dyDescent="0.35">
      <c r="A878" s="334" t="str">
        <f>Inek2020A3[[#This Row],[ZPD2]]</f>
        <v>ZP74.15</v>
      </c>
      <c r="B878" s="334" t="str">
        <f>Inek2020A3[[#This Row],[OPSKode]]</f>
        <v>6-006.je</v>
      </c>
      <c r="C878" s="340">
        <f>Inek2020A3[[#This Row],[Betrag2]]</f>
        <v>16558.11</v>
      </c>
      <c r="D878" s="334" t="s">
        <v>3798</v>
      </c>
      <c r="E878" s="334" t="s">
        <v>3623</v>
      </c>
      <c r="F878" s="334" t="s">
        <v>3827</v>
      </c>
      <c r="G878" s="334" t="s">
        <v>3828</v>
      </c>
      <c r="H878" s="334" t="s">
        <v>1037</v>
      </c>
      <c r="I878" s="340">
        <v>16558.11</v>
      </c>
    </row>
    <row r="879" spans="1:9" x14ac:dyDescent="0.35">
      <c r="A879" s="334" t="str">
        <f>Inek2020A3[[#This Row],[ZPD2]]</f>
        <v>ZP74.16</v>
      </c>
      <c r="B879" s="334" t="str">
        <f>Inek2020A3[[#This Row],[OPSKode]]</f>
        <v>6-006.jf</v>
      </c>
      <c r="C879" s="340">
        <f>Inek2020A3[[#This Row],[Betrag2]]</f>
        <v>18019.12</v>
      </c>
      <c r="D879" s="334" t="s">
        <v>3798</v>
      </c>
      <c r="E879" s="334" t="s">
        <v>3623</v>
      </c>
      <c r="F879" s="334" t="s">
        <v>3829</v>
      </c>
      <c r="G879" s="334" t="s">
        <v>3830</v>
      </c>
      <c r="H879" s="334" t="s">
        <v>1040</v>
      </c>
      <c r="I879" s="340">
        <v>18019.12</v>
      </c>
    </row>
    <row r="880" spans="1:9" x14ac:dyDescent="0.35">
      <c r="A880" s="334" t="str">
        <f>Inek2020A3[[#This Row],[ZPD2]]</f>
        <v>ZP74.17</v>
      </c>
      <c r="B880" s="334" t="str">
        <f>Inek2020A3[[#This Row],[OPSKode]]</f>
        <v>6-006.jg</v>
      </c>
      <c r="C880" s="340">
        <f>Inek2020A3[[#This Row],[Betrag2]]</f>
        <v>19967.14</v>
      </c>
      <c r="D880" s="334" t="s">
        <v>3798</v>
      </c>
      <c r="E880" s="334" t="s">
        <v>3623</v>
      </c>
      <c r="F880" s="334" t="s">
        <v>3831</v>
      </c>
      <c r="G880" s="334" t="s">
        <v>3832</v>
      </c>
      <c r="H880" s="334" t="s">
        <v>3655</v>
      </c>
      <c r="I880" s="340">
        <v>19967.14</v>
      </c>
    </row>
    <row r="881" spans="1:9" x14ac:dyDescent="0.35">
      <c r="A881" s="334" t="str">
        <f>Inek2020A3[[#This Row],[ZPD2]]</f>
        <v>ZP74.18</v>
      </c>
      <c r="B881" s="334" t="str">
        <f>Inek2020A3[[#This Row],[OPSKode]]</f>
        <v>6-006.jh</v>
      </c>
      <c r="C881" s="340">
        <f>Inek2020A3[[#This Row],[Betrag2]]</f>
        <v>22889.16</v>
      </c>
      <c r="D881" s="334" t="s">
        <v>3798</v>
      </c>
      <c r="E881" s="334" t="s">
        <v>3623</v>
      </c>
      <c r="F881" s="334" t="s">
        <v>3833</v>
      </c>
      <c r="G881" s="334" t="s">
        <v>3834</v>
      </c>
      <c r="H881" s="334" t="s">
        <v>3658</v>
      </c>
      <c r="I881" s="340">
        <v>22889.16</v>
      </c>
    </row>
    <row r="882" spans="1:9" x14ac:dyDescent="0.35">
      <c r="A882" s="334" t="str">
        <f>Inek2020A3[[#This Row],[ZPD2]]</f>
        <v>ZP74.19</v>
      </c>
      <c r="B882" s="334" t="str">
        <f>Inek2020A3[[#This Row],[OPSKode]]</f>
        <v>6-006.jj</v>
      </c>
      <c r="C882" s="340">
        <f>Inek2020A3[[#This Row],[Betrag2]]</f>
        <v>25811.18</v>
      </c>
      <c r="D882" s="334" t="s">
        <v>3798</v>
      </c>
      <c r="E882" s="334" t="s">
        <v>3623</v>
      </c>
      <c r="F882" s="334" t="s">
        <v>3835</v>
      </c>
      <c r="G882" s="334" t="s">
        <v>3836</v>
      </c>
      <c r="H882" s="334" t="s">
        <v>3661</v>
      </c>
      <c r="I882" s="340">
        <v>25811.18</v>
      </c>
    </row>
    <row r="883" spans="1:9" x14ac:dyDescent="0.35">
      <c r="A883" s="334" t="str">
        <f>Inek2020A3[[#This Row],[ZPD2]]</f>
        <v>ZP74.20</v>
      </c>
      <c r="B883" s="334" t="str">
        <f>Inek2020A3[[#This Row],[OPSKode]]</f>
        <v>6-006.jk</v>
      </c>
      <c r="C883" s="340">
        <f>Inek2020A3[[#This Row],[Betrag2]]</f>
        <v>28733.200000000001</v>
      </c>
      <c r="D883" s="334" t="s">
        <v>3798</v>
      </c>
      <c r="E883" s="334" t="s">
        <v>3623</v>
      </c>
      <c r="F883" s="334" t="s">
        <v>3837</v>
      </c>
      <c r="G883" s="334" t="s">
        <v>3838</v>
      </c>
      <c r="H883" s="334" t="s">
        <v>3664</v>
      </c>
      <c r="I883" s="340">
        <v>28733.200000000001</v>
      </c>
    </row>
    <row r="884" spans="1:9" x14ac:dyDescent="0.35">
      <c r="A884" s="334" t="str">
        <f>Inek2020A3[[#This Row],[ZPD2]]</f>
        <v>ZP74.21</v>
      </c>
      <c r="B884" s="334" t="str">
        <f>Inek2020A3[[#This Row],[OPSKode]]</f>
        <v>6-006.jm</v>
      </c>
      <c r="C884" s="340">
        <f>Inek2020A3[[#This Row],[Betrag2]]</f>
        <v>31655.22</v>
      </c>
      <c r="D884" s="334" t="s">
        <v>3798</v>
      </c>
      <c r="E884" s="334" t="s">
        <v>3623</v>
      </c>
      <c r="F884" s="334" t="s">
        <v>3839</v>
      </c>
      <c r="G884" s="334" t="s">
        <v>3840</v>
      </c>
      <c r="H884" s="334" t="s">
        <v>3667</v>
      </c>
      <c r="I884" s="340">
        <v>31655.22</v>
      </c>
    </row>
    <row r="885" spans="1:9" x14ac:dyDescent="0.35">
      <c r="A885" s="334" t="str">
        <f>Inek2020A3[[#This Row],[ZPD2]]</f>
        <v>ZP74.22</v>
      </c>
      <c r="B885" s="334" t="str">
        <f>Inek2020A3[[#This Row],[OPSKode]]</f>
        <v>6-006.jn</v>
      </c>
      <c r="C885" s="340">
        <f>Inek2020A3[[#This Row],[Betrag2]]</f>
        <v>35551.24</v>
      </c>
      <c r="D885" s="334" t="s">
        <v>3798</v>
      </c>
      <c r="E885" s="334" t="s">
        <v>3623</v>
      </c>
      <c r="F885" s="334" t="s">
        <v>3841</v>
      </c>
      <c r="G885" s="334" t="s">
        <v>3842</v>
      </c>
      <c r="H885" s="334" t="s">
        <v>3843</v>
      </c>
      <c r="I885" s="340">
        <v>35551.24</v>
      </c>
    </row>
    <row r="886" spans="1:9" x14ac:dyDescent="0.35">
      <c r="A886" s="334" t="str">
        <f>Inek2020A3[[#This Row],[ZPD2]]</f>
        <v>ZP74.23</v>
      </c>
      <c r="B886" s="334" t="str">
        <f>Inek2020A3[[#This Row],[OPSKode]]</f>
        <v>6-006.jp</v>
      </c>
      <c r="C886" s="340">
        <f>Inek2020A3[[#This Row],[Betrag2]]</f>
        <v>41395.279999999999</v>
      </c>
      <c r="D886" s="334" t="s">
        <v>3798</v>
      </c>
      <c r="E886" s="334" t="s">
        <v>3623</v>
      </c>
      <c r="F886" s="334" t="s">
        <v>3844</v>
      </c>
      <c r="G886" s="334" t="s">
        <v>3845</v>
      </c>
      <c r="H886" s="334" t="s">
        <v>3846</v>
      </c>
      <c r="I886" s="340">
        <v>41395.279999999999</v>
      </c>
    </row>
    <row r="887" spans="1:9" x14ac:dyDescent="0.35">
      <c r="A887" s="334" t="str">
        <f>Inek2020A3[[#This Row],[ZPD2]]</f>
        <v>ZP74.24</v>
      </c>
      <c r="B887" s="334" t="str">
        <f>Inek2020A3[[#This Row],[OPSKode]]</f>
        <v>6-006.jq</v>
      </c>
      <c r="C887" s="340">
        <f>Inek2020A3[[#This Row],[Betrag2]]</f>
        <v>47239.32</v>
      </c>
      <c r="D887" s="334" t="s">
        <v>3798</v>
      </c>
      <c r="E887" s="334" t="s">
        <v>3623</v>
      </c>
      <c r="F887" s="334" t="s">
        <v>3847</v>
      </c>
      <c r="G887" s="334" t="s">
        <v>3848</v>
      </c>
      <c r="H887" s="334" t="s">
        <v>3849</v>
      </c>
      <c r="I887" s="340">
        <v>47239.32</v>
      </c>
    </row>
    <row r="888" spans="1:9" x14ac:dyDescent="0.35">
      <c r="A888" s="334" t="str">
        <f>Inek2020A3[[#This Row],[ZPD2]]</f>
        <v>ZP74.25</v>
      </c>
      <c r="B888" s="334" t="str">
        <f>Inek2020A3[[#This Row],[OPSKode]]</f>
        <v>6-006.jr</v>
      </c>
      <c r="C888" s="340">
        <f>Inek2020A3[[#This Row],[Betrag2]]</f>
        <v>55031.38</v>
      </c>
      <c r="D888" s="334" t="s">
        <v>3798</v>
      </c>
      <c r="E888" s="334" t="s">
        <v>3623</v>
      </c>
      <c r="F888" s="334" t="s">
        <v>3850</v>
      </c>
      <c r="G888" s="334" t="s">
        <v>3851</v>
      </c>
      <c r="H888" s="334" t="s">
        <v>3852</v>
      </c>
      <c r="I888" s="340">
        <v>55031.38</v>
      </c>
    </row>
    <row r="889" spans="1:9" x14ac:dyDescent="0.35">
      <c r="A889" s="334" t="str">
        <f>Inek2020A3[[#This Row],[ZPD2]]</f>
        <v>ZP74.26</v>
      </c>
      <c r="B889" s="334" t="str">
        <f>Inek2020A3[[#This Row],[OPSKode]]</f>
        <v>6-006.js</v>
      </c>
      <c r="C889" s="340">
        <f>Inek2020A3[[#This Row],[Betrag2]]</f>
        <v>66719.460000000006</v>
      </c>
      <c r="D889" s="334" t="s">
        <v>3798</v>
      </c>
      <c r="E889" s="334" t="s">
        <v>3623</v>
      </c>
      <c r="F889" s="334" t="s">
        <v>3853</v>
      </c>
      <c r="G889" s="334" t="s">
        <v>3854</v>
      </c>
      <c r="H889" s="334" t="s">
        <v>3855</v>
      </c>
      <c r="I889" s="340">
        <v>66719.460000000006</v>
      </c>
    </row>
    <row r="890" spans="1:9" x14ac:dyDescent="0.35">
      <c r="A890" s="334" t="str">
        <f>Inek2020A3[[#This Row],[ZPD2]]</f>
        <v>ZP74.27</v>
      </c>
      <c r="B890" s="334" t="str">
        <f>Inek2020A3[[#This Row],[OPSKode]]</f>
        <v>6-006.jt</v>
      </c>
      <c r="C890" s="340">
        <f>Inek2020A3[[#This Row],[Betrag2]]</f>
        <v>78407.539999999994</v>
      </c>
      <c r="D890" s="334" t="s">
        <v>3798</v>
      </c>
      <c r="E890" s="334" t="s">
        <v>3623</v>
      </c>
      <c r="F890" s="334" t="s">
        <v>3856</v>
      </c>
      <c r="G890" s="334" t="s">
        <v>3857</v>
      </c>
      <c r="H890" s="334" t="s">
        <v>3858</v>
      </c>
      <c r="I890" s="340">
        <v>78407.539999999994</v>
      </c>
    </row>
    <row r="891" spans="1:9" x14ac:dyDescent="0.35">
      <c r="A891" s="334" t="str">
        <f>Inek2020A3[[#This Row],[ZPD2]]</f>
        <v>ZP74.28</v>
      </c>
      <c r="B891" s="334" t="str">
        <f>Inek2020A3[[#This Row],[OPSKode]]</f>
        <v>6-006.ju</v>
      </c>
      <c r="C891" s="340">
        <f>Inek2020A3[[#This Row],[Betrag2]]</f>
        <v>90095.62</v>
      </c>
      <c r="D891" s="334" t="s">
        <v>3798</v>
      </c>
      <c r="E891" s="334" t="s">
        <v>3623</v>
      </c>
      <c r="F891" s="334" t="s">
        <v>3859</v>
      </c>
      <c r="G891" s="334" t="s">
        <v>3860</v>
      </c>
      <c r="H891" s="334" t="s">
        <v>3861</v>
      </c>
      <c r="I891" s="340">
        <v>90095.62</v>
      </c>
    </row>
    <row r="892" spans="1:9" x14ac:dyDescent="0.35">
      <c r="A892" s="334" t="str">
        <f>Inek2020A3[[#This Row],[ZPD2]]</f>
        <v>ZP74.29</v>
      </c>
      <c r="B892" s="334" t="str">
        <f>Inek2020A3[[#This Row],[OPSKode]]</f>
        <v>6-006.jv</v>
      </c>
      <c r="C892" s="340">
        <f>Inek2020A3[[#This Row],[Betrag2]]</f>
        <v>101783.7</v>
      </c>
      <c r="D892" s="334" t="s">
        <v>3798</v>
      </c>
      <c r="E892" s="334" t="s">
        <v>3623</v>
      </c>
      <c r="F892" s="334" t="s">
        <v>3862</v>
      </c>
      <c r="G892" s="334" t="s">
        <v>3863</v>
      </c>
      <c r="H892" s="334" t="s">
        <v>3864</v>
      </c>
      <c r="I892" s="340">
        <v>101783.7</v>
      </c>
    </row>
    <row r="893" spans="1:9" x14ac:dyDescent="0.35">
      <c r="A893" s="334" t="str">
        <f>Inek2020A3[[#This Row],[ZPD2]]</f>
        <v>ZP74.30</v>
      </c>
      <c r="B893" s="334" t="str">
        <f>Inek2020A3[[#This Row],[OPSKode]]</f>
        <v>6-006.jw</v>
      </c>
      <c r="C893" s="340">
        <f>Inek2020A3[[#This Row],[Betrag2]]</f>
        <v>113471.78</v>
      </c>
      <c r="D893" s="334" t="s">
        <v>3798</v>
      </c>
      <c r="E893" s="334" t="s">
        <v>3623</v>
      </c>
      <c r="F893" s="334" t="s">
        <v>3865</v>
      </c>
      <c r="G893" s="334" t="s">
        <v>3866</v>
      </c>
      <c r="H893" s="334" t="s">
        <v>3867</v>
      </c>
      <c r="I893" s="340">
        <v>113471.78</v>
      </c>
    </row>
  </sheetData>
  <pageMargins left="0.7" right="0.7" top="0.78740157499999996" bottom="0.78740157499999996" header="0.3" footer="0.3"/>
  <pageSetup paperSize="9" orientation="portrait" r:id="rId1"/>
  <ignoredErrors>
    <ignoredError sqref="C362 C456 C615 C663 C715 C759 C30 C99 C123 C176" calculatedColumn="1"/>
  </ignoredErrors>
  <tableParts count="1">
    <tablePart r:id="rId2"/>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525"/>
  <sheetViews>
    <sheetView zoomScaleNormal="100" workbookViewId="0"/>
  </sheetViews>
  <sheetFormatPr baseColWidth="10" defaultRowHeight="14.5" x14ac:dyDescent="0.35"/>
  <cols>
    <col min="1" max="1" width="11.6640625" style="334" customWidth="1"/>
    <col min="2" max="2" width="10.6640625" style="334"/>
    <col min="3" max="3" width="11.1640625" style="335" customWidth="1"/>
    <col min="4" max="4" width="10.6640625" style="334"/>
    <col min="5" max="5" width="29" style="334" customWidth="1"/>
    <col min="6" max="6" width="7.1640625" style="334" bestFit="1" customWidth="1"/>
    <col min="7" max="7" width="98.58203125" style="334" customWidth="1"/>
    <col min="8" max="8" width="10.6640625" style="334"/>
    <col min="9" max="9" width="11" style="335" customWidth="1"/>
    <col min="10" max="16384" width="10.6640625" style="334"/>
  </cols>
  <sheetData>
    <row r="1" spans="1:9" ht="18.5" x14ac:dyDescent="0.45">
      <c r="A1" s="333" t="s">
        <v>3868</v>
      </c>
    </row>
    <row r="3" spans="1:9" x14ac:dyDescent="0.35">
      <c r="A3" s="334" t="s">
        <v>336</v>
      </c>
      <c r="B3" s="334" t="s">
        <v>339</v>
      </c>
      <c r="C3" s="335" t="s">
        <v>444</v>
      </c>
      <c r="D3" s="334" t="s">
        <v>337</v>
      </c>
      <c r="E3" s="334" t="s">
        <v>318</v>
      </c>
      <c r="F3" s="334" t="s">
        <v>40</v>
      </c>
      <c r="G3" s="334" t="s">
        <v>338</v>
      </c>
      <c r="H3" s="334" t="s">
        <v>445</v>
      </c>
      <c r="I3" s="335" t="s">
        <v>3449</v>
      </c>
    </row>
    <row r="4" spans="1:9" x14ac:dyDescent="0.35">
      <c r="A4" s="334" t="str">
        <f>Inek2021A1a2a[[#This Row],[PEPP]]&amp;"#"&amp;Inek2021A1a2a[[#This Row],[Klasse]]</f>
        <v>P002Z#1</v>
      </c>
      <c r="B4" s="334">
        <f>Inek2021A1a2a[[#This Row],[Klasse2]]</f>
        <v>1</v>
      </c>
      <c r="C4" s="335">
        <f>Inek2021A1a2a[[#This Row],[BewJeTag2]]</f>
        <v>2.2709999999999999</v>
      </c>
      <c r="D4" s="334" t="s">
        <v>340</v>
      </c>
      <c r="E4" s="334" t="s">
        <v>341</v>
      </c>
      <c r="F4" s="334" t="s">
        <v>342</v>
      </c>
      <c r="G4" s="334" t="s">
        <v>343</v>
      </c>
      <c r="H4" s="334">
        <v>1</v>
      </c>
      <c r="I4" s="335">
        <v>2.2709999999999999</v>
      </c>
    </row>
    <row r="5" spans="1:9" x14ac:dyDescent="0.35">
      <c r="A5" s="334" t="str">
        <f>Inek2021A1a2a[[#This Row],[PEPP]]&amp;"#"&amp;Inek2021A1a2a[[#This Row],[Klasse]]</f>
        <v>P003A#1</v>
      </c>
      <c r="B5" s="334">
        <f>Inek2021A1a2a[[#This Row],[Klasse2]]</f>
        <v>1</v>
      </c>
      <c r="C5" s="335">
        <f>Inek2021A1a2a[[#This Row],[BewJeTag2]]</f>
        <v>1.5276000000000001</v>
      </c>
      <c r="D5" s="334" t="s">
        <v>340</v>
      </c>
      <c r="E5" s="334" t="s">
        <v>341</v>
      </c>
      <c r="F5" s="334" t="s">
        <v>344</v>
      </c>
      <c r="G5" s="334" t="s">
        <v>3702</v>
      </c>
      <c r="H5" s="334">
        <v>1</v>
      </c>
      <c r="I5" s="335">
        <v>1.5276000000000001</v>
      </c>
    </row>
    <row r="6" spans="1:9" x14ac:dyDescent="0.35">
      <c r="A6" s="334" t="str">
        <f>Inek2021A1a2a[[#This Row],[PEPP]]&amp;"#"&amp;Inek2021A1a2a[[#This Row],[Klasse]]</f>
        <v>P003B#1</v>
      </c>
      <c r="B6" s="334">
        <f>Inek2021A1a2a[[#This Row],[Klasse2]]</f>
        <v>1</v>
      </c>
      <c r="C6" s="335">
        <f>Inek2021A1a2a[[#This Row],[BewJeTag2]]</f>
        <v>1.8050999999999999</v>
      </c>
      <c r="D6" s="334" t="s">
        <v>340</v>
      </c>
      <c r="E6" s="334" t="s">
        <v>341</v>
      </c>
      <c r="F6" s="334" t="s">
        <v>346</v>
      </c>
      <c r="G6" s="334" t="s">
        <v>3869</v>
      </c>
      <c r="H6" s="334">
        <v>1</v>
      </c>
      <c r="I6" s="335">
        <v>1.8050999999999999</v>
      </c>
    </row>
    <row r="7" spans="1:9" x14ac:dyDescent="0.35">
      <c r="A7" s="334" t="str">
        <f>Inek2021A1a2a[[#This Row],[PEPP]]&amp;"#"&amp;Inek2021A1a2a[[#This Row],[Klasse]]</f>
        <v>P003B#2</v>
      </c>
      <c r="B7" s="334">
        <f>Inek2021A1a2a[[#This Row],[Klasse2]]</f>
        <v>2</v>
      </c>
      <c r="C7" s="335">
        <f>Inek2021A1a2a[[#This Row],[BewJeTag2]]</f>
        <v>1.8050999999999999</v>
      </c>
      <c r="D7" s="334" t="s">
        <v>340</v>
      </c>
      <c r="E7" s="334" t="s">
        <v>341</v>
      </c>
      <c r="F7" s="334" t="s">
        <v>346</v>
      </c>
      <c r="G7" s="334" t="s">
        <v>3869</v>
      </c>
      <c r="H7" s="334">
        <v>2</v>
      </c>
      <c r="I7" s="335">
        <v>1.8050999999999999</v>
      </c>
    </row>
    <row r="8" spans="1:9" x14ac:dyDescent="0.35">
      <c r="A8" s="334" t="str">
        <f>Inek2021A1a2a[[#This Row],[PEPP]]&amp;"#"&amp;Inek2021A1a2a[[#This Row],[Klasse]]</f>
        <v>P003B#3</v>
      </c>
      <c r="B8" s="334">
        <f>Inek2021A1a2a[[#This Row],[Klasse2]]</f>
        <v>3</v>
      </c>
      <c r="C8" s="335">
        <f>Inek2021A1a2a[[#This Row],[BewJeTag2]]</f>
        <v>1.8050999999999999</v>
      </c>
      <c r="D8" s="334" t="s">
        <v>340</v>
      </c>
      <c r="E8" s="334" t="s">
        <v>341</v>
      </c>
      <c r="F8" s="334" t="s">
        <v>346</v>
      </c>
      <c r="G8" s="334" t="s">
        <v>3869</v>
      </c>
      <c r="H8" s="334">
        <v>3</v>
      </c>
      <c r="I8" s="335">
        <v>1.8050999999999999</v>
      </c>
    </row>
    <row r="9" spans="1:9" x14ac:dyDescent="0.35">
      <c r="A9" s="334" t="str">
        <f>Inek2021A1a2a[[#This Row],[PEPP]]&amp;"#"&amp;Inek2021A1a2a[[#This Row],[Klasse]]</f>
        <v>P003B#4</v>
      </c>
      <c r="B9" s="334">
        <f>Inek2021A1a2a[[#This Row],[Klasse2]]</f>
        <v>4</v>
      </c>
      <c r="C9" s="335">
        <f>Inek2021A1a2a[[#This Row],[BewJeTag2]]</f>
        <v>1.8050999999999999</v>
      </c>
      <c r="D9" s="334" t="s">
        <v>340</v>
      </c>
      <c r="E9" s="334" t="s">
        <v>341</v>
      </c>
      <c r="F9" s="334" t="s">
        <v>346</v>
      </c>
      <c r="G9" s="334" t="s">
        <v>3869</v>
      </c>
      <c r="H9" s="334">
        <v>4</v>
      </c>
      <c r="I9" s="335">
        <v>1.8050999999999999</v>
      </c>
    </row>
    <row r="10" spans="1:9" x14ac:dyDescent="0.35">
      <c r="A10" s="334" t="str">
        <f>Inek2021A1a2a[[#This Row],[PEPP]]&amp;"#"&amp;Inek2021A1a2a[[#This Row],[Klasse]]</f>
        <v>P003B#5</v>
      </c>
      <c r="B10" s="334">
        <f>Inek2021A1a2a[[#This Row],[Klasse2]]</f>
        <v>5</v>
      </c>
      <c r="C10" s="335">
        <f>Inek2021A1a2a[[#This Row],[BewJeTag2]]</f>
        <v>1.8050999999999999</v>
      </c>
      <c r="D10" s="334" t="s">
        <v>340</v>
      </c>
      <c r="E10" s="334" t="s">
        <v>341</v>
      </c>
      <c r="F10" s="334" t="s">
        <v>346</v>
      </c>
      <c r="G10" s="334" t="s">
        <v>3869</v>
      </c>
      <c r="H10" s="334">
        <v>5</v>
      </c>
      <c r="I10" s="335">
        <v>1.8050999999999999</v>
      </c>
    </row>
    <row r="11" spans="1:9" x14ac:dyDescent="0.35">
      <c r="A11" s="334" t="str">
        <f>Inek2021A1a2a[[#This Row],[PEPP]]&amp;"#"&amp;Inek2021A1a2a[[#This Row],[Klasse]]</f>
        <v>P003B#6</v>
      </c>
      <c r="B11" s="334">
        <f>Inek2021A1a2a[[#This Row],[Klasse2]]</f>
        <v>6</v>
      </c>
      <c r="C11" s="335">
        <f>Inek2021A1a2a[[#This Row],[BewJeTag2]]</f>
        <v>1.8017000000000001</v>
      </c>
      <c r="D11" s="334" t="s">
        <v>340</v>
      </c>
      <c r="E11" s="334" t="s">
        <v>341</v>
      </c>
      <c r="F11" s="334" t="s">
        <v>346</v>
      </c>
      <c r="G11" s="334" t="s">
        <v>3869</v>
      </c>
      <c r="H11" s="334">
        <v>6</v>
      </c>
      <c r="I11" s="335">
        <v>1.8017000000000001</v>
      </c>
    </row>
    <row r="12" spans="1:9" x14ac:dyDescent="0.35">
      <c r="A12" s="334" t="str">
        <f>Inek2021A1a2a[[#This Row],[PEPP]]&amp;"#"&amp;Inek2021A1a2a[[#This Row],[Klasse]]</f>
        <v>P003B#7</v>
      </c>
      <c r="B12" s="334">
        <f>Inek2021A1a2a[[#This Row],[Klasse2]]</f>
        <v>7</v>
      </c>
      <c r="C12" s="335">
        <f>Inek2021A1a2a[[#This Row],[BewJeTag2]]</f>
        <v>1.7706</v>
      </c>
      <c r="D12" s="334" t="s">
        <v>340</v>
      </c>
      <c r="E12" s="334" t="s">
        <v>341</v>
      </c>
      <c r="F12" s="334" t="s">
        <v>346</v>
      </c>
      <c r="G12" s="334" t="s">
        <v>3869</v>
      </c>
      <c r="H12" s="334">
        <v>7</v>
      </c>
      <c r="I12" s="335">
        <v>1.7706</v>
      </c>
    </row>
    <row r="13" spans="1:9" x14ac:dyDescent="0.35">
      <c r="A13" s="334" t="str">
        <f>Inek2021A1a2a[[#This Row],[PEPP]]&amp;"#"&amp;Inek2021A1a2a[[#This Row],[Klasse]]</f>
        <v>P003B#8</v>
      </c>
      <c r="B13" s="334">
        <f>Inek2021A1a2a[[#This Row],[Klasse2]]</f>
        <v>8</v>
      </c>
      <c r="C13" s="335">
        <f>Inek2021A1a2a[[#This Row],[BewJeTag2]]</f>
        <v>1.7395</v>
      </c>
      <c r="D13" s="334" t="s">
        <v>340</v>
      </c>
      <c r="E13" s="334" t="s">
        <v>341</v>
      </c>
      <c r="F13" s="334" t="s">
        <v>346</v>
      </c>
      <c r="G13" s="334" t="s">
        <v>3869</v>
      </c>
      <c r="H13" s="334">
        <v>8</v>
      </c>
      <c r="I13" s="335">
        <v>1.7395</v>
      </c>
    </row>
    <row r="14" spans="1:9" x14ac:dyDescent="0.35">
      <c r="A14" s="334" t="str">
        <f>Inek2021A1a2a[[#This Row],[PEPP]]&amp;"#"&amp;Inek2021A1a2a[[#This Row],[Klasse]]</f>
        <v>P003B#9</v>
      </c>
      <c r="B14" s="334">
        <f>Inek2021A1a2a[[#This Row],[Klasse2]]</f>
        <v>9</v>
      </c>
      <c r="C14" s="335">
        <f>Inek2021A1a2a[[#This Row],[BewJeTag2]]</f>
        <v>1.7083999999999999</v>
      </c>
      <c r="D14" s="334" t="s">
        <v>340</v>
      </c>
      <c r="E14" s="334" t="s">
        <v>341</v>
      </c>
      <c r="F14" s="334" t="s">
        <v>346</v>
      </c>
      <c r="G14" s="334" t="s">
        <v>3869</v>
      </c>
      <c r="H14" s="334">
        <v>9</v>
      </c>
      <c r="I14" s="335">
        <v>1.7083999999999999</v>
      </c>
    </row>
    <row r="15" spans="1:9" x14ac:dyDescent="0.35">
      <c r="A15" s="334" t="str">
        <f>Inek2021A1a2a[[#This Row],[PEPP]]&amp;"#"&amp;Inek2021A1a2a[[#This Row],[Klasse]]</f>
        <v>P003B#10</v>
      </c>
      <c r="B15" s="334">
        <f>Inek2021A1a2a[[#This Row],[Klasse2]]</f>
        <v>10</v>
      </c>
      <c r="C15" s="335">
        <f>Inek2021A1a2a[[#This Row],[BewJeTag2]]</f>
        <v>1.6773</v>
      </c>
      <c r="D15" s="334" t="s">
        <v>340</v>
      </c>
      <c r="E15" s="334" t="s">
        <v>341</v>
      </c>
      <c r="F15" s="334" t="s">
        <v>346</v>
      </c>
      <c r="G15" s="334" t="s">
        <v>3869</v>
      </c>
      <c r="H15" s="334">
        <v>10</v>
      </c>
      <c r="I15" s="335">
        <v>1.6773</v>
      </c>
    </row>
    <row r="16" spans="1:9" x14ac:dyDescent="0.35">
      <c r="A16" s="334" t="str">
        <f>Inek2021A1a2a[[#This Row],[PEPP]]&amp;"#"&amp;Inek2021A1a2a[[#This Row],[Klasse]]</f>
        <v>P003B#11</v>
      </c>
      <c r="B16" s="334">
        <f>Inek2021A1a2a[[#This Row],[Klasse2]]</f>
        <v>11</v>
      </c>
      <c r="C16" s="335">
        <f>Inek2021A1a2a[[#This Row],[BewJeTag2]]</f>
        <v>1.6463000000000001</v>
      </c>
      <c r="D16" s="334" t="s">
        <v>340</v>
      </c>
      <c r="E16" s="334" t="s">
        <v>341</v>
      </c>
      <c r="F16" s="334" t="s">
        <v>346</v>
      </c>
      <c r="G16" s="334" t="s">
        <v>3869</v>
      </c>
      <c r="H16" s="334">
        <v>11</v>
      </c>
      <c r="I16" s="335">
        <v>1.6463000000000001</v>
      </c>
    </row>
    <row r="17" spans="1:9" x14ac:dyDescent="0.35">
      <c r="A17" s="334" t="str">
        <f>Inek2021A1a2a[[#This Row],[PEPP]]&amp;"#"&amp;Inek2021A1a2a[[#This Row],[Klasse]]</f>
        <v>P003B#12</v>
      </c>
      <c r="B17" s="334">
        <f>Inek2021A1a2a[[#This Row],[Klasse2]]</f>
        <v>12</v>
      </c>
      <c r="C17" s="335">
        <f>Inek2021A1a2a[[#This Row],[BewJeTag2]]</f>
        <v>1.6152</v>
      </c>
      <c r="D17" s="334" t="s">
        <v>340</v>
      </c>
      <c r="E17" s="334" t="s">
        <v>341</v>
      </c>
      <c r="F17" s="334" t="s">
        <v>346</v>
      </c>
      <c r="G17" s="334" t="s">
        <v>3869</v>
      </c>
      <c r="H17" s="334">
        <v>12</v>
      </c>
      <c r="I17" s="335">
        <v>1.6152</v>
      </c>
    </row>
    <row r="18" spans="1:9" x14ac:dyDescent="0.35">
      <c r="A18" s="334" t="str">
        <f>Inek2021A1a2a[[#This Row],[PEPP]]&amp;"#"&amp;Inek2021A1a2a[[#This Row],[Klasse]]</f>
        <v>P003B#13</v>
      </c>
      <c r="B18" s="334">
        <f>Inek2021A1a2a[[#This Row],[Klasse2]]</f>
        <v>13</v>
      </c>
      <c r="C18" s="335">
        <f>Inek2021A1a2a[[#This Row],[BewJeTag2]]</f>
        <v>1.5841000000000001</v>
      </c>
      <c r="D18" s="334" t="s">
        <v>340</v>
      </c>
      <c r="E18" s="334" t="s">
        <v>341</v>
      </c>
      <c r="F18" s="334" t="s">
        <v>346</v>
      </c>
      <c r="G18" s="334" t="s">
        <v>3869</v>
      </c>
      <c r="H18" s="334">
        <v>13</v>
      </c>
      <c r="I18" s="335">
        <v>1.5841000000000001</v>
      </c>
    </row>
    <row r="19" spans="1:9" x14ac:dyDescent="0.35">
      <c r="A19" s="334" t="str">
        <f>Inek2021A1a2a[[#This Row],[PEPP]]&amp;"#"&amp;Inek2021A1a2a[[#This Row],[Klasse]]</f>
        <v>P003B#14</v>
      </c>
      <c r="B19" s="334">
        <f>Inek2021A1a2a[[#This Row],[Klasse2]]</f>
        <v>14</v>
      </c>
      <c r="C19" s="335">
        <f>Inek2021A1a2a[[#This Row],[BewJeTag2]]</f>
        <v>1.5529999999999999</v>
      </c>
      <c r="D19" s="334" t="s">
        <v>340</v>
      </c>
      <c r="E19" s="334" t="s">
        <v>341</v>
      </c>
      <c r="F19" s="334" t="s">
        <v>346</v>
      </c>
      <c r="G19" s="334" t="s">
        <v>3869</v>
      </c>
      <c r="H19" s="334">
        <v>14</v>
      </c>
      <c r="I19" s="335">
        <v>1.5529999999999999</v>
      </c>
    </row>
    <row r="20" spans="1:9" x14ac:dyDescent="0.35">
      <c r="A20" s="334" t="str">
        <f>Inek2021A1a2a[[#This Row],[PEPP]]&amp;"#"&amp;Inek2021A1a2a[[#This Row],[Klasse]]</f>
        <v>P003B#15</v>
      </c>
      <c r="B20" s="334">
        <f>Inek2021A1a2a[[#This Row],[Klasse2]]</f>
        <v>15</v>
      </c>
      <c r="C20" s="335">
        <f>Inek2021A1a2a[[#This Row],[BewJeTag2]]</f>
        <v>1.5219</v>
      </c>
      <c r="D20" s="334" t="s">
        <v>340</v>
      </c>
      <c r="E20" s="334" t="s">
        <v>341</v>
      </c>
      <c r="F20" s="334" t="s">
        <v>346</v>
      </c>
      <c r="G20" s="334" t="s">
        <v>3869</v>
      </c>
      <c r="H20" s="334">
        <v>15</v>
      </c>
      <c r="I20" s="335">
        <v>1.5219</v>
      </c>
    </row>
    <row r="21" spans="1:9" x14ac:dyDescent="0.35">
      <c r="A21" s="334" t="str">
        <f>Inek2021A1a2a[[#This Row],[PEPP]]&amp;"#"&amp;Inek2021A1a2a[[#This Row],[Klasse]]</f>
        <v>P003B#16</v>
      </c>
      <c r="B21" s="334">
        <f>Inek2021A1a2a[[#This Row],[Klasse2]]</f>
        <v>16</v>
      </c>
      <c r="C21" s="335">
        <f>Inek2021A1a2a[[#This Row],[BewJeTag2]]</f>
        <v>1.4908999999999999</v>
      </c>
      <c r="D21" s="334" t="s">
        <v>340</v>
      </c>
      <c r="E21" s="334" t="s">
        <v>341</v>
      </c>
      <c r="F21" s="334" t="s">
        <v>346</v>
      </c>
      <c r="G21" s="334" t="s">
        <v>3869</v>
      </c>
      <c r="H21" s="334">
        <v>16</v>
      </c>
      <c r="I21" s="335">
        <v>1.4908999999999999</v>
      </c>
    </row>
    <row r="22" spans="1:9" x14ac:dyDescent="0.35">
      <c r="A22" s="334" t="str">
        <f>Inek2021A1a2a[[#This Row],[PEPP]]&amp;"#"&amp;Inek2021A1a2a[[#This Row],[Klasse]]</f>
        <v>P003B#17</v>
      </c>
      <c r="B22" s="334">
        <f>Inek2021A1a2a[[#This Row],[Klasse2]]</f>
        <v>17</v>
      </c>
      <c r="C22" s="335">
        <f>Inek2021A1a2a[[#This Row],[BewJeTag2]]</f>
        <v>1.4598</v>
      </c>
      <c r="D22" s="334" t="s">
        <v>340</v>
      </c>
      <c r="E22" s="334" t="s">
        <v>341</v>
      </c>
      <c r="F22" s="334" t="s">
        <v>346</v>
      </c>
      <c r="G22" s="334" t="s">
        <v>3869</v>
      </c>
      <c r="H22" s="334">
        <v>17</v>
      </c>
      <c r="I22" s="335">
        <v>1.4598</v>
      </c>
    </row>
    <row r="23" spans="1:9" x14ac:dyDescent="0.35">
      <c r="A23" s="334" t="str">
        <f>Inek2021A1a2a[[#This Row],[PEPP]]&amp;"#"&amp;Inek2021A1a2a[[#This Row],[Klasse]]</f>
        <v>P003B#18</v>
      </c>
      <c r="B23" s="334">
        <f>Inek2021A1a2a[[#This Row],[Klasse2]]</f>
        <v>18</v>
      </c>
      <c r="C23" s="335">
        <f>Inek2021A1a2a[[#This Row],[BewJeTag2]]</f>
        <v>1.4287000000000001</v>
      </c>
      <c r="D23" s="334" t="s">
        <v>340</v>
      </c>
      <c r="E23" s="334" t="s">
        <v>341</v>
      </c>
      <c r="F23" s="334" t="s">
        <v>346</v>
      </c>
      <c r="G23" s="334" t="s">
        <v>3869</v>
      </c>
      <c r="H23" s="334">
        <v>18</v>
      </c>
      <c r="I23" s="335">
        <v>1.4287000000000001</v>
      </c>
    </row>
    <row r="24" spans="1:9" x14ac:dyDescent="0.35">
      <c r="A24" s="334" t="str">
        <f>Inek2021A1a2a[[#This Row],[PEPP]]&amp;"#"&amp;Inek2021A1a2a[[#This Row],[Klasse]]</f>
        <v>P003B#19</v>
      </c>
      <c r="B24" s="334">
        <f>Inek2021A1a2a[[#This Row],[Klasse2]]</f>
        <v>19</v>
      </c>
      <c r="C24" s="335">
        <f>Inek2021A1a2a[[#This Row],[BewJeTag2]]</f>
        <v>1.3976</v>
      </c>
      <c r="D24" s="334" t="s">
        <v>340</v>
      </c>
      <c r="E24" s="334" t="s">
        <v>341</v>
      </c>
      <c r="F24" s="334" t="s">
        <v>346</v>
      </c>
      <c r="G24" s="334" t="s">
        <v>3869</v>
      </c>
      <c r="H24" s="334">
        <v>19</v>
      </c>
      <c r="I24" s="335">
        <v>1.3976</v>
      </c>
    </row>
    <row r="25" spans="1:9" x14ac:dyDescent="0.35">
      <c r="A25" s="334" t="str">
        <f>Inek2021A1a2a[[#This Row],[PEPP]]&amp;"#"&amp;Inek2021A1a2a[[#This Row],[Klasse]]</f>
        <v>P003C#1</v>
      </c>
      <c r="B25" s="334">
        <f>Inek2021A1a2a[[#This Row],[Klasse2]]</f>
        <v>1</v>
      </c>
      <c r="C25" s="335">
        <f>Inek2021A1a2a[[#This Row],[BewJeTag2]]</f>
        <v>1.7321</v>
      </c>
      <c r="D25" s="334" t="s">
        <v>340</v>
      </c>
      <c r="E25" s="334" t="s">
        <v>341</v>
      </c>
      <c r="F25" s="334" t="s">
        <v>348</v>
      </c>
      <c r="G25" s="334" t="s">
        <v>3870</v>
      </c>
      <c r="H25" s="334">
        <v>1</v>
      </c>
      <c r="I25" s="335">
        <v>1.7321</v>
      </c>
    </row>
    <row r="26" spans="1:9" x14ac:dyDescent="0.35">
      <c r="A26" s="334" t="str">
        <f>Inek2021A1a2a[[#This Row],[PEPP]]&amp;"#"&amp;Inek2021A1a2a[[#This Row],[Klasse]]</f>
        <v>P003C#2</v>
      </c>
      <c r="B26" s="334">
        <f>Inek2021A1a2a[[#This Row],[Klasse2]]</f>
        <v>2</v>
      </c>
      <c r="C26" s="335">
        <f>Inek2021A1a2a[[#This Row],[BewJeTag2]]</f>
        <v>1.7321</v>
      </c>
      <c r="D26" s="334" t="s">
        <v>340</v>
      </c>
      <c r="E26" s="334" t="s">
        <v>341</v>
      </c>
      <c r="F26" s="334" t="s">
        <v>348</v>
      </c>
      <c r="G26" s="334" t="s">
        <v>3870</v>
      </c>
      <c r="H26" s="334">
        <v>2</v>
      </c>
      <c r="I26" s="335">
        <v>1.7321</v>
      </c>
    </row>
    <row r="27" spans="1:9" x14ac:dyDescent="0.35">
      <c r="A27" s="334" t="str">
        <f>Inek2021A1a2a[[#This Row],[PEPP]]&amp;"#"&amp;Inek2021A1a2a[[#This Row],[Klasse]]</f>
        <v>P003C#3</v>
      </c>
      <c r="B27" s="334">
        <f>Inek2021A1a2a[[#This Row],[Klasse2]]</f>
        <v>3</v>
      </c>
      <c r="C27" s="335">
        <f>Inek2021A1a2a[[#This Row],[BewJeTag2]]</f>
        <v>1.7321</v>
      </c>
      <c r="D27" s="334" t="s">
        <v>340</v>
      </c>
      <c r="E27" s="334" t="s">
        <v>341</v>
      </c>
      <c r="F27" s="334" t="s">
        <v>348</v>
      </c>
      <c r="G27" s="334" t="s">
        <v>3870</v>
      </c>
      <c r="H27" s="334">
        <v>3</v>
      </c>
      <c r="I27" s="335">
        <v>1.7321</v>
      </c>
    </row>
    <row r="28" spans="1:9" x14ac:dyDescent="0.35">
      <c r="A28" s="334" t="str">
        <f>Inek2021A1a2a[[#This Row],[PEPP]]&amp;"#"&amp;Inek2021A1a2a[[#This Row],[Klasse]]</f>
        <v>P003C#4</v>
      </c>
      <c r="B28" s="334">
        <f>Inek2021A1a2a[[#This Row],[Klasse2]]</f>
        <v>4</v>
      </c>
      <c r="C28" s="335">
        <f>Inek2021A1a2a[[#This Row],[BewJeTag2]]</f>
        <v>1.7321</v>
      </c>
      <c r="D28" s="334" t="s">
        <v>340</v>
      </c>
      <c r="E28" s="334" t="s">
        <v>341</v>
      </c>
      <c r="F28" s="334" t="s">
        <v>348</v>
      </c>
      <c r="G28" s="334" t="s">
        <v>3870</v>
      </c>
      <c r="H28" s="334">
        <v>4</v>
      </c>
      <c r="I28" s="335">
        <v>1.7321</v>
      </c>
    </row>
    <row r="29" spans="1:9" x14ac:dyDescent="0.35">
      <c r="A29" s="334" t="str">
        <f>Inek2021A1a2a[[#This Row],[PEPP]]&amp;"#"&amp;Inek2021A1a2a[[#This Row],[Klasse]]</f>
        <v>P003C#5</v>
      </c>
      <c r="B29" s="334">
        <f>Inek2021A1a2a[[#This Row],[Klasse2]]</f>
        <v>5</v>
      </c>
      <c r="C29" s="335">
        <f>Inek2021A1a2a[[#This Row],[BewJeTag2]]</f>
        <v>1.7321</v>
      </c>
      <c r="D29" s="334" t="s">
        <v>340</v>
      </c>
      <c r="E29" s="334" t="s">
        <v>341</v>
      </c>
      <c r="F29" s="334" t="s">
        <v>348</v>
      </c>
      <c r="G29" s="334" t="s">
        <v>3870</v>
      </c>
      <c r="H29" s="334">
        <v>5</v>
      </c>
      <c r="I29" s="335">
        <v>1.7321</v>
      </c>
    </row>
    <row r="30" spans="1:9" x14ac:dyDescent="0.35">
      <c r="A30" s="334" t="str">
        <f>Inek2021A1a2a[[#This Row],[PEPP]]&amp;"#"&amp;Inek2021A1a2a[[#This Row],[Klasse]]</f>
        <v>P003C#6</v>
      </c>
      <c r="B30" s="334">
        <f>Inek2021A1a2a[[#This Row],[Klasse2]]</f>
        <v>6</v>
      </c>
      <c r="C30" s="335">
        <f>Inek2021A1a2a[[#This Row],[BewJeTag2]]</f>
        <v>1.7321</v>
      </c>
      <c r="D30" s="334" t="s">
        <v>340</v>
      </c>
      <c r="E30" s="334" t="s">
        <v>341</v>
      </c>
      <c r="F30" s="334" t="s">
        <v>348</v>
      </c>
      <c r="G30" s="334" t="s">
        <v>3870</v>
      </c>
      <c r="H30" s="334">
        <v>6</v>
      </c>
      <c r="I30" s="335">
        <v>1.7321</v>
      </c>
    </row>
    <row r="31" spans="1:9" x14ac:dyDescent="0.35">
      <c r="A31" s="334" t="str">
        <f>Inek2021A1a2a[[#This Row],[PEPP]]&amp;"#"&amp;Inek2021A1a2a[[#This Row],[Klasse]]</f>
        <v>P003C#7</v>
      </c>
      <c r="B31" s="334">
        <f>Inek2021A1a2a[[#This Row],[Klasse2]]</f>
        <v>7</v>
      </c>
      <c r="C31" s="335">
        <f>Inek2021A1a2a[[#This Row],[BewJeTag2]]</f>
        <v>1.7231000000000001</v>
      </c>
      <c r="D31" s="334" t="s">
        <v>340</v>
      </c>
      <c r="E31" s="334" t="s">
        <v>341</v>
      </c>
      <c r="F31" s="334" t="s">
        <v>348</v>
      </c>
      <c r="G31" s="334" t="s">
        <v>3870</v>
      </c>
      <c r="H31" s="334">
        <v>7</v>
      </c>
      <c r="I31" s="335">
        <v>1.7231000000000001</v>
      </c>
    </row>
    <row r="32" spans="1:9" x14ac:dyDescent="0.35">
      <c r="A32" s="334" t="str">
        <f>Inek2021A1a2a[[#This Row],[PEPP]]&amp;"#"&amp;Inek2021A1a2a[[#This Row],[Klasse]]</f>
        <v>P003C#8</v>
      </c>
      <c r="B32" s="334">
        <f>Inek2021A1a2a[[#This Row],[Klasse2]]</f>
        <v>8</v>
      </c>
      <c r="C32" s="335">
        <f>Inek2021A1a2a[[#This Row],[BewJeTag2]]</f>
        <v>1.6836</v>
      </c>
      <c r="D32" s="334" t="s">
        <v>340</v>
      </c>
      <c r="E32" s="334" t="s">
        <v>341</v>
      </c>
      <c r="F32" s="334" t="s">
        <v>348</v>
      </c>
      <c r="G32" s="334" t="s">
        <v>3870</v>
      </c>
      <c r="H32" s="334">
        <v>8</v>
      </c>
      <c r="I32" s="335">
        <v>1.6836</v>
      </c>
    </row>
    <row r="33" spans="1:9" x14ac:dyDescent="0.35">
      <c r="A33" s="334" t="str">
        <f>Inek2021A1a2a[[#This Row],[PEPP]]&amp;"#"&amp;Inek2021A1a2a[[#This Row],[Klasse]]</f>
        <v>P003C#9</v>
      </c>
      <c r="B33" s="334">
        <f>Inek2021A1a2a[[#This Row],[Klasse2]]</f>
        <v>9</v>
      </c>
      <c r="C33" s="335">
        <f>Inek2021A1a2a[[#This Row],[BewJeTag2]]</f>
        <v>1.6442000000000001</v>
      </c>
      <c r="D33" s="334" t="s">
        <v>340</v>
      </c>
      <c r="E33" s="334" t="s">
        <v>341</v>
      </c>
      <c r="F33" s="334" t="s">
        <v>348</v>
      </c>
      <c r="G33" s="334" t="s">
        <v>3870</v>
      </c>
      <c r="H33" s="334">
        <v>9</v>
      </c>
      <c r="I33" s="335">
        <v>1.6442000000000001</v>
      </c>
    </row>
    <row r="34" spans="1:9" x14ac:dyDescent="0.35">
      <c r="A34" s="334" t="str">
        <f>Inek2021A1a2a[[#This Row],[PEPP]]&amp;"#"&amp;Inek2021A1a2a[[#This Row],[Klasse]]</f>
        <v>P003C#10</v>
      </c>
      <c r="B34" s="334">
        <f>Inek2021A1a2a[[#This Row],[Klasse2]]</f>
        <v>10</v>
      </c>
      <c r="C34" s="335">
        <f>Inek2021A1a2a[[#This Row],[BewJeTag2]]</f>
        <v>1.6047</v>
      </c>
      <c r="D34" s="334" t="s">
        <v>340</v>
      </c>
      <c r="E34" s="334" t="s">
        <v>341</v>
      </c>
      <c r="F34" s="334" t="s">
        <v>348</v>
      </c>
      <c r="G34" s="334" t="s">
        <v>3870</v>
      </c>
      <c r="H34" s="334">
        <v>10</v>
      </c>
      <c r="I34" s="335">
        <v>1.6047</v>
      </c>
    </row>
    <row r="35" spans="1:9" x14ac:dyDescent="0.35">
      <c r="A35" s="334" t="str">
        <f>Inek2021A1a2a[[#This Row],[PEPP]]&amp;"#"&amp;Inek2021A1a2a[[#This Row],[Klasse]]</f>
        <v>P003C#11</v>
      </c>
      <c r="B35" s="334">
        <f>Inek2021A1a2a[[#This Row],[Klasse2]]</f>
        <v>11</v>
      </c>
      <c r="C35" s="335">
        <f>Inek2021A1a2a[[#This Row],[BewJeTag2]]</f>
        <v>1.5651999999999999</v>
      </c>
      <c r="D35" s="334" t="s">
        <v>340</v>
      </c>
      <c r="E35" s="334" t="s">
        <v>341</v>
      </c>
      <c r="F35" s="334" t="s">
        <v>348</v>
      </c>
      <c r="G35" s="334" t="s">
        <v>3870</v>
      </c>
      <c r="H35" s="334">
        <v>11</v>
      </c>
      <c r="I35" s="335">
        <v>1.5651999999999999</v>
      </c>
    </row>
    <row r="36" spans="1:9" x14ac:dyDescent="0.35">
      <c r="A36" s="334" t="str">
        <f>Inek2021A1a2a[[#This Row],[PEPP]]&amp;"#"&amp;Inek2021A1a2a[[#This Row],[Klasse]]</f>
        <v>P003C#12</v>
      </c>
      <c r="B36" s="334">
        <f>Inek2021A1a2a[[#This Row],[Klasse2]]</f>
        <v>12</v>
      </c>
      <c r="C36" s="335">
        <f>Inek2021A1a2a[[#This Row],[BewJeTag2]]</f>
        <v>1.5258</v>
      </c>
      <c r="D36" s="334" t="s">
        <v>340</v>
      </c>
      <c r="E36" s="334" t="s">
        <v>341</v>
      </c>
      <c r="F36" s="334" t="s">
        <v>348</v>
      </c>
      <c r="G36" s="334" t="s">
        <v>3870</v>
      </c>
      <c r="H36" s="334">
        <v>12</v>
      </c>
      <c r="I36" s="335">
        <v>1.5258</v>
      </c>
    </row>
    <row r="37" spans="1:9" x14ac:dyDescent="0.35">
      <c r="A37" s="334" t="str">
        <f>Inek2021A1a2a[[#This Row],[PEPP]]&amp;"#"&amp;Inek2021A1a2a[[#This Row],[Klasse]]</f>
        <v>P003C#13</v>
      </c>
      <c r="B37" s="334">
        <f>Inek2021A1a2a[[#This Row],[Klasse2]]</f>
        <v>13</v>
      </c>
      <c r="C37" s="335">
        <f>Inek2021A1a2a[[#This Row],[BewJeTag2]]</f>
        <v>1.4863</v>
      </c>
      <c r="D37" s="334" t="s">
        <v>340</v>
      </c>
      <c r="E37" s="334" t="s">
        <v>341</v>
      </c>
      <c r="F37" s="334" t="s">
        <v>348</v>
      </c>
      <c r="G37" s="334" t="s">
        <v>3870</v>
      </c>
      <c r="H37" s="334">
        <v>13</v>
      </c>
      <c r="I37" s="335">
        <v>1.4863</v>
      </c>
    </row>
    <row r="38" spans="1:9" x14ac:dyDescent="0.35">
      <c r="A38" s="334" t="str">
        <f>Inek2021A1a2a[[#This Row],[PEPP]]&amp;"#"&amp;Inek2021A1a2a[[#This Row],[Klasse]]</f>
        <v>P003C#14</v>
      </c>
      <c r="B38" s="334">
        <f>Inek2021A1a2a[[#This Row],[Klasse2]]</f>
        <v>14</v>
      </c>
      <c r="C38" s="335">
        <f>Inek2021A1a2a[[#This Row],[BewJeTag2]]</f>
        <v>1.4469000000000001</v>
      </c>
      <c r="D38" s="334" t="s">
        <v>340</v>
      </c>
      <c r="E38" s="334" t="s">
        <v>341</v>
      </c>
      <c r="F38" s="334" t="s">
        <v>348</v>
      </c>
      <c r="G38" s="334" t="s">
        <v>3870</v>
      </c>
      <c r="H38" s="334">
        <v>14</v>
      </c>
      <c r="I38" s="335">
        <v>1.4469000000000001</v>
      </c>
    </row>
    <row r="39" spans="1:9" x14ac:dyDescent="0.35">
      <c r="A39" s="334" t="str">
        <f>Inek2021A1a2a[[#This Row],[PEPP]]&amp;"#"&amp;Inek2021A1a2a[[#This Row],[Klasse]]</f>
        <v>P003C#15</v>
      </c>
      <c r="B39" s="334">
        <f>Inek2021A1a2a[[#This Row],[Klasse2]]</f>
        <v>15</v>
      </c>
      <c r="C39" s="335">
        <f>Inek2021A1a2a[[#This Row],[BewJeTag2]]</f>
        <v>1.4074</v>
      </c>
      <c r="D39" s="334" t="s">
        <v>340</v>
      </c>
      <c r="E39" s="334" t="s">
        <v>341</v>
      </c>
      <c r="F39" s="334" t="s">
        <v>348</v>
      </c>
      <c r="G39" s="334" t="s">
        <v>3870</v>
      </c>
      <c r="H39" s="334">
        <v>15</v>
      </c>
      <c r="I39" s="335">
        <v>1.4074</v>
      </c>
    </row>
    <row r="40" spans="1:9" x14ac:dyDescent="0.35">
      <c r="A40" s="334" t="str">
        <f>Inek2021A1a2a[[#This Row],[PEPP]]&amp;"#"&amp;Inek2021A1a2a[[#This Row],[Klasse]]</f>
        <v>P003C#16</v>
      </c>
      <c r="B40" s="334">
        <f>Inek2021A1a2a[[#This Row],[Klasse2]]</f>
        <v>16</v>
      </c>
      <c r="C40" s="335">
        <f>Inek2021A1a2a[[#This Row],[BewJeTag2]]</f>
        <v>1.3678999999999999</v>
      </c>
      <c r="D40" s="334" t="s">
        <v>340</v>
      </c>
      <c r="E40" s="334" t="s">
        <v>341</v>
      </c>
      <c r="F40" s="334" t="s">
        <v>348</v>
      </c>
      <c r="G40" s="334" t="s">
        <v>3870</v>
      </c>
      <c r="H40" s="334">
        <v>16</v>
      </c>
      <c r="I40" s="335">
        <v>1.3678999999999999</v>
      </c>
    </row>
    <row r="41" spans="1:9" x14ac:dyDescent="0.35">
      <c r="A41" s="334" t="str">
        <f>Inek2021A1a2a[[#This Row],[PEPP]]&amp;"#"&amp;Inek2021A1a2a[[#This Row],[Klasse]]</f>
        <v>P003C#17</v>
      </c>
      <c r="B41" s="334">
        <f>Inek2021A1a2a[[#This Row],[Klasse2]]</f>
        <v>17</v>
      </c>
      <c r="C41" s="335">
        <f>Inek2021A1a2a[[#This Row],[BewJeTag2]]</f>
        <v>1.3285</v>
      </c>
      <c r="D41" s="334" t="s">
        <v>340</v>
      </c>
      <c r="E41" s="334" t="s">
        <v>341</v>
      </c>
      <c r="F41" s="334" t="s">
        <v>348</v>
      </c>
      <c r="G41" s="334" t="s">
        <v>3870</v>
      </c>
      <c r="H41" s="334">
        <v>17</v>
      </c>
      <c r="I41" s="335">
        <v>1.3285</v>
      </c>
    </row>
    <row r="42" spans="1:9" x14ac:dyDescent="0.35">
      <c r="A42" s="334" t="str">
        <f>Inek2021A1a2a[[#This Row],[PEPP]]&amp;"#"&amp;Inek2021A1a2a[[#This Row],[Klasse]]</f>
        <v>P003C#18</v>
      </c>
      <c r="B42" s="334">
        <f>Inek2021A1a2a[[#This Row],[Klasse2]]</f>
        <v>18</v>
      </c>
      <c r="C42" s="335">
        <f>Inek2021A1a2a[[#This Row],[BewJeTag2]]</f>
        <v>1.2889999999999999</v>
      </c>
      <c r="D42" s="334" t="s">
        <v>340</v>
      </c>
      <c r="E42" s="334" t="s">
        <v>341</v>
      </c>
      <c r="F42" s="334" t="s">
        <v>348</v>
      </c>
      <c r="G42" s="334" t="s">
        <v>3870</v>
      </c>
      <c r="H42" s="334">
        <v>18</v>
      </c>
      <c r="I42" s="335">
        <v>1.2889999999999999</v>
      </c>
    </row>
    <row r="43" spans="1:9" x14ac:dyDescent="0.35">
      <c r="A43" s="334" t="str">
        <f>Inek2021A1a2a[[#This Row],[PEPP]]&amp;"#"&amp;Inek2021A1a2a[[#This Row],[Klasse]]</f>
        <v>P003C#19</v>
      </c>
      <c r="B43" s="334">
        <f>Inek2021A1a2a[[#This Row],[Klasse2]]</f>
        <v>19</v>
      </c>
      <c r="C43" s="335">
        <f>Inek2021A1a2a[[#This Row],[BewJeTag2]]</f>
        <v>1.2496</v>
      </c>
      <c r="D43" s="334" t="s">
        <v>340</v>
      </c>
      <c r="E43" s="334" t="s">
        <v>341</v>
      </c>
      <c r="F43" s="334" t="s">
        <v>348</v>
      </c>
      <c r="G43" s="334" t="s">
        <v>3870</v>
      </c>
      <c r="H43" s="334">
        <v>19</v>
      </c>
      <c r="I43" s="335">
        <v>1.2496</v>
      </c>
    </row>
    <row r="44" spans="1:9" x14ac:dyDescent="0.35">
      <c r="A44" s="334" t="str">
        <f>Inek2021A1a2a[[#This Row],[PEPP]]&amp;"#"&amp;Inek2021A1a2a[[#This Row],[Klasse]]</f>
        <v>PA01A#1</v>
      </c>
      <c r="B44" s="334">
        <f>Inek2021A1a2a[[#This Row],[Klasse2]]</f>
        <v>1</v>
      </c>
      <c r="C44" s="335">
        <f>Inek2021A1a2a[[#This Row],[BewJeTag2]]</f>
        <v>1.3877999999999999</v>
      </c>
      <c r="D44" s="334" t="s">
        <v>340</v>
      </c>
      <c r="E44" s="334" t="s">
        <v>350</v>
      </c>
      <c r="F44" s="334" t="s">
        <v>351</v>
      </c>
      <c r="G44" s="334" t="s">
        <v>3452</v>
      </c>
      <c r="H44" s="334">
        <v>1</v>
      </c>
      <c r="I44" s="335">
        <v>1.3877999999999999</v>
      </c>
    </row>
    <row r="45" spans="1:9" x14ac:dyDescent="0.35">
      <c r="A45" s="334" t="str">
        <f>Inek2021A1a2a[[#This Row],[PEPP]]&amp;"#"&amp;Inek2021A1a2a[[#This Row],[Klasse]]</f>
        <v>PA01A#2</v>
      </c>
      <c r="B45" s="334">
        <f>Inek2021A1a2a[[#This Row],[Klasse2]]</f>
        <v>2</v>
      </c>
      <c r="C45" s="335">
        <f>Inek2021A1a2a[[#This Row],[BewJeTag2]]</f>
        <v>1.3649</v>
      </c>
      <c r="D45" s="334" t="s">
        <v>340</v>
      </c>
      <c r="E45" s="334" t="s">
        <v>350</v>
      </c>
      <c r="F45" s="334" t="s">
        <v>351</v>
      </c>
      <c r="G45" s="334" t="s">
        <v>3452</v>
      </c>
      <c r="H45" s="334">
        <v>2</v>
      </c>
      <c r="I45" s="335">
        <v>1.3649</v>
      </c>
    </row>
    <row r="46" spans="1:9" x14ac:dyDescent="0.35">
      <c r="A46" s="334" t="str">
        <f>Inek2021A1a2a[[#This Row],[PEPP]]&amp;"#"&amp;Inek2021A1a2a[[#This Row],[Klasse]]</f>
        <v>PA01A#3</v>
      </c>
      <c r="B46" s="334">
        <f>Inek2021A1a2a[[#This Row],[Klasse2]]</f>
        <v>3</v>
      </c>
      <c r="C46" s="335">
        <f>Inek2021A1a2a[[#This Row],[BewJeTag2]]</f>
        <v>1.3429</v>
      </c>
      <c r="D46" s="334" t="s">
        <v>340</v>
      </c>
      <c r="E46" s="334" t="s">
        <v>350</v>
      </c>
      <c r="F46" s="334" t="s">
        <v>351</v>
      </c>
      <c r="G46" s="334" t="s">
        <v>3452</v>
      </c>
      <c r="H46" s="334">
        <v>3</v>
      </c>
      <c r="I46" s="335">
        <v>1.3429</v>
      </c>
    </row>
    <row r="47" spans="1:9" x14ac:dyDescent="0.35">
      <c r="A47" s="334" t="str">
        <f>Inek2021A1a2a[[#This Row],[PEPP]]&amp;"#"&amp;Inek2021A1a2a[[#This Row],[Klasse]]</f>
        <v>PA01A#4</v>
      </c>
      <c r="B47" s="334">
        <f>Inek2021A1a2a[[#This Row],[Klasse2]]</f>
        <v>4</v>
      </c>
      <c r="C47" s="335">
        <f>Inek2021A1a2a[[#This Row],[BewJeTag2]]</f>
        <v>1.321</v>
      </c>
      <c r="D47" s="334" t="s">
        <v>340</v>
      </c>
      <c r="E47" s="334" t="s">
        <v>350</v>
      </c>
      <c r="F47" s="334" t="s">
        <v>351</v>
      </c>
      <c r="G47" s="334" t="s">
        <v>3452</v>
      </c>
      <c r="H47" s="334">
        <v>4</v>
      </c>
      <c r="I47" s="335">
        <v>1.321</v>
      </c>
    </row>
    <row r="48" spans="1:9" x14ac:dyDescent="0.35">
      <c r="A48" s="334" t="str">
        <f>Inek2021A1a2a[[#This Row],[PEPP]]&amp;"#"&amp;Inek2021A1a2a[[#This Row],[Klasse]]</f>
        <v>PA01A#5</v>
      </c>
      <c r="B48" s="334">
        <f>Inek2021A1a2a[[#This Row],[Klasse2]]</f>
        <v>5</v>
      </c>
      <c r="C48" s="335">
        <f>Inek2021A1a2a[[#This Row],[BewJeTag2]]</f>
        <v>1.2989999999999999</v>
      </c>
      <c r="D48" s="334" t="s">
        <v>340</v>
      </c>
      <c r="E48" s="334" t="s">
        <v>350</v>
      </c>
      <c r="F48" s="334" t="s">
        <v>351</v>
      </c>
      <c r="G48" s="334" t="s">
        <v>3452</v>
      </c>
      <c r="H48" s="334">
        <v>5</v>
      </c>
      <c r="I48" s="335">
        <v>1.2989999999999999</v>
      </c>
    </row>
    <row r="49" spans="1:9" x14ac:dyDescent="0.35">
      <c r="A49" s="334" t="str">
        <f>Inek2021A1a2a[[#This Row],[PEPP]]&amp;"#"&amp;Inek2021A1a2a[[#This Row],[Klasse]]</f>
        <v>PA01A#6</v>
      </c>
      <c r="B49" s="334">
        <f>Inek2021A1a2a[[#This Row],[Klasse2]]</f>
        <v>6</v>
      </c>
      <c r="C49" s="335">
        <f>Inek2021A1a2a[[#This Row],[BewJeTag2]]</f>
        <v>1.2770999999999999</v>
      </c>
      <c r="D49" s="334" t="s">
        <v>340</v>
      </c>
      <c r="E49" s="334" t="s">
        <v>350</v>
      </c>
      <c r="F49" s="334" t="s">
        <v>351</v>
      </c>
      <c r="G49" s="334" t="s">
        <v>3452</v>
      </c>
      <c r="H49" s="334">
        <v>6</v>
      </c>
      <c r="I49" s="335">
        <v>1.2770999999999999</v>
      </c>
    </row>
    <row r="50" spans="1:9" x14ac:dyDescent="0.35">
      <c r="A50" s="334" t="str">
        <f>Inek2021A1a2a[[#This Row],[PEPP]]&amp;"#"&amp;Inek2021A1a2a[[#This Row],[Klasse]]</f>
        <v>PA01A#7</v>
      </c>
      <c r="B50" s="334">
        <f>Inek2021A1a2a[[#This Row],[Klasse2]]</f>
        <v>7</v>
      </c>
      <c r="C50" s="335">
        <f>Inek2021A1a2a[[#This Row],[BewJeTag2]]</f>
        <v>1.2551000000000001</v>
      </c>
      <c r="D50" s="334" t="s">
        <v>340</v>
      </c>
      <c r="E50" s="334" t="s">
        <v>350</v>
      </c>
      <c r="F50" s="334" t="s">
        <v>351</v>
      </c>
      <c r="G50" s="334" t="s">
        <v>3452</v>
      </c>
      <c r="H50" s="334">
        <v>7</v>
      </c>
      <c r="I50" s="335">
        <v>1.2551000000000001</v>
      </c>
    </row>
    <row r="51" spans="1:9" x14ac:dyDescent="0.35">
      <c r="A51" s="334" t="str">
        <f>Inek2021A1a2a[[#This Row],[PEPP]]&amp;"#"&amp;Inek2021A1a2a[[#This Row],[Klasse]]</f>
        <v>PA01B#1</v>
      </c>
      <c r="B51" s="334">
        <f>Inek2021A1a2a[[#This Row],[Klasse2]]</f>
        <v>1</v>
      </c>
      <c r="C51" s="335">
        <f>Inek2021A1a2a[[#This Row],[BewJeTag2]]</f>
        <v>1.3146</v>
      </c>
      <c r="D51" s="334" t="s">
        <v>340</v>
      </c>
      <c r="E51" s="334" t="s">
        <v>350</v>
      </c>
      <c r="F51" s="334" t="s">
        <v>353</v>
      </c>
      <c r="G51" s="334" t="s">
        <v>3453</v>
      </c>
      <c r="H51" s="334">
        <v>1</v>
      </c>
      <c r="I51" s="335">
        <v>1.3146</v>
      </c>
    </row>
    <row r="52" spans="1:9" x14ac:dyDescent="0.35">
      <c r="A52" s="334" t="str">
        <f>Inek2021A1a2a[[#This Row],[PEPP]]&amp;"#"&amp;Inek2021A1a2a[[#This Row],[Klasse]]</f>
        <v>PA01B#2</v>
      </c>
      <c r="B52" s="334">
        <f>Inek2021A1a2a[[#This Row],[Klasse2]]</f>
        <v>2</v>
      </c>
      <c r="C52" s="335">
        <f>Inek2021A1a2a[[#This Row],[BewJeTag2]]</f>
        <v>1.2794000000000001</v>
      </c>
      <c r="D52" s="334" t="s">
        <v>340</v>
      </c>
      <c r="E52" s="334" t="s">
        <v>350</v>
      </c>
      <c r="F52" s="334" t="s">
        <v>353</v>
      </c>
      <c r="G52" s="334" t="s">
        <v>3453</v>
      </c>
      <c r="H52" s="334">
        <v>2</v>
      </c>
      <c r="I52" s="335">
        <v>1.2794000000000001</v>
      </c>
    </row>
    <row r="53" spans="1:9" x14ac:dyDescent="0.35">
      <c r="A53" s="334" t="str">
        <f>Inek2021A1a2a[[#This Row],[PEPP]]&amp;"#"&amp;Inek2021A1a2a[[#This Row],[Klasse]]</f>
        <v>PA01B#3</v>
      </c>
      <c r="B53" s="334">
        <f>Inek2021A1a2a[[#This Row],[Klasse2]]</f>
        <v>3</v>
      </c>
      <c r="C53" s="335">
        <f>Inek2021A1a2a[[#This Row],[BewJeTag2]]</f>
        <v>1.2488999999999999</v>
      </c>
      <c r="D53" s="334" t="s">
        <v>340</v>
      </c>
      <c r="E53" s="334" t="s">
        <v>350</v>
      </c>
      <c r="F53" s="334" t="s">
        <v>353</v>
      </c>
      <c r="G53" s="334" t="s">
        <v>3453</v>
      </c>
      <c r="H53" s="334">
        <v>3</v>
      </c>
      <c r="I53" s="335">
        <v>1.2488999999999999</v>
      </c>
    </row>
    <row r="54" spans="1:9" x14ac:dyDescent="0.35">
      <c r="A54" s="334" t="str">
        <f>Inek2021A1a2a[[#This Row],[PEPP]]&amp;"#"&amp;Inek2021A1a2a[[#This Row],[Klasse]]</f>
        <v>PA01B#4</v>
      </c>
      <c r="B54" s="334">
        <f>Inek2021A1a2a[[#This Row],[Klasse2]]</f>
        <v>4</v>
      </c>
      <c r="C54" s="335">
        <f>Inek2021A1a2a[[#This Row],[BewJeTag2]]</f>
        <v>1.2183999999999999</v>
      </c>
      <c r="D54" s="334" t="s">
        <v>340</v>
      </c>
      <c r="E54" s="334" t="s">
        <v>350</v>
      </c>
      <c r="F54" s="334" t="s">
        <v>353</v>
      </c>
      <c r="G54" s="334" t="s">
        <v>3453</v>
      </c>
      <c r="H54" s="334">
        <v>4</v>
      </c>
      <c r="I54" s="335">
        <v>1.2183999999999999</v>
      </c>
    </row>
    <row r="55" spans="1:9" x14ac:dyDescent="0.35">
      <c r="A55" s="334" t="str">
        <f>Inek2021A1a2a[[#This Row],[PEPP]]&amp;"#"&amp;Inek2021A1a2a[[#This Row],[Klasse]]</f>
        <v>PA01B#5</v>
      </c>
      <c r="B55" s="334">
        <f>Inek2021A1a2a[[#This Row],[Klasse2]]</f>
        <v>5</v>
      </c>
      <c r="C55" s="335">
        <f>Inek2021A1a2a[[#This Row],[BewJeTag2]]</f>
        <v>1.1879</v>
      </c>
      <c r="D55" s="334" t="s">
        <v>340</v>
      </c>
      <c r="E55" s="334" t="s">
        <v>350</v>
      </c>
      <c r="F55" s="334" t="s">
        <v>353</v>
      </c>
      <c r="G55" s="334" t="s">
        <v>3453</v>
      </c>
      <c r="H55" s="334">
        <v>5</v>
      </c>
      <c r="I55" s="335">
        <v>1.1879</v>
      </c>
    </row>
    <row r="56" spans="1:9" x14ac:dyDescent="0.35">
      <c r="A56" s="334" t="str">
        <f>Inek2021A1a2a[[#This Row],[PEPP]]&amp;"#"&amp;Inek2021A1a2a[[#This Row],[Klasse]]</f>
        <v>PA01B#6</v>
      </c>
      <c r="B56" s="334">
        <f>Inek2021A1a2a[[#This Row],[Klasse2]]</f>
        <v>6</v>
      </c>
      <c r="C56" s="335">
        <f>Inek2021A1a2a[[#This Row],[BewJeTag2]]</f>
        <v>1.1574</v>
      </c>
      <c r="D56" s="334" t="s">
        <v>340</v>
      </c>
      <c r="E56" s="334" t="s">
        <v>350</v>
      </c>
      <c r="F56" s="334" t="s">
        <v>353</v>
      </c>
      <c r="G56" s="334" t="s">
        <v>3453</v>
      </c>
      <c r="H56" s="334">
        <v>6</v>
      </c>
      <c r="I56" s="335">
        <v>1.1574</v>
      </c>
    </row>
    <row r="57" spans="1:9" x14ac:dyDescent="0.35">
      <c r="A57" s="334" t="str">
        <f>Inek2021A1a2a[[#This Row],[PEPP]]&amp;"#"&amp;Inek2021A1a2a[[#This Row],[Klasse]]</f>
        <v>PA01B#7</v>
      </c>
      <c r="B57" s="334">
        <f>Inek2021A1a2a[[#This Row],[Klasse2]]</f>
        <v>7</v>
      </c>
      <c r="C57" s="335">
        <f>Inek2021A1a2a[[#This Row],[BewJeTag2]]</f>
        <v>1.1269</v>
      </c>
      <c r="D57" s="334" t="s">
        <v>340</v>
      </c>
      <c r="E57" s="334" t="s">
        <v>350</v>
      </c>
      <c r="F57" s="334" t="s">
        <v>353</v>
      </c>
      <c r="G57" s="334" t="s">
        <v>3453</v>
      </c>
      <c r="H57" s="334">
        <v>7</v>
      </c>
      <c r="I57" s="335">
        <v>1.1269</v>
      </c>
    </row>
    <row r="58" spans="1:9" x14ac:dyDescent="0.35">
      <c r="A58" s="334" t="str">
        <f>Inek2021A1a2a[[#This Row],[PEPP]]&amp;"#"&amp;Inek2021A1a2a[[#This Row],[Klasse]]</f>
        <v>PA01B#8</v>
      </c>
      <c r="B58" s="334">
        <f>Inek2021A1a2a[[#This Row],[Klasse2]]</f>
        <v>8</v>
      </c>
      <c r="C58" s="335">
        <f>Inek2021A1a2a[[#This Row],[BewJeTag2]]</f>
        <v>1.0964</v>
      </c>
      <c r="D58" s="334" t="s">
        <v>340</v>
      </c>
      <c r="E58" s="334" t="s">
        <v>350</v>
      </c>
      <c r="F58" s="334" t="s">
        <v>353</v>
      </c>
      <c r="G58" s="334" t="s">
        <v>3453</v>
      </c>
      <c r="H58" s="334">
        <v>8</v>
      </c>
      <c r="I58" s="335">
        <v>1.0964</v>
      </c>
    </row>
    <row r="59" spans="1:9" x14ac:dyDescent="0.35">
      <c r="A59" s="334" t="str">
        <f>Inek2021A1a2a[[#This Row],[PEPP]]&amp;"#"&amp;Inek2021A1a2a[[#This Row],[Klasse]]</f>
        <v>PA02A#1</v>
      </c>
      <c r="B59" s="334">
        <f>Inek2021A1a2a[[#This Row],[Klasse2]]</f>
        <v>1</v>
      </c>
      <c r="C59" s="335">
        <f>Inek2021A1a2a[[#This Row],[BewJeTag2]]</f>
        <v>1.5429999999999999</v>
      </c>
      <c r="D59" s="334" t="s">
        <v>340</v>
      </c>
      <c r="E59" s="334" t="s">
        <v>350</v>
      </c>
      <c r="F59" s="334" t="s">
        <v>355</v>
      </c>
      <c r="G59" s="334" t="s">
        <v>3871</v>
      </c>
      <c r="H59" s="334">
        <v>1</v>
      </c>
      <c r="I59" s="335">
        <v>1.5429999999999999</v>
      </c>
    </row>
    <row r="60" spans="1:9" x14ac:dyDescent="0.35">
      <c r="A60" s="334" t="str">
        <f>Inek2021A1a2a[[#This Row],[PEPP]]&amp;"#"&amp;Inek2021A1a2a[[#This Row],[Klasse]]</f>
        <v>PA02A#2</v>
      </c>
      <c r="B60" s="334">
        <f>Inek2021A1a2a[[#This Row],[Klasse2]]</f>
        <v>2</v>
      </c>
      <c r="C60" s="335">
        <f>Inek2021A1a2a[[#This Row],[BewJeTag2]]</f>
        <v>1.3556999999999999</v>
      </c>
      <c r="D60" s="334" t="s">
        <v>340</v>
      </c>
      <c r="E60" s="334" t="s">
        <v>350</v>
      </c>
      <c r="F60" s="334" t="s">
        <v>355</v>
      </c>
      <c r="G60" s="334" t="s">
        <v>3871</v>
      </c>
      <c r="H60" s="334">
        <v>2</v>
      </c>
      <c r="I60" s="335">
        <v>1.3556999999999999</v>
      </c>
    </row>
    <row r="61" spans="1:9" x14ac:dyDescent="0.35">
      <c r="A61" s="334" t="str">
        <f>Inek2021A1a2a[[#This Row],[PEPP]]&amp;"#"&amp;Inek2021A1a2a[[#This Row],[Klasse]]</f>
        <v>PA02A#3</v>
      </c>
      <c r="B61" s="334">
        <f>Inek2021A1a2a[[#This Row],[Klasse2]]</f>
        <v>3</v>
      </c>
      <c r="C61" s="335">
        <f>Inek2021A1a2a[[#This Row],[BewJeTag2]]</f>
        <v>1.2924</v>
      </c>
      <c r="D61" s="334" t="s">
        <v>340</v>
      </c>
      <c r="E61" s="334" t="s">
        <v>350</v>
      </c>
      <c r="F61" s="334" t="s">
        <v>355</v>
      </c>
      <c r="G61" s="334" t="s">
        <v>3871</v>
      </c>
      <c r="H61" s="334">
        <v>3</v>
      </c>
      <c r="I61" s="335">
        <v>1.2924</v>
      </c>
    </row>
    <row r="62" spans="1:9" x14ac:dyDescent="0.35">
      <c r="A62" s="334" t="str">
        <f>Inek2021A1a2a[[#This Row],[PEPP]]&amp;"#"&amp;Inek2021A1a2a[[#This Row],[Klasse]]</f>
        <v>PA02A#4</v>
      </c>
      <c r="B62" s="334">
        <f>Inek2021A1a2a[[#This Row],[Klasse2]]</f>
        <v>4</v>
      </c>
      <c r="C62" s="335">
        <f>Inek2021A1a2a[[#This Row],[BewJeTag2]]</f>
        <v>1.2619</v>
      </c>
      <c r="D62" s="334" t="s">
        <v>340</v>
      </c>
      <c r="E62" s="334" t="s">
        <v>350</v>
      </c>
      <c r="F62" s="334" t="s">
        <v>355</v>
      </c>
      <c r="G62" s="334" t="s">
        <v>3871</v>
      </c>
      <c r="H62" s="334">
        <v>4</v>
      </c>
      <c r="I62" s="335">
        <v>1.2619</v>
      </c>
    </row>
    <row r="63" spans="1:9" x14ac:dyDescent="0.35">
      <c r="A63" s="334" t="str">
        <f>Inek2021A1a2a[[#This Row],[PEPP]]&amp;"#"&amp;Inek2021A1a2a[[#This Row],[Klasse]]</f>
        <v>PA02A#5</v>
      </c>
      <c r="B63" s="334">
        <f>Inek2021A1a2a[[#This Row],[Klasse2]]</f>
        <v>5</v>
      </c>
      <c r="C63" s="335">
        <f>Inek2021A1a2a[[#This Row],[BewJeTag2]]</f>
        <v>1.248</v>
      </c>
      <c r="D63" s="334" t="s">
        <v>340</v>
      </c>
      <c r="E63" s="334" t="s">
        <v>350</v>
      </c>
      <c r="F63" s="334" t="s">
        <v>355</v>
      </c>
      <c r="G63" s="334" t="s">
        <v>3871</v>
      </c>
      <c r="H63" s="334">
        <v>5</v>
      </c>
      <c r="I63" s="335">
        <v>1.248</v>
      </c>
    </row>
    <row r="64" spans="1:9" x14ac:dyDescent="0.35">
      <c r="A64" s="334" t="str">
        <f>Inek2021A1a2a[[#This Row],[PEPP]]&amp;"#"&amp;Inek2021A1a2a[[#This Row],[Klasse]]</f>
        <v>PA02A#6</v>
      </c>
      <c r="B64" s="334">
        <f>Inek2021A1a2a[[#This Row],[Klasse2]]</f>
        <v>6</v>
      </c>
      <c r="C64" s="335">
        <f>Inek2021A1a2a[[#This Row],[BewJeTag2]]</f>
        <v>1.2341</v>
      </c>
      <c r="D64" s="334" t="s">
        <v>340</v>
      </c>
      <c r="E64" s="334" t="s">
        <v>350</v>
      </c>
      <c r="F64" s="334" t="s">
        <v>355</v>
      </c>
      <c r="G64" s="334" t="s">
        <v>3871</v>
      </c>
      <c r="H64" s="334">
        <v>6</v>
      </c>
      <c r="I64" s="335">
        <v>1.2341</v>
      </c>
    </row>
    <row r="65" spans="1:9" x14ac:dyDescent="0.35">
      <c r="A65" s="334" t="str">
        <f>Inek2021A1a2a[[#This Row],[PEPP]]&amp;"#"&amp;Inek2021A1a2a[[#This Row],[Klasse]]</f>
        <v>PA02A#7</v>
      </c>
      <c r="B65" s="334">
        <f>Inek2021A1a2a[[#This Row],[Klasse2]]</f>
        <v>7</v>
      </c>
      <c r="C65" s="335">
        <f>Inek2021A1a2a[[#This Row],[BewJeTag2]]</f>
        <v>1.2202</v>
      </c>
      <c r="D65" s="334" t="s">
        <v>340</v>
      </c>
      <c r="E65" s="334" t="s">
        <v>350</v>
      </c>
      <c r="F65" s="334" t="s">
        <v>355</v>
      </c>
      <c r="G65" s="334" t="s">
        <v>3871</v>
      </c>
      <c r="H65" s="334">
        <v>7</v>
      </c>
      <c r="I65" s="335">
        <v>1.2202</v>
      </c>
    </row>
    <row r="66" spans="1:9" x14ac:dyDescent="0.35">
      <c r="A66" s="334" t="str">
        <f>Inek2021A1a2a[[#This Row],[PEPP]]&amp;"#"&amp;Inek2021A1a2a[[#This Row],[Klasse]]</f>
        <v>PA02A#8</v>
      </c>
      <c r="B66" s="334">
        <f>Inek2021A1a2a[[#This Row],[Klasse2]]</f>
        <v>8</v>
      </c>
      <c r="C66" s="335">
        <f>Inek2021A1a2a[[#This Row],[BewJeTag2]]</f>
        <v>1.2062999999999999</v>
      </c>
      <c r="D66" s="334" t="s">
        <v>340</v>
      </c>
      <c r="E66" s="334" t="s">
        <v>350</v>
      </c>
      <c r="F66" s="334" t="s">
        <v>355</v>
      </c>
      <c r="G66" s="334" t="s">
        <v>3871</v>
      </c>
      <c r="H66" s="334">
        <v>8</v>
      </c>
      <c r="I66" s="335">
        <v>1.2062999999999999</v>
      </c>
    </row>
    <row r="67" spans="1:9" x14ac:dyDescent="0.35">
      <c r="A67" s="334" t="str">
        <f>Inek2021A1a2a[[#This Row],[PEPP]]&amp;"#"&amp;Inek2021A1a2a[[#This Row],[Klasse]]</f>
        <v>PA02A#9</v>
      </c>
      <c r="B67" s="334">
        <f>Inek2021A1a2a[[#This Row],[Klasse2]]</f>
        <v>9</v>
      </c>
      <c r="C67" s="335">
        <f>Inek2021A1a2a[[#This Row],[BewJeTag2]]</f>
        <v>1.1923999999999999</v>
      </c>
      <c r="D67" s="334" t="s">
        <v>340</v>
      </c>
      <c r="E67" s="334" t="s">
        <v>350</v>
      </c>
      <c r="F67" s="334" t="s">
        <v>355</v>
      </c>
      <c r="G67" s="334" t="s">
        <v>3871</v>
      </c>
      <c r="H67" s="334">
        <v>9</v>
      </c>
      <c r="I67" s="335">
        <v>1.1923999999999999</v>
      </c>
    </row>
    <row r="68" spans="1:9" x14ac:dyDescent="0.35">
      <c r="A68" s="334" t="str">
        <f>Inek2021A1a2a[[#This Row],[PEPP]]&amp;"#"&amp;Inek2021A1a2a[[#This Row],[Klasse]]</f>
        <v>PA02A#10</v>
      </c>
      <c r="B68" s="334">
        <f>Inek2021A1a2a[[#This Row],[Klasse2]]</f>
        <v>10</v>
      </c>
      <c r="C68" s="335">
        <f>Inek2021A1a2a[[#This Row],[BewJeTag2]]</f>
        <v>1.1785000000000001</v>
      </c>
      <c r="D68" s="334" t="s">
        <v>340</v>
      </c>
      <c r="E68" s="334" t="s">
        <v>350</v>
      </c>
      <c r="F68" s="334" t="s">
        <v>355</v>
      </c>
      <c r="G68" s="334" t="s">
        <v>3871</v>
      </c>
      <c r="H68" s="334">
        <v>10</v>
      </c>
      <c r="I68" s="335">
        <v>1.1785000000000001</v>
      </c>
    </row>
    <row r="69" spans="1:9" x14ac:dyDescent="0.35">
      <c r="A69" s="334" t="str">
        <f>Inek2021A1a2a[[#This Row],[PEPP]]&amp;"#"&amp;Inek2021A1a2a[[#This Row],[Klasse]]</f>
        <v>PA02A#11</v>
      </c>
      <c r="B69" s="334">
        <f>Inek2021A1a2a[[#This Row],[Klasse2]]</f>
        <v>11</v>
      </c>
      <c r="C69" s="335">
        <f>Inek2021A1a2a[[#This Row],[BewJeTag2]]</f>
        <v>1.1646000000000001</v>
      </c>
      <c r="D69" s="334" t="s">
        <v>340</v>
      </c>
      <c r="E69" s="334" t="s">
        <v>350</v>
      </c>
      <c r="F69" s="334" t="s">
        <v>355</v>
      </c>
      <c r="G69" s="334" t="s">
        <v>3871</v>
      </c>
      <c r="H69" s="334">
        <v>11</v>
      </c>
      <c r="I69" s="335">
        <v>1.1646000000000001</v>
      </c>
    </row>
    <row r="70" spans="1:9" x14ac:dyDescent="0.35">
      <c r="A70" s="334" t="str">
        <f>Inek2021A1a2a[[#This Row],[PEPP]]&amp;"#"&amp;Inek2021A1a2a[[#This Row],[Klasse]]</f>
        <v>PA02A#12</v>
      </c>
      <c r="B70" s="334">
        <f>Inek2021A1a2a[[#This Row],[Klasse2]]</f>
        <v>12</v>
      </c>
      <c r="C70" s="335">
        <f>Inek2021A1a2a[[#This Row],[BewJeTag2]]</f>
        <v>1.1507000000000001</v>
      </c>
      <c r="D70" s="334" t="s">
        <v>340</v>
      </c>
      <c r="E70" s="334" t="s">
        <v>350</v>
      </c>
      <c r="F70" s="334" t="s">
        <v>355</v>
      </c>
      <c r="G70" s="334" t="s">
        <v>3871</v>
      </c>
      <c r="H70" s="334">
        <v>12</v>
      </c>
      <c r="I70" s="335">
        <v>1.1507000000000001</v>
      </c>
    </row>
    <row r="71" spans="1:9" x14ac:dyDescent="0.35">
      <c r="A71" s="334" t="str">
        <f>Inek2021A1a2a[[#This Row],[PEPP]]&amp;"#"&amp;Inek2021A1a2a[[#This Row],[Klasse]]</f>
        <v>PA02A#13</v>
      </c>
      <c r="B71" s="334">
        <f>Inek2021A1a2a[[#This Row],[Klasse2]]</f>
        <v>13</v>
      </c>
      <c r="C71" s="335">
        <f>Inek2021A1a2a[[#This Row],[BewJeTag2]]</f>
        <v>1.1368</v>
      </c>
      <c r="D71" s="334" t="s">
        <v>340</v>
      </c>
      <c r="E71" s="334" t="s">
        <v>350</v>
      </c>
      <c r="F71" s="334" t="s">
        <v>355</v>
      </c>
      <c r="G71" s="334" t="s">
        <v>3871</v>
      </c>
      <c r="H71" s="334">
        <v>13</v>
      </c>
      <c r="I71" s="335">
        <v>1.1368</v>
      </c>
    </row>
    <row r="72" spans="1:9" x14ac:dyDescent="0.35">
      <c r="A72" s="334" t="str">
        <f>Inek2021A1a2a[[#This Row],[PEPP]]&amp;"#"&amp;Inek2021A1a2a[[#This Row],[Klasse]]</f>
        <v>PA02A#14</v>
      </c>
      <c r="B72" s="334">
        <f>Inek2021A1a2a[[#This Row],[Klasse2]]</f>
        <v>14</v>
      </c>
      <c r="C72" s="335">
        <f>Inek2021A1a2a[[#This Row],[BewJeTag2]]</f>
        <v>1.1229</v>
      </c>
      <c r="D72" s="334" t="s">
        <v>340</v>
      </c>
      <c r="E72" s="334" t="s">
        <v>350</v>
      </c>
      <c r="F72" s="334" t="s">
        <v>355</v>
      </c>
      <c r="G72" s="334" t="s">
        <v>3871</v>
      </c>
      <c r="H72" s="334">
        <v>14</v>
      </c>
      <c r="I72" s="335">
        <v>1.1229</v>
      </c>
    </row>
    <row r="73" spans="1:9" x14ac:dyDescent="0.35">
      <c r="A73" s="334" t="str">
        <f>Inek2021A1a2a[[#This Row],[PEPP]]&amp;"#"&amp;Inek2021A1a2a[[#This Row],[Klasse]]</f>
        <v>PA02A#15</v>
      </c>
      <c r="B73" s="334">
        <f>Inek2021A1a2a[[#This Row],[Klasse2]]</f>
        <v>15</v>
      </c>
      <c r="C73" s="335">
        <f>Inek2021A1a2a[[#This Row],[BewJeTag2]]</f>
        <v>1.109</v>
      </c>
      <c r="D73" s="334" t="s">
        <v>340</v>
      </c>
      <c r="E73" s="334" t="s">
        <v>350</v>
      </c>
      <c r="F73" s="334" t="s">
        <v>355</v>
      </c>
      <c r="G73" s="334" t="s">
        <v>3871</v>
      </c>
      <c r="H73" s="334">
        <v>15</v>
      </c>
      <c r="I73" s="335">
        <v>1.109</v>
      </c>
    </row>
    <row r="74" spans="1:9" x14ac:dyDescent="0.35">
      <c r="A74" s="334" t="str">
        <f>Inek2021A1a2a[[#This Row],[PEPP]]&amp;"#"&amp;Inek2021A1a2a[[#This Row],[Klasse]]</f>
        <v>PA02A#16</v>
      </c>
      <c r="B74" s="334">
        <f>Inek2021A1a2a[[#This Row],[Klasse2]]</f>
        <v>16</v>
      </c>
      <c r="C74" s="335">
        <f>Inek2021A1a2a[[#This Row],[BewJeTag2]]</f>
        <v>1.0951</v>
      </c>
      <c r="D74" s="334" t="s">
        <v>340</v>
      </c>
      <c r="E74" s="334" t="s">
        <v>350</v>
      </c>
      <c r="F74" s="334" t="s">
        <v>355</v>
      </c>
      <c r="G74" s="334" t="s">
        <v>3871</v>
      </c>
      <c r="H74" s="334">
        <v>16</v>
      </c>
      <c r="I74" s="335">
        <v>1.0951</v>
      </c>
    </row>
    <row r="75" spans="1:9" x14ac:dyDescent="0.35">
      <c r="A75" s="334" t="str">
        <f>Inek2021A1a2a[[#This Row],[PEPP]]&amp;"#"&amp;Inek2021A1a2a[[#This Row],[Klasse]]</f>
        <v>PA02A#17</v>
      </c>
      <c r="B75" s="334">
        <f>Inek2021A1a2a[[#This Row],[Klasse2]]</f>
        <v>17</v>
      </c>
      <c r="C75" s="335">
        <f>Inek2021A1a2a[[#This Row],[BewJeTag2]]</f>
        <v>1.0811999999999999</v>
      </c>
      <c r="D75" s="334" t="s">
        <v>340</v>
      </c>
      <c r="E75" s="334" t="s">
        <v>350</v>
      </c>
      <c r="F75" s="334" t="s">
        <v>355</v>
      </c>
      <c r="G75" s="334" t="s">
        <v>3871</v>
      </c>
      <c r="H75" s="334">
        <v>17</v>
      </c>
      <c r="I75" s="335">
        <v>1.0811999999999999</v>
      </c>
    </row>
    <row r="76" spans="1:9" ht="43.5" x14ac:dyDescent="0.35">
      <c r="A76" s="334" t="str">
        <f>Inek2021A1a2a[[#This Row],[PEPP]]&amp;"#"&amp;Inek2021A1a2a[[#This Row],[Klasse]]</f>
        <v>PA02B#1</v>
      </c>
      <c r="B76" s="334">
        <f>Inek2021A1a2a[[#This Row],[Klasse2]]</f>
        <v>1</v>
      </c>
      <c r="C76" s="335">
        <f>Inek2021A1a2a[[#This Row],[BewJeTag2]]</f>
        <v>1.5054000000000001</v>
      </c>
      <c r="D76" s="334" t="s">
        <v>340</v>
      </c>
      <c r="E76" s="334" t="s">
        <v>350</v>
      </c>
      <c r="F76" s="334" t="s">
        <v>357</v>
      </c>
      <c r="G76" s="337" t="s">
        <v>3872</v>
      </c>
      <c r="H76" s="334">
        <v>1</v>
      </c>
      <c r="I76" s="335">
        <v>1.5054000000000001</v>
      </c>
    </row>
    <row r="77" spans="1:9" ht="43.5" x14ac:dyDescent="0.35">
      <c r="A77" s="334" t="str">
        <f>Inek2021A1a2a[[#This Row],[PEPP]]&amp;"#"&amp;Inek2021A1a2a[[#This Row],[Klasse]]</f>
        <v>PA02B#2</v>
      </c>
      <c r="B77" s="334">
        <f>Inek2021A1a2a[[#This Row],[Klasse2]]</f>
        <v>2</v>
      </c>
      <c r="C77" s="335">
        <f>Inek2021A1a2a[[#This Row],[BewJeTag2]]</f>
        <v>1.3183</v>
      </c>
      <c r="D77" s="334" t="s">
        <v>340</v>
      </c>
      <c r="E77" s="334" t="s">
        <v>350</v>
      </c>
      <c r="F77" s="334" t="s">
        <v>357</v>
      </c>
      <c r="G77" s="337" t="s">
        <v>3872</v>
      </c>
      <c r="H77" s="334">
        <v>2</v>
      </c>
      <c r="I77" s="335">
        <v>1.3183</v>
      </c>
    </row>
    <row r="78" spans="1:9" ht="43.5" x14ac:dyDescent="0.35">
      <c r="A78" s="334" t="str">
        <f>Inek2021A1a2a[[#This Row],[PEPP]]&amp;"#"&amp;Inek2021A1a2a[[#This Row],[Klasse]]</f>
        <v>PA02B#3</v>
      </c>
      <c r="B78" s="334">
        <f>Inek2021A1a2a[[#This Row],[Klasse2]]</f>
        <v>3</v>
      </c>
      <c r="C78" s="335">
        <f>Inek2021A1a2a[[#This Row],[BewJeTag2]]</f>
        <v>1.2461</v>
      </c>
      <c r="D78" s="334" t="s">
        <v>340</v>
      </c>
      <c r="E78" s="334" t="s">
        <v>350</v>
      </c>
      <c r="F78" s="334" t="s">
        <v>357</v>
      </c>
      <c r="G78" s="337" t="s">
        <v>3872</v>
      </c>
      <c r="H78" s="334">
        <v>3</v>
      </c>
      <c r="I78" s="335">
        <v>1.2461</v>
      </c>
    </row>
    <row r="79" spans="1:9" ht="43.5" x14ac:dyDescent="0.35">
      <c r="A79" s="334" t="str">
        <f>Inek2021A1a2a[[#This Row],[PEPP]]&amp;"#"&amp;Inek2021A1a2a[[#This Row],[Klasse]]</f>
        <v>PA02B#4</v>
      </c>
      <c r="B79" s="334">
        <f>Inek2021A1a2a[[#This Row],[Klasse2]]</f>
        <v>4</v>
      </c>
      <c r="C79" s="335">
        <f>Inek2021A1a2a[[#This Row],[BewJeTag2]]</f>
        <v>1.2114</v>
      </c>
      <c r="D79" s="334" t="s">
        <v>340</v>
      </c>
      <c r="E79" s="334" t="s">
        <v>350</v>
      </c>
      <c r="F79" s="334" t="s">
        <v>357</v>
      </c>
      <c r="G79" s="337" t="s">
        <v>3872</v>
      </c>
      <c r="H79" s="334">
        <v>4</v>
      </c>
      <c r="I79" s="335">
        <v>1.2114</v>
      </c>
    </row>
    <row r="80" spans="1:9" ht="43.5" x14ac:dyDescent="0.35">
      <c r="A80" s="334" t="str">
        <f>Inek2021A1a2a[[#This Row],[PEPP]]&amp;"#"&amp;Inek2021A1a2a[[#This Row],[Klasse]]</f>
        <v>PA02B#5</v>
      </c>
      <c r="B80" s="334">
        <f>Inek2021A1a2a[[#This Row],[Klasse2]]</f>
        <v>5</v>
      </c>
      <c r="C80" s="335">
        <f>Inek2021A1a2a[[#This Row],[BewJeTag2]]</f>
        <v>1.1971000000000001</v>
      </c>
      <c r="D80" s="334" t="s">
        <v>340</v>
      </c>
      <c r="E80" s="334" t="s">
        <v>350</v>
      </c>
      <c r="F80" s="334" t="s">
        <v>357</v>
      </c>
      <c r="G80" s="337" t="s">
        <v>3872</v>
      </c>
      <c r="H80" s="334">
        <v>5</v>
      </c>
      <c r="I80" s="335">
        <v>1.1971000000000001</v>
      </c>
    </row>
    <row r="81" spans="1:9" ht="43.5" x14ac:dyDescent="0.35">
      <c r="A81" s="334" t="str">
        <f>Inek2021A1a2a[[#This Row],[PEPP]]&amp;"#"&amp;Inek2021A1a2a[[#This Row],[Klasse]]</f>
        <v>PA02B#6</v>
      </c>
      <c r="B81" s="334">
        <f>Inek2021A1a2a[[#This Row],[Klasse2]]</f>
        <v>6</v>
      </c>
      <c r="C81" s="335">
        <f>Inek2021A1a2a[[#This Row],[BewJeTag2]]</f>
        <v>1.1828000000000001</v>
      </c>
      <c r="D81" s="334" t="s">
        <v>340</v>
      </c>
      <c r="E81" s="334" t="s">
        <v>350</v>
      </c>
      <c r="F81" s="334" t="s">
        <v>357</v>
      </c>
      <c r="G81" s="337" t="s">
        <v>3872</v>
      </c>
      <c r="H81" s="334">
        <v>6</v>
      </c>
      <c r="I81" s="335">
        <v>1.1828000000000001</v>
      </c>
    </row>
    <row r="82" spans="1:9" ht="43.5" x14ac:dyDescent="0.35">
      <c r="A82" s="334" t="str">
        <f>Inek2021A1a2a[[#This Row],[PEPP]]&amp;"#"&amp;Inek2021A1a2a[[#This Row],[Klasse]]</f>
        <v>PA02B#7</v>
      </c>
      <c r="B82" s="334">
        <f>Inek2021A1a2a[[#This Row],[Klasse2]]</f>
        <v>7</v>
      </c>
      <c r="C82" s="335">
        <f>Inek2021A1a2a[[#This Row],[BewJeTag2]]</f>
        <v>1.1685000000000001</v>
      </c>
      <c r="D82" s="334" t="s">
        <v>340</v>
      </c>
      <c r="E82" s="334" t="s">
        <v>350</v>
      </c>
      <c r="F82" s="334" t="s">
        <v>357</v>
      </c>
      <c r="G82" s="337" t="s">
        <v>3872</v>
      </c>
      <c r="H82" s="334">
        <v>7</v>
      </c>
      <c r="I82" s="335">
        <v>1.1685000000000001</v>
      </c>
    </row>
    <row r="83" spans="1:9" ht="43.5" x14ac:dyDescent="0.35">
      <c r="A83" s="334" t="str">
        <f>Inek2021A1a2a[[#This Row],[PEPP]]&amp;"#"&amp;Inek2021A1a2a[[#This Row],[Klasse]]</f>
        <v>PA02B#8</v>
      </c>
      <c r="B83" s="334">
        <f>Inek2021A1a2a[[#This Row],[Klasse2]]</f>
        <v>8</v>
      </c>
      <c r="C83" s="335">
        <f>Inek2021A1a2a[[#This Row],[BewJeTag2]]</f>
        <v>1.1543000000000001</v>
      </c>
      <c r="D83" s="334" t="s">
        <v>340</v>
      </c>
      <c r="E83" s="334" t="s">
        <v>350</v>
      </c>
      <c r="F83" s="334" t="s">
        <v>357</v>
      </c>
      <c r="G83" s="337" t="s">
        <v>3872</v>
      </c>
      <c r="H83" s="334">
        <v>8</v>
      </c>
      <c r="I83" s="335">
        <v>1.1543000000000001</v>
      </c>
    </row>
    <row r="84" spans="1:9" ht="43.5" x14ac:dyDescent="0.35">
      <c r="A84" s="334" t="str">
        <f>Inek2021A1a2a[[#This Row],[PEPP]]&amp;"#"&amp;Inek2021A1a2a[[#This Row],[Klasse]]</f>
        <v>PA02B#9</v>
      </c>
      <c r="B84" s="334">
        <f>Inek2021A1a2a[[#This Row],[Klasse2]]</f>
        <v>9</v>
      </c>
      <c r="C84" s="335">
        <f>Inek2021A1a2a[[#This Row],[BewJeTag2]]</f>
        <v>1.1399999999999999</v>
      </c>
      <c r="D84" s="334" t="s">
        <v>340</v>
      </c>
      <c r="E84" s="334" t="s">
        <v>350</v>
      </c>
      <c r="F84" s="334" t="s">
        <v>357</v>
      </c>
      <c r="G84" s="337" t="s">
        <v>3872</v>
      </c>
      <c r="H84" s="334">
        <v>9</v>
      </c>
      <c r="I84" s="335">
        <v>1.1399999999999999</v>
      </c>
    </row>
    <row r="85" spans="1:9" ht="43.5" x14ac:dyDescent="0.35">
      <c r="A85" s="334" t="str">
        <f>Inek2021A1a2a[[#This Row],[PEPP]]&amp;"#"&amp;Inek2021A1a2a[[#This Row],[Klasse]]</f>
        <v>PA02B#10</v>
      </c>
      <c r="B85" s="334">
        <f>Inek2021A1a2a[[#This Row],[Klasse2]]</f>
        <v>10</v>
      </c>
      <c r="C85" s="335">
        <f>Inek2021A1a2a[[#This Row],[BewJeTag2]]</f>
        <v>1.1256999999999999</v>
      </c>
      <c r="D85" s="334" t="s">
        <v>340</v>
      </c>
      <c r="E85" s="334" t="s">
        <v>350</v>
      </c>
      <c r="F85" s="334" t="s">
        <v>357</v>
      </c>
      <c r="G85" s="337" t="s">
        <v>3872</v>
      </c>
      <c r="H85" s="334">
        <v>10</v>
      </c>
      <c r="I85" s="335">
        <v>1.1256999999999999</v>
      </c>
    </row>
    <row r="86" spans="1:9" ht="43.5" x14ac:dyDescent="0.35">
      <c r="A86" s="334" t="str">
        <f>Inek2021A1a2a[[#This Row],[PEPP]]&amp;"#"&amp;Inek2021A1a2a[[#This Row],[Klasse]]</f>
        <v>PA02B#11</v>
      </c>
      <c r="B86" s="334">
        <f>Inek2021A1a2a[[#This Row],[Klasse2]]</f>
        <v>11</v>
      </c>
      <c r="C86" s="335">
        <f>Inek2021A1a2a[[#This Row],[BewJeTag2]]</f>
        <v>1.1113999999999999</v>
      </c>
      <c r="D86" s="334" t="s">
        <v>340</v>
      </c>
      <c r="E86" s="334" t="s">
        <v>350</v>
      </c>
      <c r="F86" s="334" t="s">
        <v>357</v>
      </c>
      <c r="G86" s="337" t="s">
        <v>3872</v>
      </c>
      <c r="H86" s="334">
        <v>11</v>
      </c>
      <c r="I86" s="335">
        <v>1.1113999999999999</v>
      </c>
    </row>
    <row r="87" spans="1:9" ht="43.5" x14ac:dyDescent="0.35">
      <c r="A87" s="334" t="str">
        <f>Inek2021A1a2a[[#This Row],[PEPP]]&amp;"#"&amp;Inek2021A1a2a[[#This Row],[Klasse]]</f>
        <v>PA02B#12</v>
      </c>
      <c r="B87" s="334">
        <f>Inek2021A1a2a[[#This Row],[Klasse2]]</f>
        <v>12</v>
      </c>
      <c r="C87" s="335">
        <f>Inek2021A1a2a[[#This Row],[BewJeTag2]]</f>
        <v>1.0971</v>
      </c>
      <c r="D87" s="334" t="s">
        <v>340</v>
      </c>
      <c r="E87" s="334" t="s">
        <v>350</v>
      </c>
      <c r="F87" s="334" t="s">
        <v>357</v>
      </c>
      <c r="G87" s="337" t="s">
        <v>3872</v>
      </c>
      <c r="H87" s="334">
        <v>12</v>
      </c>
      <c r="I87" s="335">
        <v>1.0971</v>
      </c>
    </row>
    <row r="88" spans="1:9" ht="43.5" x14ac:dyDescent="0.35">
      <c r="A88" s="334" t="str">
        <f>Inek2021A1a2a[[#This Row],[PEPP]]&amp;"#"&amp;Inek2021A1a2a[[#This Row],[Klasse]]</f>
        <v>PA02B#13</v>
      </c>
      <c r="B88" s="334">
        <f>Inek2021A1a2a[[#This Row],[Klasse2]]</f>
        <v>13</v>
      </c>
      <c r="C88" s="335">
        <f>Inek2021A1a2a[[#This Row],[BewJeTag2]]</f>
        <v>1.0829</v>
      </c>
      <c r="D88" s="334" t="s">
        <v>340</v>
      </c>
      <c r="E88" s="334" t="s">
        <v>350</v>
      </c>
      <c r="F88" s="334" t="s">
        <v>357</v>
      </c>
      <c r="G88" s="337" t="s">
        <v>3872</v>
      </c>
      <c r="H88" s="334">
        <v>13</v>
      </c>
      <c r="I88" s="335">
        <v>1.0829</v>
      </c>
    </row>
    <row r="89" spans="1:9" ht="43.5" x14ac:dyDescent="0.35">
      <c r="A89" s="334" t="str">
        <f>Inek2021A1a2a[[#This Row],[PEPP]]&amp;"#"&amp;Inek2021A1a2a[[#This Row],[Klasse]]</f>
        <v>PA02B#14</v>
      </c>
      <c r="B89" s="334">
        <f>Inek2021A1a2a[[#This Row],[Klasse2]]</f>
        <v>14</v>
      </c>
      <c r="C89" s="335">
        <f>Inek2021A1a2a[[#This Row],[BewJeTag2]]</f>
        <v>1.0686</v>
      </c>
      <c r="D89" s="334" t="s">
        <v>340</v>
      </c>
      <c r="E89" s="334" t="s">
        <v>350</v>
      </c>
      <c r="F89" s="334" t="s">
        <v>357</v>
      </c>
      <c r="G89" s="337" t="s">
        <v>3872</v>
      </c>
      <c r="H89" s="334">
        <v>14</v>
      </c>
      <c r="I89" s="335">
        <v>1.0686</v>
      </c>
    </row>
    <row r="90" spans="1:9" ht="43.5" x14ac:dyDescent="0.35">
      <c r="A90" s="334" t="str">
        <f>Inek2021A1a2a[[#This Row],[PEPP]]&amp;"#"&amp;Inek2021A1a2a[[#This Row],[Klasse]]</f>
        <v>PA02B#15</v>
      </c>
      <c r="B90" s="334">
        <f>Inek2021A1a2a[[#This Row],[Klasse2]]</f>
        <v>15</v>
      </c>
      <c r="C90" s="335">
        <f>Inek2021A1a2a[[#This Row],[BewJeTag2]]</f>
        <v>1.0543</v>
      </c>
      <c r="D90" s="334" t="s">
        <v>340</v>
      </c>
      <c r="E90" s="334" t="s">
        <v>350</v>
      </c>
      <c r="F90" s="334" t="s">
        <v>357</v>
      </c>
      <c r="G90" s="337" t="s">
        <v>3872</v>
      </c>
      <c r="H90" s="334">
        <v>15</v>
      </c>
      <c r="I90" s="335">
        <v>1.0543</v>
      </c>
    </row>
    <row r="91" spans="1:9" ht="43.5" x14ac:dyDescent="0.35">
      <c r="A91" s="334" t="str">
        <f>Inek2021A1a2a[[#This Row],[PEPP]]&amp;"#"&amp;Inek2021A1a2a[[#This Row],[Klasse]]</f>
        <v>PA02B#16</v>
      </c>
      <c r="B91" s="334">
        <f>Inek2021A1a2a[[#This Row],[Klasse2]]</f>
        <v>16</v>
      </c>
      <c r="C91" s="335">
        <f>Inek2021A1a2a[[#This Row],[BewJeTag2]]</f>
        <v>1.04</v>
      </c>
      <c r="D91" s="334" t="s">
        <v>340</v>
      </c>
      <c r="E91" s="334" t="s">
        <v>350</v>
      </c>
      <c r="F91" s="334" t="s">
        <v>357</v>
      </c>
      <c r="G91" s="337" t="s">
        <v>3872</v>
      </c>
      <c r="H91" s="334">
        <v>16</v>
      </c>
      <c r="I91" s="335">
        <v>1.04</v>
      </c>
    </row>
    <row r="92" spans="1:9" ht="43.5" x14ac:dyDescent="0.35">
      <c r="A92" s="334" t="str">
        <f>Inek2021A1a2a[[#This Row],[PEPP]]&amp;"#"&amp;Inek2021A1a2a[[#This Row],[Klasse]]</f>
        <v>PA02B#17</v>
      </c>
      <c r="B92" s="334">
        <f>Inek2021A1a2a[[#This Row],[Klasse2]]</f>
        <v>17</v>
      </c>
      <c r="C92" s="335">
        <f>Inek2021A1a2a[[#This Row],[BewJeTag2]]</f>
        <v>1.0257000000000001</v>
      </c>
      <c r="D92" s="334" t="s">
        <v>340</v>
      </c>
      <c r="E92" s="334" t="s">
        <v>350</v>
      </c>
      <c r="F92" s="334" t="s">
        <v>357</v>
      </c>
      <c r="G92" s="337" t="s">
        <v>3872</v>
      </c>
      <c r="H92" s="334">
        <v>17</v>
      </c>
      <c r="I92" s="335">
        <v>1.0257000000000001</v>
      </c>
    </row>
    <row r="93" spans="1:9" ht="43.5" x14ac:dyDescent="0.35">
      <c r="A93" s="334" t="str">
        <f>Inek2021A1a2a[[#This Row],[PEPP]]&amp;"#"&amp;Inek2021A1a2a[[#This Row],[Klasse]]</f>
        <v>PA02B#18</v>
      </c>
      <c r="B93" s="334">
        <f>Inek2021A1a2a[[#This Row],[Klasse2]]</f>
        <v>18</v>
      </c>
      <c r="C93" s="335">
        <f>Inek2021A1a2a[[#This Row],[BewJeTag2]]</f>
        <v>1.0114000000000001</v>
      </c>
      <c r="D93" s="334" t="s">
        <v>340</v>
      </c>
      <c r="E93" s="334" t="s">
        <v>350</v>
      </c>
      <c r="F93" s="334" t="s">
        <v>357</v>
      </c>
      <c r="G93" s="337" t="s">
        <v>3872</v>
      </c>
      <c r="H93" s="334">
        <v>18</v>
      </c>
      <c r="I93" s="335">
        <v>1.0114000000000001</v>
      </c>
    </row>
    <row r="94" spans="1:9" ht="43.5" x14ac:dyDescent="0.35">
      <c r="A94" s="334" t="str">
        <f>Inek2021A1a2a[[#This Row],[PEPP]]&amp;"#"&amp;Inek2021A1a2a[[#This Row],[Klasse]]</f>
        <v>PA02C#1</v>
      </c>
      <c r="B94" s="334">
        <f>Inek2021A1a2a[[#This Row],[Klasse2]]</f>
        <v>1</v>
      </c>
      <c r="C94" s="335">
        <f>Inek2021A1a2a[[#This Row],[BewJeTag2]]</f>
        <v>1.4819</v>
      </c>
      <c r="D94" s="334" t="s">
        <v>340</v>
      </c>
      <c r="E94" s="334" t="s">
        <v>350</v>
      </c>
      <c r="F94" s="334" t="s">
        <v>359</v>
      </c>
      <c r="G94" s="337" t="s">
        <v>3873</v>
      </c>
      <c r="H94" s="334">
        <v>1</v>
      </c>
      <c r="I94" s="335">
        <v>1.4819</v>
      </c>
    </row>
    <row r="95" spans="1:9" ht="43.5" x14ac:dyDescent="0.35">
      <c r="A95" s="334" t="str">
        <f>Inek2021A1a2a[[#This Row],[PEPP]]&amp;"#"&amp;Inek2021A1a2a[[#This Row],[Klasse]]</f>
        <v>PA02C#2</v>
      </c>
      <c r="B95" s="334">
        <f>Inek2021A1a2a[[#This Row],[Klasse2]]</f>
        <v>2</v>
      </c>
      <c r="C95" s="335">
        <f>Inek2021A1a2a[[#This Row],[BewJeTag2]]</f>
        <v>1.3044</v>
      </c>
      <c r="D95" s="334" t="s">
        <v>340</v>
      </c>
      <c r="E95" s="334" t="s">
        <v>350</v>
      </c>
      <c r="F95" s="334" t="s">
        <v>359</v>
      </c>
      <c r="G95" s="337" t="s">
        <v>3873</v>
      </c>
      <c r="H95" s="334">
        <v>2</v>
      </c>
      <c r="I95" s="335">
        <v>1.3044</v>
      </c>
    </row>
    <row r="96" spans="1:9" ht="43.5" x14ac:dyDescent="0.35">
      <c r="A96" s="334" t="str">
        <f>Inek2021A1a2a[[#This Row],[PEPP]]&amp;"#"&amp;Inek2021A1a2a[[#This Row],[Klasse]]</f>
        <v>PA02C#3</v>
      </c>
      <c r="B96" s="334">
        <f>Inek2021A1a2a[[#This Row],[Klasse2]]</f>
        <v>3</v>
      </c>
      <c r="C96" s="335">
        <f>Inek2021A1a2a[[#This Row],[BewJeTag2]]</f>
        <v>1.224</v>
      </c>
      <c r="D96" s="334" t="s">
        <v>340</v>
      </c>
      <c r="E96" s="334" t="s">
        <v>350</v>
      </c>
      <c r="F96" s="334" t="s">
        <v>359</v>
      </c>
      <c r="G96" s="337" t="s">
        <v>3873</v>
      </c>
      <c r="H96" s="334">
        <v>3</v>
      </c>
      <c r="I96" s="335">
        <v>1.224</v>
      </c>
    </row>
    <row r="97" spans="1:9" ht="43.5" x14ac:dyDescent="0.35">
      <c r="A97" s="334" t="str">
        <f>Inek2021A1a2a[[#This Row],[PEPP]]&amp;"#"&amp;Inek2021A1a2a[[#This Row],[Klasse]]</f>
        <v>PA02C#4</v>
      </c>
      <c r="B97" s="334">
        <f>Inek2021A1a2a[[#This Row],[Klasse2]]</f>
        <v>4</v>
      </c>
      <c r="C97" s="335">
        <f>Inek2021A1a2a[[#This Row],[BewJeTag2]]</f>
        <v>1.1916</v>
      </c>
      <c r="D97" s="334" t="s">
        <v>340</v>
      </c>
      <c r="E97" s="334" t="s">
        <v>350</v>
      </c>
      <c r="F97" s="334" t="s">
        <v>359</v>
      </c>
      <c r="G97" s="337" t="s">
        <v>3873</v>
      </c>
      <c r="H97" s="334">
        <v>4</v>
      </c>
      <c r="I97" s="335">
        <v>1.1916</v>
      </c>
    </row>
    <row r="98" spans="1:9" ht="43.5" x14ac:dyDescent="0.35">
      <c r="A98" s="334" t="str">
        <f>Inek2021A1a2a[[#This Row],[PEPP]]&amp;"#"&amp;Inek2021A1a2a[[#This Row],[Klasse]]</f>
        <v>PA02C#5</v>
      </c>
      <c r="B98" s="334">
        <f>Inek2021A1a2a[[#This Row],[Klasse2]]</f>
        <v>5</v>
      </c>
      <c r="C98" s="335">
        <f>Inek2021A1a2a[[#This Row],[BewJeTag2]]</f>
        <v>1.1741999999999999</v>
      </c>
      <c r="D98" s="334" t="s">
        <v>340</v>
      </c>
      <c r="E98" s="334" t="s">
        <v>350</v>
      </c>
      <c r="F98" s="334" t="s">
        <v>359</v>
      </c>
      <c r="G98" s="337" t="s">
        <v>3873</v>
      </c>
      <c r="H98" s="334">
        <v>5</v>
      </c>
      <c r="I98" s="335">
        <v>1.1741999999999999</v>
      </c>
    </row>
    <row r="99" spans="1:9" ht="43.5" x14ac:dyDescent="0.35">
      <c r="A99" s="334" t="str">
        <f>Inek2021A1a2a[[#This Row],[PEPP]]&amp;"#"&amp;Inek2021A1a2a[[#This Row],[Klasse]]</f>
        <v>PA02C#6</v>
      </c>
      <c r="B99" s="334">
        <f>Inek2021A1a2a[[#This Row],[Klasse2]]</f>
        <v>6</v>
      </c>
      <c r="C99" s="335">
        <f>Inek2021A1a2a[[#This Row],[BewJeTag2]]</f>
        <v>1.1568000000000001</v>
      </c>
      <c r="D99" s="334" t="s">
        <v>340</v>
      </c>
      <c r="E99" s="334" t="s">
        <v>350</v>
      </c>
      <c r="F99" s="334" t="s">
        <v>359</v>
      </c>
      <c r="G99" s="337" t="s">
        <v>3873</v>
      </c>
      <c r="H99" s="334">
        <v>6</v>
      </c>
      <c r="I99" s="335">
        <v>1.1568000000000001</v>
      </c>
    </row>
    <row r="100" spans="1:9" ht="43.5" x14ac:dyDescent="0.35">
      <c r="A100" s="334" t="str">
        <f>Inek2021A1a2a[[#This Row],[PEPP]]&amp;"#"&amp;Inek2021A1a2a[[#This Row],[Klasse]]</f>
        <v>PA02C#7</v>
      </c>
      <c r="B100" s="334">
        <f>Inek2021A1a2a[[#This Row],[Klasse2]]</f>
        <v>7</v>
      </c>
      <c r="C100" s="335">
        <f>Inek2021A1a2a[[#This Row],[BewJeTag2]]</f>
        <v>1.1394</v>
      </c>
      <c r="D100" s="334" t="s">
        <v>340</v>
      </c>
      <c r="E100" s="334" t="s">
        <v>350</v>
      </c>
      <c r="F100" s="334" t="s">
        <v>359</v>
      </c>
      <c r="G100" s="337" t="s">
        <v>3873</v>
      </c>
      <c r="H100" s="334">
        <v>7</v>
      </c>
      <c r="I100" s="335">
        <v>1.1394</v>
      </c>
    </row>
    <row r="101" spans="1:9" ht="43.5" x14ac:dyDescent="0.35">
      <c r="A101" s="334" t="str">
        <f>Inek2021A1a2a[[#This Row],[PEPP]]&amp;"#"&amp;Inek2021A1a2a[[#This Row],[Klasse]]</f>
        <v>PA02C#8</v>
      </c>
      <c r="B101" s="334">
        <f>Inek2021A1a2a[[#This Row],[Klasse2]]</f>
        <v>8</v>
      </c>
      <c r="C101" s="335">
        <f>Inek2021A1a2a[[#This Row],[BewJeTag2]]</f>
        <v>1.1220000000000001</v>
      </c>
      <c r="D101" s="334" t="s">
        <v>340</v>
      </c>
      <c r="E101" s="334" t="s">
        <v>350</v>
      </c>
      <c r="F101" s="334" t="s">
        <v>359</v>
      </c>
      <c r="G101" s="337" t="s">
        <v>3873</v>
      </c>
      <c r="H101" s="334">
        <v>8</v>
      </c>
      <c r="I101" s="335">
        <v>1.1220000000000001</v>
      </c>
    </row>
    <row r="102" spans="1:9" ht="43.5" x14ac:dyDescent="0.35">
      <c r="A102" s="334" t="str">
        <f>Inek2021A1a2a[[#This Row],[PEPP]]&amp;"#"&amp;Inek2021A1a2a[[#This Row],[Klasse]]</f>
        <v>PA02C#9</v>
      </c>
      <c r="B102" s="334">
        <f>Inek2021A1a2a[[#This Row],[Klasse2]]</f>
        <v>9</v>
      </c>
      <c r="C102" s="335">
        <f>Inek2021A1a2a[[#This Row],[BewJeTag2]]</f>
        <v>1.1046</v>
      </c>
      <c r="D102" s="334" t="s">
        <v>340</v>
      </c>
      <c r="E102" s="334" t="s">
        <v>350</v>
      </c>
      <c r="F102" s="334" t="s">
        <v>359</v>
      </c>
      <c r="G102" s="337" t="s">
        <v>3873</v>
      </c>
      <c r="H102" s="334">
        <v>9</v>
      </c>
      <c r="I102" s="335">
        <v>1.1046</v>
      </c>
    </row>
    <row r="103" spans="1:9" ht="43.5" x14ac:dyDescent="0.35">
      <c r="A103" s="334" t="str">
        <f>Inek2021A1a2a[[#This Row],[PEPP]]&amp;"#"&amp;Inek2021A1a2a[[#This Row],[Klasse]]</f>
        <v>PA02C#10</v>
      </c>
      <c r="B103" s="334">
        <f>Inek2021A1a2a[[#This Row],[Klasse2]]</f>
        <v>10</v>
      </c>
      <c r="C103" s="335">
        <f>Inek2021A1a2a[[#This Row],[BewJeTag2]]</f>
        <v>1.0871999999999999</v>
      </c>
      <c r="D103" s="334" t="s">
        <v>340</v>
      </c>
      <c r="E103" s="334" t="s">
        <v>350</v>
      </c>
      <c r="F103" s="334" t="s">
        <v>359</v>
      </c>
      <c r="G103" s="337" t="s">
        <v>3873</v>
      </c>
      <c r="H103" s="334">
        <v>10</v>
      </c>
      <c r="I103" s="335">
        <v>1.0871999999999999</v>
      </c>
    </row>
    <row r="104" spans="1:9" ht="43.5" x14ac:dyDescent="0.35">
      <c r="A104" s="334" t="str">
        <f>Inek2021A1a2a[[#This Row],[PEPP]]&amp;"#"&amp;Inek2021A1a2a[[#This Row],[Klasse]]</f>
        <v>PA02C#11</v>
      </c>
      <c r="B104" s="334">
        <f>Inek2021A1a2a[[#This Row],[Klasse2]]</f>
        <v>11</v>
      </c>
      <c r="C104" s="335">
        <f>Inek2021A1a2a[[#This Row],[BewJeTag2]]</f>
        <v>1.0698000000000001</v>
      </c>
      <c r="D104" s="334" t="s">
        <v>340</v>
      </c>
      <c r="E104" s="334" t="s">
        <v>350</v>
      </c>
      <c r="F104" s="334" t="s">
        <v>359</v>
      </c>
      <c r="G104" s="337" t="s">
        <v>3873</v>
      </c>
      <c r="H104" s="334">
        <v>11</v>
      </c>
      <c r="I104" s="335">
        <v>1.0698000000000001</v>
      </c>
    </row>
    <row r="105" spans="1:9" ht="43.5" x14ac:dyDescent="0.35">
      <c r="A105" s="334" t="str">
        <f>Inek2021A1a2a[[#This Row],[PEPP]]&amp;"#"&amp;Inek2021A1a2a[[#This Row],[Klasse]]</f>
        <v>PA02C#12</v>
      </c>
      <c r="B105" s="334">
        <f>Inek2021A1a2a[[#This Row],[Klasse2]]</f>
        <v>12</v>
      </c>
      <c r="C105" s="335">
        <f>Inek2021A1a2a[[#This Row],[BewJeTag2]]</f>
        <v>1.0524</v>
      </c>
      <c r="D105" s="334" t="s">
        <v>340</v>
      </c>
      <c r="E105" s="334" t="s">
        <v>350</v>
      </c>
      <c r="F105" s="334" t="s">
        <v>359</v>
      </c>
      <c r="G105" s="337" t="s">
        <v>3873</v>
      </c>
      <c r="H105" s="334">
        <v>12</v>
      </c>
      <c r="I105" s="335">
        <v>1.0524</v>
      </c>
    </row>
    <row r="106" spans="1:9" ht="43.5" x14ac:dyDescent="0.35">
      <c r="A106" s="334" t="str">
        <f>Inek2021A1a2a[[#This Row],[PEPP]]&amp;"#"&amp;Inek2021A1a2a[[#This Row],[Klasse]]</f>
        <v>PA02C#13</v>
      </c>
      <c r="B106" s="334">
        <f>Inek2021A1a2a[[#This Row],[Klasse2]]</f>
        <v>13</v>
      </c>
      <c r="C106" s="335">
        <f>Inek2021A1a2a[[#This Row],[BewJeTag2]]</f>
        <v>1.0349999999999999</v>
      </c>
      <c r="D106" s="334" t="s">
        <v>340</v>
      </c>
      <c r="E106" s="334" t="s">
        <v>350</v>
      </c>
      <c r="F106" s="334" t="s">
        <v>359</v>
      </c>
      <c r="G106" s="337" t="s">
        <v>3873</v>
      </c>
      <c r="H106" s="334">
        <v>13</v>
      </c>
      <c r="I106" s="335">
        <v>1.0349999999999999</v>
      </c>
    </row>
    <row r="107" spans="1:9" ht="43.5" x14ac:dyDescent="0.35">
      <c r="A107" s="334" t="str">
        <f>Inek2021A1a2a[[#This Row],[PEPP]]&amp;"#"&amp;Inek2021A1a2a[[#This Row],[Klasse]]</f>
        <v>PA02C#14</v>
      </c>
      <c r="B107" s="334">
        <f>Inek2021A1a2a[[#This Row],[Klasse2]]</f>
        <v>14</v>
      </c>
      <c r="C107" s="335">
        <f>Inek2021A1a2a[[#This Row],[BewJeTag2]]</f>
        <v>1.0176000000000001</v>
      </c>
      <c r="D107" s="334" t="s">
        <v>340</v>
      </c>
      <c r="E107" s="334" t="s">
        <v>350</v>
      </c>
      <c r="F107" s="334" t="s">
        <v>359</v>
      </c>
      <c r="G107" s="337" t="s">
        <v>3873</v>
      </c>
      <c r="H107" s="334">
        <v>14</v>
      </c>
      <c r="I107" s="335">
        <v>1.0176000000000001</v>
      </c>
    </row>
    <row r="108" spans="1:9" ht="43.5" x14ac:dyDescent="0.35">
      <c r="A108" s="334" t="str">
        <f>Inek2021A1a2a[[#This Row],[PEPP]]&amp;"#"&amp;Inek2021A1a2a[[#This Row],[Klasse]]</f>
        <v>PA02C#15</v>
      </c>
      <c r="B108" s="334">
        <f>Inek2021A1a2a[[#This Row],[Klasse2]]</f>
        <v>15</v>
      </c>
      <c r="C108" s="335">
        <f>Inek2021A1a2a[[#This Row],[BewJeTag2]]</f>
        <v>1.0002</v>
      </c>
      <c r="D108" s="334" t="s">
        <v>340</v>
      </c>
      <c r="E108" s="334" t="s">
        <v>350</v>
      </c>
      <c r="F108" s="334" t="s">
        <v>359</v>
      </c>
      <c r="G108" s="337" t="s">
        <v>3873</v>
      </c>
      <c r="H108" s="334">
        <v>15</v>
      </c>
      <c r="I108" s="335">
        <v>1.0002</v>
      </c>
    </row>
    <row r="109" spans="1:9" ht="43.5" x14ac:dyDescent="0.35">
      <c r="A109" s="334" t="str">
        <f>Inek2021A1a2a[[#This Row],[PEPP]]&amp;"#"&amp;Inek2021A1a2a[[#This Row],[Klasse]]</f>
        <v>PA02C#16</v>
      </c>
      <c r="B109" s="334">
        <f>Inek2021A1a2a[[#This Row],[Klasse2]]</f>
        <v>16</v>
      </c>
      <c r="C109" s="335">
        <f>Inek2021A1a2a[[#This Row],[BewJeTag2]]</f>
        <v>0.98280000000000001</v>
      </c>
      <c r="D109" s="334" t="s">
        <v>340</v>
      </c>
      <c r="E109" s="334" t="s">
        <v>350</v>
      </c>
      <c r="F109" s="334" t="s">
        <v>359</v>
      </c>
      <c r="G109" s="337" t="s">
        <v>3873</v>
      </c>
      <c r="H109" s="334">
        <v>16</v>
      </c>
      <c r="I109" s="335">
        <v>0.98280000000000001</v>
      </c>
    </row>
    <row r="110" spans="1:9" ht="43.5" x14ac:dyDescent="0.35">
      <c r="A110" s="334" t="str">
        <f>Inek2021A1a2a[[#This Row],[PEPP]]&amp;"#"&amp;Inek2021A1a2a[[#This Row],[Klasse]]</f>
        <v>PA02C#17</v>
      </c>
      <c r="B110" s="334">
        <f>Inek2021A1a2a[[#This Row],[Klasse2]]</f>
        <v>17</v>
      </c>
      <c r="C110" s="335">
        <f>Inek2021A1a2a[[#This Row],[BewJeTag2]]</f>
        <v>0.96540000000000004</v>
      </c>
      <c r="D110" s="334" t="s">
        <v>340</v>
      </c>
      <c r="E110" s="334" t="s">
        <v>350</v>
      </c>
      <c r="F110" s="334" t="s">
        <v>359</v>
      </c>
      <c r="G110" s="337" t="s">
        <v>3873</v>
      </c>
      <c r="H110" s="334">
        <v>17</v>
      </c>
      <c r="I110" s="335">
        <v>0.96540000000000004</v>
      </c>
    </row>
    <row r="111" spans="1:9" ht="43.5" x14ac:dyDescent="0.35">
      <c r="A111" s="334" t="str">
        <f>Inek2021A1a2a[[#This Row],[PEPP]]&amp;"#"&amp;Inek2021A1a2a[[#This Row],[Klasse]]</f>
        <v>PA02C#18</v>
      </c>
      <c r="B111" s="334">
        <f>Inek2021A1a2a[[#This Row],[Klasse2]]</f>
        <v>18</v>
      </c>
      <c r="C111" s="335">
        <f>Inek2021A1a2a[[#This Row],[BewJeTag2]]</f>
        <v>0.94799999999999995</v>
      </c>
      <c r="D111" s="334" t="s">
        <v>340</v>
      </c>
      <c r="E111" s="334" t="s">
        <v>350</v>
      </c>
      <c r="F111" s="334" t="s">
        <v>359</v>
      </c>
      <c r="G111" s="337" t="s">
        <v>3873</v>
      </c>
      <c r="H111" s="334">
        <v>18</v>
      </c>
      <c r="I111" s="335">
        <v>0.94799999999999995</v>
      </c>
    </row>
    <row r="112" spans="1:9" ht="43.5" x14ac:dyDescent="0.35">
      <c r="A112" s="334" t="str">
        <f>Inek2021A1a2a[[#This Row],[PEPP]]&amp;"#"&amp;Inek2021A1a2a[[#This Row],[Klasse]]</f>
        <v>PA02D#1</v>
      </c>
      <c r="B112" s="334">
        <f>Inek2021A1a2a[[#This Row],[Klasse2]]</f>
        <v>1</v>
      </c>
      <c r="C112" s="335">
        <f>Inek2021A1a2a[[#This Row],[BewJeTag2]]</f>
        <v>1.4229000000000001</v>
      </c>
      <c r="D112" s="334" t="s">
        <v>340</v>
      </c>
      <c r="E112" s="334" t="s">
        <v>350</v>
      </c>
      <c r="F112" s="334" t="s">
        <v>361</v>
      </c>
      <c r="G112" s="337" t="s">
        <v>362</v>
      </c>
      <c r="H112" s="334">
        <v>1</v>
      </c>
      <c r="I112" s="335">
        <v>1.4229000000000001</v>
      </c>
    </row>
    <row r="113" spans="1:9" ht="43.5" x14ac:dyDescent="0.35">
      <c r="A113" s="334" t="str">
        <f>Inek2021A1a2a[[#This Row],[PEPP]]&amp;"#"&amp;Inek2021A1a2a[[#This Row],[Klasse]]</f>
        <v>PA02D#2</v>
      </c>
      <c r="B113" s="334">
        <f>Inek2021A1a2a[[#This Row],[Klasse2]]</f>
        <v>2</v>
      </c>
      <c r="C113" s="335">
        <f>Inek2021A1a2a[[#This Row],[BewJeTag2]]</f>
        <v>1.2747999999999999</v>
      </c>
      <c r="D113" s="334" t="s">
        <v>340</v>
      </c>
      <c r="E113" s="334" t="s">
        <v>350</v>
      </c>
      <c r="F113" s="334" t="s">
        <v>361</v>
      </c>
      <c r="G113" s="337" t="s">
        <v>362</v>
      </c>
      <c r="H113" s="334">
        <v>2</v>
      </c>
      <c r="I113" s="335">
        <v>1.2747999999999999</v>
      </c>
    </row>
    <row r="114" spans="1:9" ht="43.5" x14ac:dyDescent="0.35">
      <c r="A114" s="334" t="str">
        <f>Inek2021A1a2a[[#This Row],[PEPP]]&amp;"#"&amp;Inek2021A1a2a[[#This Row],[Klasse]]</f>
        <v>PA02D#3</v>
      </c>
      <c r="B114" s="334">
        <f>Inek2021A1a2a[[#This Row],[Klasse2]]</f>
        <v>3</v>
      </c>
      <c r="C114" s="335">
        <f>Inek2021A1a2a[[#This Row],[BewJeTag2]]</f>
        <v>1.1958</v>
      </c>
      <c r="D114" s="334" t="s">
        <v>340</v>
      </c>
      <c r="E114" s="334" t="s">
        <v>350</v>
      </c>
      <c r="F114" s="334" t="s">
        <v>361</v>
      </c>
      <c r="G114" s="337" t="s">
        <v>362</v>
      </c>
      <c r="H114" s="334">
        <v>3</v>
      </c>
      <c r="I114" s="335">
        <v>1.1958</v>
      </c>
    </row>
    <row r="115" spans="1:9" ht="43.5" x14ac:dyDescent="0.35">
      <c r="A115" s="334" t="str">
        <f>Inek2021A1a2a[[#This Row],[PEPP]]&amp;"#"&amp;Inek2021A1a2a[[#This Row],[Klasse]]</f>
        <v>PA02D#4</v>
      </c>
      <c r="B115" s="334">
        <f>Inek2021A1a2a[[#This Row],[Klasse2]]</f>
        <v>4</v>
      </c>
      <c r="C115" s="335">
        <f>Inek2021A1a2a[[#This Row],[BewJeTag2]]</f>
        <v>1.1394</v>
      </c>
      <c r="D115" s="334" t="s">
        <v>340</v>
      </c>
      <c r="E115" s="334" t="s">
        <v>350</v>
      </c>
      <c r="F115" s="334" t="s">
        <v>361</v>
      </c>
      <c r="G115" s="337" t="s">
        <v>362</v>
      </c>
      <c r="H115" s="334">
        <v>4</v>
      </c>
      <c r="I115" s="335">
        <v>1.1394</v>
      </c>
    </row>
    <row r="116" spans="1:9" ht="43.5" x14ac:dyDescent="0.35">
      <c r="A116" s="334" t="str">
        <f>Inek2021A1a2a[[#This Row],[PEPP]]&amp;"#"&amp;Inek2021A1a2a[[#This Row],[Klasse]]</f>
        <v>PA02D#5</v>
      </c>
      <c r="B116" s="334">
        <f>Inek2021A1a2a[[#This Row],[Klasse2]]</f>
        <v>5</v>
      </c>
      <c r="C116" s="335">
        <f>Inek2021A1a2a[[#This Row],[BewJeTag2]]</f>
        <v>1.0966</v>
      </c>
      <c r="D116" s="334" t="s">
        <v>340</v>
      </c>
      <c r="E116" s="334" t="s">
        <v>350</v>
      </c>
      <c r="F116" s="334" t="s">
        <v>361</v>
      </c>
      <c r="G116" s="337" t="s">
        <v>362</v>
      </c>
      <c r="H116" s="334">
        <v>5</v>
      </c>
      <c r="I116" s="335">
        <v>1.0966</v>
      </c>
    </row>
    <row r="117" spans="1:9" ht="43.5" x14ac:dyDescent="0.35">
      <c r="A117" s="334" t="str">
        <f>Inek2021A1a2a[[#This Row],[PEPP]]&amp;"#"&amp;Inek2021A1a2a[[#This Row],[Klasse]]</f>
        <v>PA02D#6</v>
      </c>
      <c r="B117" s="334">
        <f>Inek2021A1a2a[[#This Row],[Klasse2]]</f>
        <v>6</v>
      </c>
      <c r="C117" s="335">
        <f>Inek2021A1a2a[[#This Row],[BewJeTag2]]</f>
        <v>1.0633999999999999</v>
      </c>
      <c r="D117" s="334" t="s">
        <v>340</v>
      </c>
      <c r="E117" s="334" t="s">
        <v>350</v>
      </c>
      <c r="F117" s="334" t="s">
        <v>361</v>
      </c>
      <c r="G117" s="337" t="s">
        <v>362</v>
      </c>
      <c r="H117" s="334">
        <v>6</v>
      </c>
      <c r="I117" s="335">
        <v>1.0633999999999999</v>
      </c>
    </row>
    <row r="118" spans="1:9" ht="43.5" x14ac:dyDescent="0.35">
      <c r="A118" s="334" t="str">
        <f>Inek2021A1a2a[[#This Row],[PEPP]]&amp;"#"&amp;Inek2021A1a2a[[#This Row],[Klasse]]</f>
        <v>PA02D#7</v>
      </c>
      <c r="B118" s="334">
        <f>Inek2021A1a2a[[#This Row],[Klasse2]]</f>
        <v>7</v>
      </c>
      <c r="C118" s="335">
        <f>Inek2021A1a2a[[#This Row],[BewJeTag2]]</f>
        <v>1.0532999999999999</v>
      </c>
      <c r="D118" s="334" t="s">
        <v>340</v>
      </c>
      <c r="E118" s="334" t="s">
        <v>350</v>
      </c>
      <c r="F118" s="334" t="s">
        <v>361</v>
      </c>
      <c r="G118" s="337" t="s">
        <v>362</v>
      </c>
      <c r="H118" s="334">
        <v>7</v>
      </c>
      <c r="I118" s="335">
        <v>1.0532999999999999</v>
      </c>
    </row>
    <row r="119" spans="1:9" ht="43.5" x14ac:dyDescent="0.35">
      <c r="A119" s="334" t="str">
        <f>Inek2021A1a2a[[#This Row],[PEPP]]&amp;"#"&amp;Inek2021A1a2a[[#This Row],[Klasse]]</f>
        <v>PA02D#8</v>
      </c>
      <c r="B119" s="334">
        <f>Inek2021A1a2a[[#This Row],[Klasse2]]</f>
        <v>8</v>
      </c>
      <c r="C119" s="335">
        <f>Inek2021A1a2a[[#This Row],[BewJeTag2]]</f>
        <v>1.0430999999999999</v>
      </c>
      <c r="D119" s="334" t="s">
        <v>340</v>
      </c>
      <c r="E119" s="334" t="s">
        <v>350</v>
      </c>
      <c r="F119" s="334" t="s">
        <v>361</v>
      </c>
      <c r="G119" s="337" t="s">
        <v>362</v>
      </c>
      <c r="H119" s="334">
        <v>8</v>
      </c>
      <c r="I119" s="335">
        <v>1.0430999999999999</v>
      </c>
    </row>
    <row r="120" spans="1:9" ht="43.5" x14ac:dyDescent="0.35">
      <c r="A120" s="334" t="str">
        <f>Inek2021A1a2a[[#This Row],[PEPP]]&amp;"#"&amp;Inek2021A1a2a[[#This Row],[Klasse]]</f>
        <v>PA02D#9</v>
      </c>
      <c r="B120" s="334">
        <f>Inek2021A1a2a[[#This Row],[Klasse2]]</f>
        <v>9</v>
      </c>
      <c r="C120" s="335">
        <f>Inek2021A1a2a[[#This Row],[BewJeTag2]]</f>
        <v>1.0329999999999999</v>
      </c>
      <c r="D120" s="334" t="s">
        <v>340</v>
      </c>
      <c r="E120" s="334" t="s">
        <v>350</v>
      </c>
      <c r="F120" s="334" t="s">
        <v>361</v>
      </c>
      <c r="G120" s="337" t="s">
        <v>362</v>
      </c>
      <c r="H120" s="334">
        <v>9</v>
      </c>
      <c r="I120" s="335">
        <v>1.0329999999999999</v>
      </c>
    </row>
    <row r="121" spans="1:9" ht="43.5" x14ac:dyDescent="0.35">
      <c r="A121" s="334" t="str">
        <f>Inek2021A1a2a[[#This Row],[PEPP]]&amp;"#"&amp;Inek2021A1a2a[[#This Row],[Klasse]]</f>
        <v>PA02D#10</v>
      </c>
      <c r="B121" s="334">
        <f>Inek2021A1a2a[[#This Row],[Klasse2]]</f>
        <v>10</v>
      </c>
      <c r="C121" s="335">
        <f>Inek2021A1a2a[[#This Row],[BewJeTag2]]</f>
        <v>1.0228999999999999</v>
      </c>
      <c r="D121" s="334" t="s">
        <v>340</v>
      </c>
      <c r="E121" s="334" t="s">
        <v>350</v>
      </c>
      <c r="F121" s="334" t="s">
        <v>361</v>
      </c>
      <c r="G121" s="337" t="s">
        <v>362</v>
      </c>
      <c r="H121" s="334">
        <v>10</v>
      </c>
      <c r="I121" s="335">
        <v>1.0228999999999999</v>
      </c>
    </row>
    <row r="122" spans="1:9" ht="43.5" x14ac:dyDescent="0.35">
      <c r="A122" s="334" t="str">
        <f>Inek2021A1a2a[[#This Row],[PEPP]]&amp;"#"&amp;Inek2021A1a2a[[#This Row],[Klasse]]</f>
        <v>PA02D#11</v>
      </c>
      <c r="B122" s="334">
        <f>Inek2021A1a2a[[#This Row],[Klasse2]]</f>
        <v>11</v>
      </c>
      <c r="C122" s="335">
        <f>Inek2021A1a2a[[#This Row],[BewJeTag2]]</f>
        <v>1.0127999999999999</v>
      </c>
      <c r="D122" s="334" t="s">
        <v>340</v>
      </c>
      <c r="E122" s="334" t="s">
        <v>350</v>
      </c>
      <c r="F122" s="334" t="s">
        <v>361</v>
      </c>
      <c r="G122" s="337" t="s">
        <v>362</v>
      </c>
      <c r="H122" s="334">
        <v>11</v>
      </c>
      <c r="I122" s="335">
        <v>1.0127999999999999</v>
      </c>
    </row>
    <row r="123" spans="1:9" ht="43.5" x14ac:dyDescent="0.35">
      <c r="A123" s="334" t="str">
        <f>Inek2021A1a2a[[#This Row],[PEPP]]&amp;"#"&amp;Inek2021A1a2a[[#This Row],[Klasse]]</f>
        <v>PA02D#12</v>
      </c>
      <c r="B123" s="334">
        <f>Inek2021A1a2a[[#This Row],[Klasse2]]</f>
        <v>12</v>
      </c>
      <c r="C123" s="335">
        <f>Inek2021A1a2a[[#This Row],[BewJeTag2]]</f>
        <v>1.0025999999999999</v>
      </c>
      <c r="D123" s="334" t="s">
        <v>340</v>
      </c>
      <c r="E123" s="334" t="s">
        <v>350</v>
      </c>
      <c r="F123" s="334" t="s">
        <v>361</v>
      </c>
      <c r="G123" s="337" t="s">
        <v>362</v>
      </c>
      <c r="H123" s="334">
        <v>12</v>
      </c>
      <c r="I123" s="335">
        <v>1.0025999999999999</v>
      </c>
    </row>
    <row r="124" spans="1:9" ht="43.5" x14ac:dyDescent="0.35">
      <c r="A124" s="334" t="str">
        <f>Inek2021A1a2a[[#This Row],[PEPP]]&amp;"#"&amp;Inek2021A1a2a[[#This Row],[Klasse]]</f>
        <v>PA02D#13</v>
      </c>
      <c r="B124" s="334">
        <f>Inek2021A1a2a[[#This Row],[Klasse2]]</f>
        <v>13</v>
      </c>
      <c r="C124" s="335">
        <f>Inek2021A1a2a[[#This Row],[BewJeTag2]]</f>
        <v>0.99250000000000005</v>
      </c>
      <c r="D124" s="334" t="s">
        <v>340</v>
      </c>
      <c r="E124" s="334" t="s">
        <v>350</v>
      </c>
      <c r="F124" s="334" t="s">
        <v>361</v>
      </c>
      <c r="G124" s="337" t="s">
        <v>362</v>
      </c>
      <c r="H124" s="334">
        <v>13</v>
      </c>
      <c r="I124" s="335">
        <v>0.99250000000000005</v>
      </c>
    </row>
    <row r="125" spans="1:9" ht="43.5" x14ac:dyDescent="0.35">
      <c r="A125" s="334" t="str">
        <f>Inek2021A1a2a[[#This Row],[PEPP]]&amp;"#"&amp;Inek2021A1a2a[[#This Row],[Klasse]]</f>
        <v>PA02D#14</v>
      </c>
      <c r="B125" s="334">
        <f>Inek2021A1a2a[[#This Row],[Klasse2]]</f>
        <v>14</v>
      </c>
      <c r="C125" s="335">
        <f>Inek2021A1a2a[[#This Row],[BewJeTag2]]</f>
        <v>0.98240000000000005</v>
      </c>
      <c r="D125" s="334" t="s">
        <v>340</v>
      </c>
      <c r="E125" s="334" t="s">
        <v>350</v>
      </c>
      <c r="F125" s="334" t="s">
        <v>361</v>
      </c>
      <c r="G125" s="337" t="s">
        <v>362</v>
      </c>
      <c r="H125" s="334">
        <v>14</v>
      </c>
      <c r="I125" s="335">
        <v>0.98240000000000005</v>
      </c>
    </row>
    <row r="126" spans="1:9" ht="43.5" x14ac:dyDescent="0.35">
      <c r="A126" s="334" t="str">
        <f>Inek2021A1a2a[[#This Row],[PEPP]]&amp;"#"&amp;Inek2021A1a2a[[#This Row],[Klasse]]</f>
        <v>PA02D#15</v>
      </c>
      <c r="B126" s="334">
        <f>Inek2021A1a2a[[#This Row],[Klasse2]]</f>
        <v>15</v>
      </c>
      <c r="C126" s="335">
        <f>Inek2021A1a2a[[#This Row],[BewJeTag2]]</f>
        <v>0.97230000000000005</v>
      </c>
      <c r="D126" s="334" t="s">
        <v>340</v>
      </c>
      <c r="E126" s="334" t="s">
        <v>350</v>
      </c>
      <c r="F126" s="334" t="s">
        <v>361</v>
      </c>
      <c r="G126" s="337" t="s">
        <v>362</v>
      </c>
      <c r="H126" s="334">
        <v>15</v>
      </c>
      <c r="I126" s="335">
        <v>0.97230000000000005</v>
      </c>
    </row>
    <row r="127" spans="1:9" ht="43.5" x14ac:dyDescent="0.35">
      <c r="A127" s="334" t="str">
        <f>Inek2021A1a2a[[#This Row],[PEPP]]&amp;"#"&amp;Inek2021A1a2a[[#This Row],[Klasse]]</f>
        <v>PA02D#16</v>
      </c>
      <c r="B127" s="334">
        <f>Inek2021A1a2a[[#This Row],[Klasse2]]</f>
        <v>16</v>
      </c>
      <c r="C127" s="335">
        <f>Inek2021A1a2a[[#This Row],[BewJeTag2]]</f>
        <v>0.96209999999999996</v>
      </c>
      <c r="D127" s="334" t="s">
        <v>340</v>
      </c>
      <c r="E127" s="334" t="s">
        <v>350</v>
      </c>
      <c r="F127" s="334" t="s">
        <v>361</v>
      </c>
      <c r="G127" s="337" t="s">
        <v>362</v>
      </c>
      <c r="H127" s="334">
        <v>16</v>
      </c>
      <c r="I127" s="335">
        <v>0.96209999999999996</v>
      </c>
    </row>
    <row r="128" spans="1:9" ht="43.5" x14ac:dyDescent="0.35">
      <c r="A128" s="334" t="str">
        <f>Inek2021A1a2a[[#This Row],[PEPP]]&amp;"#"&amp;Inek2021A1a2a[[#This Row],[Klasse]]</f>
        <v>PA02D#17</v>
      </c>
      <c r="B128" s="334">
        <f>Inek2021A1a2a[[#This Row],[Klasse2]]</f>
        <v>17</v>
      </c>
      <c r="C128" s="335">
        <f>Inek2021A1a2a[[#This Row],[BewJeTag2]]</f>
        <v>0.95199999999999996</v>
      </c>
      <c r="D128" s="334" t="s">
        <v>340</v>
      </c>
      <c r="E128" s="334" t="s">
        <v>350</v>
      </c>
      <c r="F128" s="334" t="s">
        <v>361</v>
      </c>
      <c r="G128" s="337" t="s">
        <v>362</v>
      </c>
      <c r="H128" s="334">
        <v>17</v>
      </c>
      <c r="I128" s="335">
        <v>0.95199999999999996</v>
      </c>
    </row>
    <row r="129" spans="1:9" ht="43.5" x14ac:dyDescent="0.35">
      <c r="A129" s="334" t="str">
        <f>Inek2021A1a2a[[#This Row],[PEPP]]&amp;"#"&amp;Inek2021A1a2a[[#This Row],[Klasse]]</f>
        <v>PA02D#18</v>
      </c>
      <c r="B129" s="334">
        <f>Inek2021A1a2a[[#This Row],[Klasse2]]</f>
        <v>18</v>
      </c>
      <c r="C129" s="335">
        <f>Inek2021A1a2a[[#This Row],[BewJeTag2]]</f>
        <v>0.94189999999999996</v>
      </c>
      <c r="D129" s="334" t="s">
        <v>340</v>
      </c>
      <c r="E129" s="334" t="s">
        <v>350</v>
      </c>
      <c r="F129" s="334" t="s">
        <v>361</v>
      </c>
      <c r="G129" s="337" t="s">
        <v>362</v>
      </c>
      <c r="H129" s="334">
        <v>18</v>
      </c>
      <c r="I129" s="335">
        <v>0.94189999999999996</v>
      </c>
    </row>
    <row r="130" spans="1:9" x14ac:dyDescent="0.35">
      <c r="A130" s="334" t="str">
        <f>Inek2021A1a2a[[#This Row],[PEPP]]&amp;"#"&amp;Inek2021A1a2a[[#This Row],[Klasse]]</f>
        <v>PA03A#1</v>
      </c>
      <c r="B130" s="334">
        <f>Inek2021A1a2a[[#This Row],[Klasse2]]</f>
        <v>1</v>
      </c>
      <c r="C130" s="335">
        <f>Inek2021A1a2a[[#This Row],[BewJeTag2]]</f>
        <v>1.4569000000000001</v>
      </c>
      <c r="D130" s="334" t="s">
        <v>340</v>
      </c>
      <c r="E130" s="334" t="s">
        <v>350</v>
      </c>
      <c r="F130" s="334" t="s">
        <v>363</v>
      </c>
      <c r="G130" s="334" t="s">
        <v>3874</v>
      </c>
      <c r="H130" s="334">
        <v>1</v>
      </c>
      <c r="I130" s="335">
        <v>1.4569000000000001</v>
      </c>
    </row>
    <row r="131" spans="1:9" x14ac:dyDescent="0.35">
      <c r="A131" s="334" t="str">
        <f>Inek2021A1a2a[[#This Row],[PEPP]]&amp;"#"&amp;Inek2021A1a2a[[#This Row],[Klasse]]</f>
        <v>PA03A#2</v>
      </c>
      <c r="B131" s="334">
        <f>Inek2021A1a2a[[#This Row],[Klasse2]]</f>
        <v>2</v>
      </c>
      <c r="C131" s="335">
        <f>Inek2021A1a2a[[#This Row],[BewJeTag2]]</f>
        <v>1.2436</v>
      </c>
      <c r="D131" s="334" t="s">
        <v>340</v>
      </c>
      <c r="E131" s="334" t="s">
        <v>350</v>
      </c>
      <c r="F131" s="334" t="s">
        <v>363</v>
      </c>
      <c r="G131" s="334" t="s">
        <v>3874</v>
      </c>
      <c r="H131" s="334">
        <v>2</v>
      </c>
      <c r="I131" s="335">
        <v>1.2436</v>
      </c>
    </row>
    <row r="132" spans="1:9" x14ac:dyDescent="0.35">
      <c r="A132" s="334" t="str">
        <f>Inek2021A1a2a[[#This Row],[PEPP]]&amp;"#"&amp;Inek2021A1a2a[[#This Row],[Klasse]]</f>
        <v>PA03A#3</v>
      </c>
      <c r="B132" s="334">
        <f>Inek2021A1a2a[[#This Row],[Klasse2]]</f>
        <v>3</v>
      </c>
      <c r="C132" s="335">
        <f>Inek2021A1a2a[[#This Row],[BewJeTag2]]</f>
        <v>1.2278</v>
      </c>
      <c r="D132" s="334" t="s">
        <v>340</v>
      </c>
      <c r="E132" s="334" t="s">
        <v>350</v>
      </c>
      <c r="F132" s="334" t="s">
        <v>363</v>
      </c>
      <c r="G132" s="334" t="s">
        <v>3874</v>
      </c>
      <c r="H132" s="334">
        <v>3</v>
      </c>
      <c r="I132" s="335">
        <v>1.2278</v>
      </c>
    </row>
    <row r="133" spans="1:9" x14ac:dyDescent="0.35">
      <c r="A133" s="334" t="str">
        <f>Inek2021A1a2a[[#This Row],[PEPP]]&amp;"#"&amp;Inek2021A1a2a[[#This Row],[Klasse]]</f>
        <v>PA03A#4</v>
      </c>
      <c r="B133" s="334">
        <f>Inek2021A1a2a[[#This Row],[Klasse2]]</f>
        <v>4</v>
      </c>
      <c r="C133" s="335">
        <f>Inek2021A1a2a[[#This Row],[BewJeTag2]]</f>
        <v>1.2121</v>
      </c>
      <c r="D133" s="334" t="s">
        <v>340</v>
      </c>
      <c r="E133" s="334" t="s">
        <v>350</v>
      </c>
      <c r="F133" s="334" t="s">
        <v>363</v>
      </c>
      <c r="G133" s="334" t="s">
        <v>3874</v>
      </c>
      <c r="H133" s="334">
        <v>4</v>
      </c>
      <c r="I133" s="335">
        <v>1.2121</v>
      </c>
    </row>
    <row r="134" spans="1:9" x14ac:dyDescent="0.35">
      <c r="A134" s="334" t="str">
        <f>Inek2021A1a2a[[#This Row],[PEPP]]&amp;"#"&amp;Inek2021A1a2a[[#This Row],[Klasse]]</f>
        <v>PA03A#5</v>
      </c>
      <c r="B134" s="334">
        <f>Inek2021A1a2a[[#This Row],[Klasse2]]</f>
        <v>5</v>
      </c>
      <c r="C134" s="335">
        <f>Inek2021A1a2a[[#This Row],[BewJeTag2]]</f>
        <v>1.1963999999999999</v>
      </c>
      <c r="D134" s="334" t="s">
        <v>340</v>
      </c>
      <c r="E134" s="334" t="s">
        <v>350</v>
      </c>
      <c r="F134" s="334" t="s">
        <v>363</v>
      </c>
      <c r="G134" s="334" t="s">
        <v>3874</v>
      </c>
      <c r="H134" s="334">
        <v>5</v>
      </c>
      <c r="I134" s="335">
        <v>1.1963999999999999</v>
      </c>
    </row>
    <row r="135" spans="1:9" x14ac:dyDescent="0.35">
      <c r="A135" s="334" t="str">
        <f>Inek2021A1a2a[[#This Row],[PEPP]]&amp;"#"&amp;Inek2021A1a2a[[#This Row],[Klasse]]</f>
        <v>PA03A#6</v>
      </c>
      <c r="B135" s="334">
        <f>Inek2021A1a2a[[#This Row],[Klasse2]]</f>
        <v>6</v>
      </c>
      <c r="C135" s="335">
        <f>Inek2021A1a2a[[#This Row],[BewJeTag2]]</f>
        <v>1.1807000000000001</v>
      </c>
      <c r="D135" s="334" t="s">
        <v>340</v>
      </c>
      <c r="E135" s="334" t="s">
        <v>350</v>
      </c>
      <c r="F135" s="334" t="s">
        <v>363</v>
      </c>
      <c r="G135" s="334" t="s">
        <v>3874</v>
      </c>
      <c r="H135" s="334">
        <v>6</v>
      </c>
      <c r="I135" s="335">
        <v>1.1807000000000001</v>
      </c>
    </row>
    <row r="136" spans="1:9" x14ac:dyDescent="0.35">
      <c r="A136" s="334" t="str">
        <f>Inek2021A1a2a[[#This Row],[PEPP]]&amp;"#"&amp;Inek2021A1a2a[[#This Row],[Klasse]]</f>
        <v>PA03A#7</v>
      </c>
      <c r="B136" s="334">
        <f>Inek2021A1a2a[[#This Row],[Klasse2]]</f>
        <v>7</v>
      </c>
      <c r="C136" s="335">
        <f>Inek2021A1a2a[[#This Row],[BewJeTag2]]</f>
        <v>1.165</v>
      </c>
      <c r="D136" s="334" t="s">
        <v>340</v>
      </c>
      <c r="E136" s="334" t="s">
        <v>350</v>
      </c>
      <c r="F136" s="334" t="s">
        <v>363</v>
      </c>
      <c r="G136" s="334" t="s">
        <v>3874</v>
      </c>
      <c r="H136" s="334">
        <v>7</v>
      </c>
      <c r="I136" s="335">
        <v>1.165</v>
      </c>
    </row>
    <row r="137" spans="1:9" x14ac:dyDescent="0.35">
      <c r="A137" s="334" t="str">
        <f>Inek2021A1a2a[[#This Row],[PEPP]]&amp;"#"&amp;Inek2021A1a2a[[#This Row],[Klasse]]</f>
        <v>PA03A#8</v>
      </c>
      <c r="B137" s="334">
        <f>Inek2021A1a2a[[#This Row],[Klasse2]]</f>
        <v>8</v>
      </c>
      <c r="C137" s="335">
        <f>Inek2021A1a2a[[#This Row],[BewJeTag2]]</f>
        <v>1.1493</v>
      </c>
      <c r="D137" s="334" t="s">
        <v>340</v>
      </c>
      <c r="E137" s="334" t="s">
        <v>350</v>
      </c>
      <c r="F137" s="334" t="s">
        <v>363</v>
      </c>
      <c r="G137" s="334" t="s">
        <v>3874</v>
      </c>
      <c r="H137" s="334">
        <v>8</v>
      </c>
      <c r="I137" s="335">
        <v>1.1493</v>
      </c>
    </row>
    <row r="138" spans="1:9" x14ac:dyDescent="0.35">
      <c r="A138" s="334" t="str">
        <f>Inek2021A1a2a[[#This Row],[PEPP]]&amp;"#"&amp;Inek2021A1a2a[[#This Row],[Klasse]]</f>
        <v>PA03A#9</v>
      </c>
      <c r="B138" s="334">
        <f>Inek2021A1a2a[[#This Row],[Klasse2]]</f>
        <v>9</v>
      </c>
      <c r="C138" s="335">
        <f>Inek2021A1a2a[[#This Row],[BewJeTag2]]</f>
        <v>1.1335999999999999</v>
      </c>
      <c r="D138" s="334" t="s">
        <v>340</v>
      </c>
      <c r="E138" s="334" t="s">
        <v>350</v>
      </c>
      <c r="F138" s="334" t="s">
        <v>363</v>
      </c>
      <c r="G138" s="334" t="s">
        <v>3874</v>
      </c>
      <c r="H138" s="334">
        <v>9</v>
      </c>
      <c r="I138" s="335">
        <v>1.1335999999999999</v>
      </c>
    </row>
    <row r="139" spans="1:9" x14ac:dyDescent="0.35">
      <c r="A139" s="334" t="str">
        <f>Inek2021A1a2a[[#This Row],[PEPP]]&amp;"#"&amp;Inek2021A1a2a[[#This Row],[Klasse]]</f>
        <v>PA03A#10</v>
      </c>
      <c r="B139" s="334">
        <f>Inek2021A1a2a[[#This Row],[Klasse2]]</f>
        <v>10</v>
      </c>
      <c r="C139" s="335">
        <f>Inek2021A1a2a[[#This Row],[BewJeTag2]]</f>
        <v>1.1178999999999999</v>
      </c>
      <c r="D139" s="334" t="s">
        <v>340</v>
      </c>
      <c r="E139" s="334" t="s">
        <v>350</v>
      </c>
      <c r="F139" s="334" t="s">
        <v>363</v>
      </c>
      <c r="G139" s="334" t="s">
        <v>3874</v>
      </c>
      <c r="H139" s="334">
        <v>10</v>
      </c>
      <c r="I139" s="335">
        <v>1.1178999999999999</v>
      </c>
    </row>
    <row r="140" spans="1:9" x14ac:dyDescent="0.35">
      <c r="A140" s="334" t="str">
        <f>Inek2021A1a2a[[#This Row],[PEPP]]&amp;"#"&amp;Inek2021A1a2a[[#This Row],[Klasse]]</f>
        <v>PA03A#11</v>
      </c>
      <c r="B140" s="334">
        <f>Inek2021A1a2a[[#This Row],[Klasse2]]</f>
        <v>11</v>
      </c>
      <c r="C140" s="335">
        <f>Inek2021A1a2a[[#This Row],[BewJeTag2]]</f>
        <v>1.1022000000000001</v>
      </c>
      <c r="D140" s="334" t="s">
        <v>340</v>
      </c>
      <c r="E140" s="334" t="s">
        <v>350</v>
      </c>
      <c r="F140" s="334" t="s">
        <v>363</v>
      </c>
      <c r="G140" s="334" t="s">
        <v>3874</v>
      </c>
      <c r="H140" s="334">
        <v>11</v>
      </c>
      <c r="I140" s="335">
        <v>1.1022000000000001</v>
      </c>
    </row>
    <row r="141" spans="1:9" x14ac:dyDescent="0.35">
      <c r="A141" s="334" t="str">
        <f>Inek2021A1a2a[[#This Row],[PEPP]]&amp;"#"&amp;Inek2021A1a2a[[#This Row],[Klasse]]</f>
        <v>PA03A#12</v>
      </c>
      <c r="B141" s="334">
        <f>Inek2021A1a2a[[#This Row],[Klasse2]]</f>
        <v>12</v>
      </c>
      <c r="C141" s="335">
        <f>Inek2021A1a2a[[#This Row],[BewJeTag2]]</f>
        <v>1.0865</v>
      </c>
      <c r="D141" s="334" t="s">
        <v>340</v>
      </c>
      <c r="E141" s="334" t="s">
        <v>350</v>
      </c>
      <c r="F141" s="334" t="s">
        <v>363</v>
      </c>
      <c r="G141" s="334" t="s">
        <v>3874</v>
      </c>
      <c r="H141" s="334">
        <v>12</v>
      </c>
      <c r="I141" s="335">
        <v>1.0865</v>
      </c>
    </row>
    <row r="142" spans="1:9" x14ac:dyDescent="0.35">
      <c r="A142" s="334" t="str">
        <f>Inek2021A1a2a[[#This Row],[PEPP]]&amp;"#"&amp;Inek2021A1a2a[[#This Row],[Klasse]]</f>
        <v>PA03A#13</v>
      </c>
      <c r="B142" s="334">
        <f>Inek2021A1a2a[[#This Row],[Klasse2]]</f>
        <v>13</v>
      </c>
      <c r="C142" s="335">
        <f>Inek2021A1a2a[[#This Row],[BewJeTag2]]</f>
        <v>1.0708</v>
      </c>
      <c r="D142" s="334" t="s">
        <v>340</v>
      </c>
      <c r="E142" s="334" t="s">
        <v>350</v>
      </c>
      <c r="F142" s="334" t="s">
        <v>363</v>
      </c>
      <c r="G142" s="334" t="s">
        <v>3874</v>
      </c>
      <c r="H142" s="334">
        <v>13</v>
      </c>
      <c r="I142" s="335">
        <v>1.0708</v>
      </c>
    </row>
    <row r="143" spans="1:9" x14ac:dyDescent="0.35">
      <c r="A143" s="334" t="str">
        <f>Inek2021A1a2a[[#This Row],[PEPP]]&amp;"#"&amp;Inek2021A1a2a[[#This Row],[Klasse]]</f>
        <v>PA03B#1</v>
      </c>
      <c r="B143" s="334">
        <f>Inek2021A1a2a[[#This Row],[Klasse2]]</f>
        <v>1</v>
      </c>
      <c r="C143" s="335">
        <f>Inek2021A1a2a[[#This Row],[BewJeTag2]]</f>
        <v>1.2934000000000001</v>
      </c>
      <c r="D143" s="334" t="s">
        <v>340</v>
      </c>
      <c r="E143" s="334" t="s">
        <v>350</v>
      </c>
      <c r="F143" s="334" t="s">
        <v>365</v>
      </c>
      <c r="G143" s="334" t="s">
        <v>3875</v>
      </c>
      <c r="H143" s="334">
        <v>1</v>
      </c>
      <c r="I143" s="335">
        <v>1.2934000000000001</v>
      </c>
    </row>
    <row r="144" spans="1:9" x14ac:dyDescent="0.35">
      <c r="A144" s="334" t="str">
        <f>Inek2021A1a2a[[#This Row],[PEPP]]&amp;"#"&amp;Inek2021A1a2a[[#This Row],[Klasse]]</f>
        <v>PA03B#2</v>
      </c>
      <c r="B144" s="334">
        <f>Inek2021A1a2a[[#This Row],[Klasse2]]</f>
        <v>2</v>
      </c>
      <c r="C144" s="335">
        <f>Inek2021A1a2a[[#This Row],[BewJeTag2]]</f>
        <v>1.1951000000000001</v>
      </c>
      <c r="D144" s="334" t="s">
        <v>340</v>
      </c>
      <c r="E144" s="334" t="s">
        <v>350</v>
      </c>
      <c r="F144" s="334" t="s">
        <v>365</v>
      </c>
      <c r="G144" s="334" t="s">
        <v>3875</v>
      </c>
      <c r="H144" s="334">
        <v>2</v>
      </c>
      <c r="I144" s="335">
        <v>1.1951000000000001</v>
      </c>
    </row>
    <row r="145" spans="1:9" x14ac:dyDescent="0.35">
      <c r="A145" s="334" t="str">
        <f>Inek2021A1a2a[[#This Row],[PEPP]]&amp;"#"&amp;Inek2021A1a2a[[#This Row],[Klasse]]</f>
        <v>PA03B#3</v>
      </c>
      <c r="B145" s="334">
        <f>Inek2021A1a2a[[#This Row],[Klasse2]]</f>
        <v>3</v>
      </c>
      <c r="C145" s="335">
        <f>Inek2021A1a2a[[#This Row],[BewJeTag2]]</f>
        <v>1.1551</v>
      </c>
      <c r="D145" s="334" t="s">
        <v>340</v>
      </c>
      <c r="E145" s="334" t="s">
        <v>350</v>
      </c>
      <c r="F145" s="334" t="s">
        <v>365</v>
      </c>
      <c r="G145" s="334" t="s">
        <v>3875</v>
      </c>
      <c r="H145" s="334">
        <v>3</v>
      </c>
      <c r="I145" s="335">
        <v>1.1551</v>
      </c>
    </row>
    <row r="146" spans="1:9" x14ac:dyDescent="0.35">
      <c r="A146" s="334" t="str">
        <f>Inek2021A1a2a[[#This Row],[PEPP]]&amp;"#"&amp;Inek2021A1a2a[[#This Row],[Klasse]]</f>
        <v>PA03B#4</v>
      </c>
      <c r="B146" s="334">
        <f>Inek2021A1a2a[[#This Row],[Klasse2]]</f>
        <v>4</v>
      </c>
      <c r="C146" s="335">
        <f>Inek2021A1a2a[[#This Row],[BewJeTag2]]</f>
        <v>1.1045</v>
      </c>
      <c r="D146" s="334" t="s">
        <v>340</v>
      </c>
      <c r="E146" s="334" t="s">
        <v>350</v>
      </c>
      <c r="F146" s="334" t="s">
        <v>365</v>
      </c>
      <c r="G146" s="334" t="s">
        <v>3875</v>
      </c>
      <c r="H146" s="334">
        <v>4</v>
      </c>
      <c r="I146" s="335">
        <v>1.1045</v>
      </c>
    </row>
    <row r="147" spans="1:9" x14ac:dyDescent="0.35">
      <c r="A147" s="334" t="str">
        <f>Inek2021A1a2a[[#This Row],[PEPP]]&amp;"#"&amp;Inek2021A1a2a[[#This Row],[Klasse]]</f>
        <v>PA03B#5</v>
      </c>
      <c r="B147" s="334">
        <f>Inek2021A1a2a[[#This Row],[Klasse2]]</f>
        <v>5</v>
      </c>
      <c r="C147" s="335">
        <f>Inek2021A1a2a[[#This Row],[BewJeTag2]]</f>
        <v>1.0943000000000001</v>
      </c>
      <c r="D147" s="334" t="s">
        <v>340</v>
      </c>
      <c r="E147" s="334" t="s">
        <v>350</v>
      </c>
      <c r="F147" s="334" t="s">
        <v>365</v>
      </c>
      <c r="G147" s="334" t="s">
        <v>3875</v>
      </c>
      <c r="H147" s="334">
        <v>5</v>
      </c>
      <c r="I147" s="335">
        <v>1.0943000000000001</v>
      </c>
    </row>
    <row r="148" spans="1:9" x14ac:dyDescent="0.35">
      <c r="A148" s="334" t="str">
        <f>Inek2021A1a2a[[#This Row],[PEPP]]&amp;"#"&amp;Inek2021A1a2a[[#This Row],[Klasse]]</f>
        <v>PA03B#6</v>
      </c>
      <c r="B148" s="334">
        <f>Inek2021A1a2a[[#This Row],[Klasse2]]</f>
        <v>6</v>
      </c>
      <c r="C148" s="335">
        <f>Inek2021A1a2a[[#This Row],[BewJeTag2]]</f>
        <v>1.0841000000000001</v>
      </c>
      <c r="D148" s="334" t="s">
        <v>340</v>
      </c>
      <c r="E148" s="334" t="s">
        <v>350</v>
      </c>
      <c r="F148" s="334" t="s">
        <v>365</v>
      </c>
      <c r="G148" s="334" t="s">
        <v>3875</v>
      </c>
      <c r="H148" s="334">
        <v>6</v>
      </c>
      <c r="I148" s="335">
        <v>1.0841000000000001</v>
      </c>
    </row>
    <row r="149" spans="1:9" x14ac:dyDescent="0.35">
      <c r="A149" s="334" t="str">
        <f>Inek2021A1a2a[[#This Row],[PEPP]]&amp;"#"&amp;Inek2021A1a2a[[#This Row],[Klasse]]</f>
        <v>PA03B#7</v>
      </c>
      <c r="B149" s="334">
        <f>Inek2021A1a2a[[#This Row],[Klasse2]]</f>
        <v>7</v>
      </c>
      <c r="C149" s="335">
        <f>Inek2021A1a2a[[#This Row],[BewJeTag2]]</f>
        <v>1.0738000000000001</v>
      </c>
      <c r="D149" s="334" t="s">
        <v>340</v>
      </c>
      <c r="E149" s="334" t="s">
        <v>350</v>
      </c>
      <c r="F149" s="334" t="s">
        <v>365</v>
      </c>
      <c r="G149" s="334" t="s">
        <v>3875</v>
      </c>
      <c r="H149" s="334">
        <v>7</v>
      </c>
      <c r="I149" s="335">
        <v>1.0738000000000001</v>
      </c>
    </row>
    <row r="150" spans="1:9" x14ac:dyDescent="0.35">
      <c r="A150" s="334" t="str">
        <f>Inek2021A1a2a[[#This Row],[PEPP]]&amp;"#"&amp;Inek2021A1a2a[[#This Row],[Klasse]]</f>
        <v>PA03B#8</v>
      </c>
      <c r="B150" s="334">
        <f>Inek2021A1a2a[[#This Row],[Klasse2]]</f>
        <v>8</v>
      </c>
      <c r="C150" s="335">
        <f>Inek2021A1a2a[[#This Row],[BewJeTag2]]</f>
        <v>1.0634999999999999</v>
      </c>
      <c r="D150" s="334" t="s">
        <v>340</v>
      </c>
      <c r="E150" s="334" t="s">
        <v>350</v>
      </c>
      <c r="F150" s="334" t="s">
        <v>365</v>
      </c>
      <c r="G150" s="334" t="s">
        <v>3875</v>
      </c>
      <c r="H150" s="334">
        <v>8</v>
      </c>
      <c r="I150" s="335">
        <v>1.0634999999999999</v>
      </c>
    </row>
    <row r="151" spans="1:9" x14ac:dyDescent="0.35">
      <c r="A151" s="334" t="str">
        <f>Inek2021A1a2a[[#This Row],[PEPP]]&amp;"#"&amp;Inek2021A1a2a[[#This Row],[Klasse]]</f>
        <v>PA03B#9</v>
      </c>
      <c r="B151" s="334">
        <f>Inek2021A1a2a[[#This Row],[Klasse2]]</f>
        <v>9</v>
      </c>
      <c r="C151" s="335">
        <f>Inek2021A1a2a[[#This Row],[BewJeTag2]]</f>
        <v>1.0531999999999999</v>
      </c>
      <c r="D151" s="334" t="s">
        <v>340</v>
      </c>
      <c r="E151" s="334" t="s">
        <v>350</v>
      </c>
      <c r="F151" s="334" t="s">
        <v>365</v>
      </c>
      <c r="G151" s="334" t="s">
        <v>3875</v>
      </c>
      <c r="H151" s="334">
        <v>9</v>
      </c>
      <c r="I151" s="335">
        <v>1.0531999999999999</v>
      </c>
    </row>
    <row r="152" spans="1:9" x14ac:dyDescent="0.35">
      <c r="A152" s="334" t="str">
        <f>Inek2021A1a2a[[#This Row],[PEPP]]&amp;"#"&amp;Inek2021A1a2a[[#This Row],[Klasse]]</f>
        <v>PA03B#10</v>
      </c>
      <c r="B152" s="334">
        <f>Inek2021A1a2a[[#This Row],[Klasse2]]</f>
        <v>10</v>
      </c>
      <c r="C152" s="335">
        <f>Inek2021A1a2a[[#This Row],[BewJeTag2]]</f>
        <v>1.0429999999999999</v>
      </c>
      <c r="D152" s="334" t="s">
        <v>340</v>
      </c>
      <c r="E152" s="334" t="s">
        <v>350</v>
      </c>
      <c r="F152" s="334" t="s">
        <v>365</v>
      </c>
      <c r="G152" s="334" t="s">
        <v>3875</v>
      </c>
      <c r="H152" s="334">
        <v>10</v>
      </c>
      <c r="I152" s="335">
        <v>1.0429999999999999</v>
      </c>
    </row>
    <row r="153" spans="1:9" x14ac:dyDescent="0.35">
      <c r="A153" s="334" t="str">
        <f>Inek2021A1a2a[[#This Row],[PEPP]]&amp;"#"&amp;Inek2021A1a2a[[#This Row],[Klasse]]</f>
        <v>PA03B#11</v>
      </c>
      <c r="B153" s="334">
        <f>Inek2021A1a2a[[#This Row],[Klasse2]]</f>
        <v>11</v>
      </c>
      <c r="C153" s="335">
        <f>Inek2021A1a2a[[#This Row],[BewJeTag2]]</f>
        <v>1.0327</v>
      </c>
      <c r="D153" s="334" t="s">
        <v>340</v>
      </c>
      <c r="E153" s="334" t="s">
        <v>350</v>
      </c>
      <c r="F153" s="334" t="s">
        <v>365</v>
      </c>
      <c r="G153" s="334" t="s">
        <v>3875</v>
      </c>
      <c r="H153" s="334">
        <v>11</v>
      </c>
      <c r="I153" s="335">
        <v>1.0327</v>
      </c>
    </row>
    <row r="154" spans="1:9" x14ac:dyDescent="0.35">
      <c r="A154" s="334" t="str">
        <f>Inek2021A1a2a[[#This Row],[PEPP]]&amp;"#"&amp;Inek2021A1a2a[[#This Row],[Klasse]]</f>
        <v>PA03B#12</v>
      </c>
      <c r="B154" s="334">
        <f>Inek2021A1a2a[[#This Row],[Klasse2]]</f>
        <v>12</v>
      </c>
      <c r="C154" s="335">
        <f>Inek2021A1a2a[[#This Row],[BewJeTag2]]</f>
        <v>1.0224</v>
      </c>
      <c r="D154" s="334" t="s">
        <v>340</v>
      </c>
      <c r="E154" s="334" t="s">
        <v>350</v>
      </c>
      <c r="F154" s="334" t="s">
        <v>365</v>
      </c>
      <c r="G154" s="334" t="s">
        <v>3875</v>
      </c>
      <c r="H154" s="334">
        <v>12</v>
      </c>
      <c r="I154" s="335">
        <v>1.0224</v>
      </c>
    </row>
    <row r="155" spans="1:9" x14ac:dyDescent="0.35">
      <c r="A155" s="334" t="str">
        <f>Inek2021A1a2a[[#This Row],[PEPP]]&amp;"#"&amp;Inek2021A1a2a[[#This Row],[Klasse]]</f>
        <v>PA03B#13</v>
      </c>
      <c r="B155" s="334">
        <f>Inek2021A1a2a[[#This Row],[Klasse2]]</f>
        <v>13</v>
      </c>
      <c r="C155" s="335">
        <f>Inek2021A1a2a[[#This Row],[BewJeTag2]]</f>
        <v>1.0121</v>
      </c>
      <c r="D155" s="334" t="s">
        <v>340</v>
      </c>
      <c r="E155" s="334" t="s">
        <v>350</v>
      </c>
      <c r="F155" s="334" t="s">
        <v>365</v>
      </c>
      <c r="G155" s="334" t="s">
        <v>3875</v>
      </c>
      <c r="H155" s="334">
        <v>13</v>
      </c>
      <c r="I155" s="335">
        <v>1.0121</v>
      </c>
    </row>
    <row r="156" spans="1:9" x14ac:dyDescent="0.35">
      <c r="A156" s="334" t="str">
        <f>Inek2021A1a2a[[#This Row],[PEPP]]&amp;"#"&amp;Inek2021A1a2a[[#This Row],[Klasse]]</f>
        <v>PA03B#14</v>
      </c>
      <c r="B156" s="334">
        <f>Inek2021A1a2a[[#This Row],[Klasse2]]</f>
        <v>14</v>
      </c>
      <c r="C156" s="335">
        <f>Inek2021A1a2a[[#This Row],[BewJeTag2]]</f>
        <v>1.0019</v>
      </c>
      <c r="D156" s="334" t="s">
        <v>340</v>
      </c>
      <c r="E156" s="334" t="s">
        <v>350</v>
      </c>
      <c r="F156" s="334" t="s">
        <v>365</v>
      </c>
      <c r="G156" s="334" t="s">
        <v>3875</v>
      </c>
      <c r="H156" s="334">
        <v>14</v>
      </c>
      <c r="I156" s="335">
        <v>1.0019</v>
      </c>
    </row>
    <row r="157" spans="1:9" x14ac:dyDescent="0.35">
      <c r="A157" s="334" t="str">
        <f>Inek2021A1a2a[[#This Row],[PEPP]]&amp;"#"&amp;Inek2021A1a2a[[#This Row],[Klasse]]</f>
        <v>PA03B#15</v>
      </c>
      <c r="B157" s="334">
        <f>Inek2021A1a2a[[#This Row],[Klasse2]]</f>
        <v>15</v>
      </c>
      <c r="C157" s="335">
        <f>Inek2021A1a2a[[#This Row],[BewJeTag2]]</f>
        <v>0.99160000000000004</v>
      </c>
      <c r="D157" s="334" t="s">
        <v>340</v>
      </c>
      <c r="E157" s="334" t="s">
        <v>350</v>
      </c>
      <c r="F157" s="334" t="s">
        <v>365</v>
      </c>
      <c r="G157" s="334" t="s">
        <v>3875</v>
      </c>
      <c r="H157" s="334">
        <v>15</v>
      </c>
      <c r="I157" s="335">
        <v>0.99160000000000004</v>
      </c>
    </row>
    <row r="158" spans="1:9" x14ac:dyDescent="0.35">
      <c r="A158" s="334" t="str">
        <f>Inek2021A1a2a[[#This Row],[PEPP]]&amp;"#"&amp;Inek2021A1a2a[[#This Row],[Klasse]]</f>
        <v>PA03B#16</v>
      </c>
      <c r="B158" s="334">
        <f>Inek2021A1a2a[[#This Row],[Klasse2]]</f>
        <v>16</v>
      </c>
      <c r="C158" s="335">
        <f>Inek2021A1a2a[[#This Row],[BewJeTag2]]</f>
        <v>0.98129999999999995</v>
      </c>
      <c r="D158" s="334" t="s">
        <v>340</v>
      </c>
      <c r="E158" s="334" t="s">
        <v>350</v>
      </c>
      <c r="F158" s="334" t="s">
        <v>365</v>
      </c>
      <c r="G158" s="334" t="s">
        <v>3875</v>
      </c>
      <c r="H158" s="334">
        <v>16</v>
      </c>
      <c r="I158" s="335">
        <v>0.98129999999999995</v>
      </c>
    </row>
    <row r="159" spans="1:9" x14ac:dyDescent="0.35">
      <c r="A159" s="334" t="str">
        <f>Inek2021A1a2a[[#This Row],[PEPP]]&amp;"#"&amp;Inek2021A1a2a[[#This Row],[Klasse]]</f>
        <v>PA03B#17</v>
      </c>
      <c r="B159" s="334">
        <f>Inek2021A1a2a[[#This Row],[Klasse2]]</f>
        <v>17</v>
      </c>
      <c r="C159" s="335">
        <f>Inek2021A1a2a[[#This Row],[BewJeTag2]]</f>
        <v>0.97099999999999997</v>
      </c>
      <c r="D159" s="334" t="s">
        <v>340</v>
      </c>
      <c r="E159" s="334" t="s">
        <v>350</v>
      </c>
      <c r="F159" s="334" t="s">
        <v>365</v>
      </c>
      <c r="G159" s="334" t="s">
        <v>3875</v>
      </c>
      <c r="H159" s="334">
        <v>17</v>
      </c>
      <c r="I159" s="335">
        <v>0.97099999999999997</v>
      </c>
    </row>
    <row r="160" spans="1:9" x14ac:dyDescent="0.35">
      <c r="A160" s="334" t="str">
        <f>Inek2021A1a2a[[#This Row],[PEPP]]&amp;"#"&amp;Inek2021A1a2a[[#This Row],[Klasse]]</f>
        <v>PA04A#1</v>
      </c>
      <c r="B160" s="334">
        <f>Inek2021A1a2a[[#This Row],[Klasse2]]</f>
        <v>1</v>
      </c>
      <c r="C160" s="335">
        <f>Inek2021A1a2a[[#This Row],[BewJeTag2]]</f>
        <v>1.4859</v>
      </c>
      <c r="D160" s="334" t="s">
        <v>340</v>
      </c>
      <c r="E160" s="334" t="s">
        <v>350</v>
      </c>
      <c r="F160" s="334" t="s">
        <v>367</v>
      </c>
      <c r="G160" s="334" t="s">
        <v>3456</v>
      </c>
      <c r="H160" s="334">
        <v>1</v>
      </c>
      <c r="I160" s="335">
        <v>1.4859</v>
      </c>
    </row>
    <row r="161" spans="1:9" x14ac:dyDescent="0.35">
      <c r="A161" s="334" t="str">
        <f>Inek2021A1a2a[[#This Row],[PEPP]]&amp;"#"&amp;Inek2021A1a2a[[#This Row],[Klasse]]</f>
        <v>PA04A#2</v>
      </c>
      <c r="B161" s="334">
        <f>Inek2021A1a2a[[#This Row],[Klasse2]]</f>
        <v>2</v>
      </c>
      <c r="C161" s="335">
        <f>Inek2021A1a2a[[#This Row],[BewJeTag2]]</f>
        <v>1.3067</v>
      </c>
      <c r="D161" s="334" t="s">
        <v>340</v>
      </c>
      <c r="E161" s="334" t="s">
        <v>350</v>
      </c>
      <c r="F161" s="334" t="s">
        <v>367</v>
      </c>
      <c r="G161" s="334" t="s">
        <v>3456</v>
      </c>
      <c r="H161" s="334">
        <v>2</v>
      </c>
      <c r="I161" s="335">
        <v>1.3067</v>
      </c>
    </row>
    <row r="162" spans="1:9" x14ac:dyDescent="0.35">
      <c r="A162" s="334" t="str">
        <f>Inek2021A1a2a[[#This Row],[PEPP]]&amp;"#"&amp;Inek2021A1a2a[[#This Row],[Klasse]]</f>
        <v>PA04A#3</v>
      </c>
      <c r="B162" s="334">
        <f>Inek2021A1a2a[[#This Row],[Klasse2]]</f>
        <v>3</v>
      </c>
      <c r="C162" s="335">
        <f>Inek2021A1a2a[[#This Row],[BewJeTag2]]</f>
        <v>1.2909999999999999</v>
      </c>
      <c r="D162" s="334" t="s">
        <v>340</v>
      </c>
      <c r="E162" s="334" t="s">
        <v>350</v>
      </c>
      <c r="F162" s="334" t="s">
        <v>367</v>
      </c>
      <c r="G162" s="334" t="s">
        <v>3456</v>
      </c>
      <c r="H162" s="334">
        <v>3</v>
      </c>
      <c r="I162" s="335">
        <v>1.2909999999999999</v>
      </c>
    </row>
    <row r="163" spans="1:9" x14ac:dyDescent="0.35">
      <c r="A163" s="334" t="str">
        <f>Inek2021A1a2a[[#This Row],[PEPP]]&amp;"#"&amp;Inek2021A1a2a[[#This Row],[Klasse]]</f>
        <v>PA04A#4</v>
      </c>
      <c r="B163" s="334">
        <f>Inek2021A1a2a[[#This Row],[Klasse2]]</f>
        <v>4</v>
      </c>
      <c r="C163" s="335">
        <f>Inek2021A1a2a[[#This Row],[BewJeTag2]]</f>
        <v>1.2750999999999999</v>
      </c>
      <c r="D163" s="334" t="s">
        <v>340</v>
      </c>
      <c r="E163" s="334" t="s">
        <v>350</v>
      </c>
      <c r="F163" s="334" t="s">
        <v>367</v>
      </c>
      <c r="G163" s="334" t="s">
        <v>3456</v>
      </c>
      <c r="H163" s="334">
        <v>4</v>
      </c>
      <c r="I163" s="335">
        <v>1.2750999999999999</v>
      </c>
    </row>
    <row r="164" spans="1:9" x14ac:dyDescent="0.35">
      <c r="A164" s="334" t="str">
        <f>Inek2021A1a2a[[#This Row],[PEPP]]&amp;"#"&amp;Inek2021A1a2a[[#This Row],[Klasse]]</f>
        <v>PA04A#5</v>
      </c>
      <c r="B164" s="334">
        <f>Inek2021A1a2a[[#This Row],[Klasse2]]</f>
        <v>5</v>
      </c>
      <c r="C164" s="335">
        <f>Inek2021A1a2a[[#This Row],[BewJeTag2]]</f>
        <v>1.2593000000000001</v>
      </c>
      <c r="D164" s="334" t="s">
        <v>340</v>
      </c>
      <c r="E164" s="334" t="s">
        <v>350</v>
      </c>
      <c r="F164" s="334" t="s">
        <v>367</v>
      </c>
      <c r="G164" s="334" t="s">
        <v>3456</v>
      </c>
      <c r="H164" s="334">
        <v>5</v>
      </c>
      <c r="I164" s="335">
        <v>1.2593000000000001</v>
      </c>
    </row>
    <row r="165" spans="1:9" x14ac:dyDescent="0.35">
      <c r="A165" s="334" t="str">
        <f>Inek2021A1a2a[[#This Row],[PEPP]]&amp;"#"&amp;Inek2021A1a2a[[#This Row],[Klasse]]</f>
        <v>PA04A#6</v>
      </c>
      <c r="B165" s="334">
        <f>Inek2021A1a2a[[#This Row],[Klasse2]]</f>
        <v>6</v>
      </c>
      <c r="C165" s="335">
        <f>Inek2021A1a2a[[#This Row],[BewJeTag2]]</f>
        <v>1.2434000000000001</v>
      </c>
      <c r="D165" s="334" t="s">
        <v>340</v>
      </c>
      <c r="E165" s="334" t="s">
        <v>350</v>
      </c>
      <c r="F165" s="334" t="s">
        <v>367</v>
      </c>
      <c r="G165" s="334" t="s">
        <v>3456</v>
      </c>
      <c r="H165" s="334">
        <v>6</v>
      </c>
      <c r="I165" s="335">
        <v>1.2434000000000001</v>
      </c>
    </row>
    <row r="166" spans="1:9" x14ac:dyDescent="0.35">
      <c r="A166" s="334" t="str">
        <f>Inek2021A1a2a[[#This Row],[PEPP]]&amp;"#"&amp;Inek2021A1a2a[[#This Row],[Klasse]]</f>
        <v>PA04A#7</v>
      </c>
      <c r="B166" s="334">
        <f>Inek2021A1a2a[[#This Row],[Klasse2]]</f>
        <v>7</v>
      </c>
      <c r="C166" s="335">
        <f>Inek2021A1a2a[[#This Row],[BewJeTag2]]</f>
        <v>1.2276</v>
      </c>
      <c r="D166" s="334" t="s">
        <v>340</v>
      </c>
      <c r="E166" s="334" t="s">
        <v>350</v>
      </c>
      <c r="F166" s="334" t="s">
        <v>367</v>
      </c>
      <c r="G166" s="334" t="s">
        <v>3456</v>
      </c>
      <c r="H166" s="334">
        <v>7</v>
      </c>
      <c r="I166" s="335">
        <v>1.2276</v>
      </c>
    </row>
    <row r="167" spans="1:9" x14ac:dyDescent="0.35">
      <c r="A167" s="334" t="str">
        <f>Inek2021A1a2a[[#This Row],[PEPP]]&amp;"#"&amp;Inek2021A1a2a[[#This Row],[Klasse]]</f>
        <v>PA04A#8</v>
      </c>
      <c r="B167" s="334">
        <f>Inek2021A1a2a[[#This Row],[Klasse2]]</f>
        <v>8</v>
      </c>
      <c r="C167" s="335">
        <f>Inek2021A1a2a[[#This Row],[BewJeTag2]]</f>
        <v>1.2117</v>
      </c>
      <c r="D167" s="334" t="s">
        <v>340</v>
      </c>
      <c r="E167" s="334" t="s">
        <v>350</v>
      </c>
      <c r="F167" s="334" t="s">
        <v>367</v>
      </c>
      <c r="G167" s="334" t="s">
        <v>3456</v>
      </c>
      <c r="H167" s="334">
        <v>8</v>
      </c>
      <c r="I167" s="335">
        <v>1.2117</v>
      </c>
    </row>
    <row r="168" spans="1:9" x14ac:dyDescent="0.35">
      <c r="A168" s="334" t="str">
        <f>Inek2021A1a2a[[#This Row],[PEPP]]&amp;"#"&amp;Inek2021A1a2a[[#This Row],[Klasse]]</f>
        <v>PA04A#9</v>
      </c>
      <c r="B168" s="334">
        <f>Inek2021A1a2a[[#This Row],[Klasse2]]</f>
        <v>9</v>
      </c>
      <c r="C168" s="335">
        <f>Inek2021A1a2a[[#This Row],[BewJeTag2]]</f>
        <v>1.1959</v>
      </c>
      <c r="D168" s="334" t="s">
        <v>340</v>
      </c>
      <c r="E168" s="334" t="s">
        <v>350</v>
      </c>
      <c r="F168" s="334" t="s">
        <v>367</v>
      </c>
      <c r="G168" s="334" t="s">
        <v>3456</v>
      </c>
      <c r="H168" s="334">
        <v>9</v>
      </c>
      <c r="I168" s="335">
        <v>1.1959</v>
      </c>
    </row>
    <row r="169" spans="1:9" x14ac:dyDescent="0.35">
      <c r="A169" s="334" t="str">
        <f>Inek2021A1a2a[[#This Row],[PEPP]]&amp;"#"&amp;Inek2021A1a2a[[#This Row],[Klasse]]</f>
        <v>PA04A#10</v>
      </c>
      <c r="B169" s="334">
        <f>Inek2021A1a2a[[#This Row],[Klasse2]]</f>
        <v>10</v>
      </c>
      <c r="C169" s="335">
        <f>Inek2021A1a2a[[#This Row],[BewJeTag2]]</f>
        <v>1.18</v>
      </c>
      <c r="D169" s="334" t="s">
        <v>340</v>
      </c>
      <c r="E169" s="334" t="s">
        <v>350</v>
      </c>
      <c r="F169" s="334" t="s">
        <v>367</v>
      </c>
      <c r="G169" s="334" t="s">
        <v>3456</v>
      </c>
      <c r="H169" s="334">
        <v>10</v>
      </c>
      <c r="I169" s="335">
        <v>1.18</v>
      </c>
    </row>
    <row r="170" spans="1:9" x14ac:dyDescent="0.35">
      <c r="A170" s="334" t="str">
        <f>Inek2021A1a2a[[#This Row],[PEPP]]&amp;"#"&amp;Inek2021A1a2a[[#This Row],[Klasse]]</f>
        <v>PA04A#11</v>
      </c>
      <c r="B170" s="334">
        <f>Inek2021A1a2a[[#This Row],[Klasse2]]</f>
        <v>11</v>
      </c>
      <c r="C170" s="335">
        <f>Inek2021A1a2a[[#This Row],[BewJeTag2]]</f>
        <v>1.1641999999999999</v>
      </c>
      <c r="D170" s="334" t="s">
        <v>340</v>
      </c>
      <c r="E170" s="334" t="s">
        <v>350</v>
      </c>
      <c r="F170" s="334" t="s">
        <v>367</v>
      </c>
      <c r="G170" s="334" t="s">
        <v>3456</v>
      </c>
      <c r="H170" s="334">
        <v>11</v>
      </c>
      <c r="I170" s="335">
        <v>1.1641999999999999</v>
      </c>
    </row>
    <row r="171" spans="1:9" x14ac:dyDescent="0.35">
      <c r="A171" s="334" t="str">
        <f>Inek2021A1a2a[[#This Row],[PEPP]]&amp;"#"&amp;Inek2021A1a2a[[#This Row],[Klasse]]</f>
        <v>PA04A#12</v>
      </c>
      <c r="B171" s="334">
        <f>Inek2021A1a2a[[#This Row],[Klasse2]]</f>
        <v>12</v>
      </c>
      <c r="C171" s="335">
        <f>Inek2021A1a2a[[#This Row],[BewJeTag2]]</f>
        <v>1.1483000000000001</v>
      </c>
      <c r="D171" s="334" t="s">
        <v>340</v>
      </c>
      <c r="E171" s="334" t="s">
        <v>350</v>
      </c>
      <c r="F171" s="334" t="s">
        <v>367</v>
      </c>
      <c r="G171" s="334" t="s">
        <v>3456</v>
      </c>
      <c r="H171" s="334">
        <v>12</v>
      </c>
      <c r="I171" s="335">
        <v>1.1483000000000001</v>
      </c>
    </row>
    <row r="172" spans="1:9" x14ac:dyDescent="0.35">
      <c r="A172" s="334" t="str">
        <f>Inek2021A1a2a[[#This Row],[PEPP]]&amp;"#"&amp;Inek2021A1a2a[[#This Row],[Klasse]]</f>
        <v>PA04A#13</v>
      </c>
      <c r="B172" s="334">
        <f>Inek2021A1a2a[[#This Row],[Klasse2]]</f>
        <v>13</v>
      </c>
      <c r="C172" s="335">
        <f>Inek2021A1a2a[[#This Row],[BewJeTag2]]</f>
        <v>1.1325000000000001</v>
      </c>
      <c r="D172" s="334" t="s">
        <v>340</v>
      </c>
      <c r="E172" s="334" t="s">
        <v>350</v>
      </c>
      <c r="F172" s="334" t="s">
        <v>367</v>
      </c>
      <c r="G172" s="334" t="s">
        <v>3456</v>
      </c>
      <c r="H172" s="334">
        <v>13</v>
      </c>
      <c r="I172" s="335">
        <v>1.1325000000000001</v>
      </c>
    </row>
    <row r="173" spans="1:9" x14ac:dyDescent="0.35">
      <c r="A173" s="334" t="str">
        <f>Inek2021A1a2a[[#This Row],[PEPP]]&amp;"#"&amp;Inek2021A1a2a[[#This Row],[Klasse]]</f>
        <v>PA04A#14</v>
      </c>
      <c r="B173" s="334">
        <f>Inek2021A1a2a[[#This Row],[Klasse2]]</f>
        <v>14</v>
      </c>
      <c r="C173" s="335">
        <f>Inek2021A1a2a[[#This Row],[BewJeTag2]]</f>
        <v>1.1166</v>
      </c>
      <c r="D173" s="334" t="s">
        <v>340</v>
      </c>
      <c r="E173" s="334" t="s">
        <v>350</v>
      </c>
      <c r="F173" s="334" t="s">
        <v>367</v>
      </c>
      <c r="G173" s="334" t="s">
        <v>3456</v>
      </c>
      <c r="H173" s="334">
        <v>14</v>
      </c>
      <c r="I173" s="335">
        <v>1.1166</v>
      </c>
    </row>
    <row r="174" spans="1:9" x14ac:dyDescent="0.35">
      <c r="A174" s="334" t="str">
        <f>Inek2021A1a2a[[#This Row],[PEPP]]&amp;"#"&amp;Inek2021A1a2a[[#This Row],[Klasse]]</f>
        <v>PA04A#15</v>
      </c>
      <c r="B174" s="334">
        <f>Inek2021A1a2a[[#This Row],[Klasse2]]</f>
        <v>15</v>
      </c>
      <c r="C174" s="335">
        <f>Inek2021A1a2a[[#This Row],[BewJeTag2]]</f>
        <v>1.1008</v>
      </c>
      <c r="D174" s="334" t="s">
        <v>340</v>
      </c>
      <c r="E174" s="334" t="s">
        <v>350</v>
      </c>
      <c r="F174" s="334" t="s">
        <v>367</v>
      </c>
      <c r="G174" s="334" t="s">
        <v>3456</v>
      </c>
      <c r="H174" s="334">
        <v>15</v>
      </c>
      <c r="I174" s="335">
        <v>1.1008</v>
      </c>
    </row>
    <row r="175" spans="1:9" x14ac:dyDescent="0.35">
      <c r="A175" s="334" t="str">
        <f>Inek2021A1a2a[[#This Row],[PEPP]]&amp;"#"&amp;Inek2021A1a2a[[#This Row],[Klasse]]</f>
        <v>PA04A#16</v>
      </c>
      <c r="B175" s="334">
        <f>Inek2021A1a2a[[#This Row],[Klasse2]]</f>
        <v>16</v>
      </c>
      <c r="C175" s="335">
        <f>Inek2021A1a2a[[#This Row],[BewJeTag2]]</f>
        <v>1.0849</v>
      </c>
      <c r="D175" s="334" t="s">
        <v>340</v>
      </c>
      <c r="E175" s="334" t="s">
        <v>350</v>
      </c>
      <c r="F175" s="334" t="s">
        <v>367</v>
      </c>
      <c r="G175" s="334" t="s">
        <v>3456</v>
      </c>
      <c r="H175" s="334">
        <v>16</v>
      </c>
      <c r="I175" s="335">
        <v>1.0849</v>
      </c>
    </row>
    <row r="176" spans="1:9" x14ac:dyDescent="0.35">
      <c r="A176" s="334" t="str">
        <f>Inek2021A1a2a[[#This Row],[PEPP]]&amp;"#"&amp;Inek2021A1a2a[[#This Row],[Klasse]]</f>
        <v>PA04A#17</v>
      </c>
      <c r="B176" s="334">
        <f>Inek2021A1a2a[[#This Row],[Klasse2]]</f>
        <v>17</v>
      </c>
      <c r="C176" s="335">
        <f>Inek2021A1a2a[[#This Row],[BewJeTag2]]</f>
        <v>1.0690999999999999</v>
      </c>
      <c r="D176" s="334" t="s">
        <v>340</v>
      </c>
      <c r="E176" s="334" t="s">
        <v>350</v>
      </c>
      <c r="F176" s="334" t="s">
        <v>367</v>
      </c>
      <c r="G176" s="334" t="s">
        <v>3456</v>
      </c>
      <c r="H176" s="334">
        <v>17</v>
      </c>
      <c r="I176" s="335">
        <v>1.0690999999999999</v>
      </c>
    </row>
    <row r="177" spans="1:9" x14ac:dyDescent="0.35">
      <c r="A177" s="334" t="str">
        <f>Inek2021A1a2a[[#This Row],[PEPP]]&amp;"#"&amp;Inek2021A1a2a[[#This Row],[Klasse]]</f>
        <v>PA04A#18</v>
      </c>
      <c r="B177" s="334">
        <f>Inek2021A1a2a[[#This Row],[Klasse2]]</f>
        <v>18</v>
      </c>
      <c r="C177" s="335">
        <f>Inek2021A1a2a[[#This Row],[BewJeTag2]]</f>
        <v>1.0531999999999999</v>
      </c>
      <c r="D177" s="334" t="s">
        <v>340</v>
      </c>
      <c r="E177" s="334" t="s">
        <v>350</v>
      </c>
      <c r="F177" s="334" t="s">
        <v>367</v>
      </c>
      <c r="G177" s="334" t="s">
        <v>3456</v>
      </c>
      <c r="H177" s="334">
        <v>18</v>
      </c>
      <c r="I177" s="335">
        <v>1.0531999999999999</v>
      </c>
    </row>
    <row r="178" spans="1:9" x14ac:dyDescent="0.35">
      <c r="A178" s="334" t="str">
        <f>Inek2021A1a2a[[#This Row],[PEPP]]&amp;"#"&amp;Inek2021A1a2a[[#This Row],[Klasse]]</f>
        <v>PA04B#1</v>
      </c>
      <c r="B178" s="334">
        <f>Inek2021A1a2a[[#This Row],[Klasse2]]</f>
        <v>1</v>
      </c>
      <c r="C178" s="335">
        <f>Inek2021A1a2a[[#This Row],[BewJeTag2]]</f>
        <v>1.3643000000000001</v>
      </c>
      <c r="D178" s="334" t="s">
        <v>340</v>
      </c>
      <c r="E178" s="334" t="s">
        <v>350</v>
      </c>
      <c r="F178" s="334" t="s">
        <v>369</v>
      </c>
      <c r="G178" s="334" t="s">
        <v>370</v>
      </c>
      <c r="H178" s="334">
        <v>1</v>
      </c>
      <c r="I178" s="335">
        <v>1.3643000000000001</v>
      </c>
    </row>
    <row r="179" spans="1:9" x14ac:dyDescent="0.35">
      <c r="A179" s="334" t="str">
        <f>Inek2021A1a2a[[#This Row],[PEPP]]&amp;"#"&amp;Inek2021A1a2a[[#This Row],[Klasse]]</f>
        <v>PA04B#2</v>
      </c>
      <c r="B179" s="334">
        <f>Inek2021A1a2a[[#This Row],[Klasse2]]</f>
        <v>2</v>
      </c>
      <c r="C179" s="335">
        <f>Inek2021A1a2a[[#This Row],[BewJeTag2]]</f>
        <v>1.2089000000000001</v>
      </c>
      <c r="D179" s="334" t="s">
        <v>340</v>
      </c>
      <c r="E179" s="334" t="s">
        <v>350</v>
      </c>
      <c r="F179" s="334" t="s">
        <v>369</v>
      </c>
      <c r="G179" s="334" t="s">
        <v>370</v>
      </c>
      <c r="H179" s="334">
        <v>2</v>
      </c>
      <c r="I179" s="335">
        <v>1.2089000000000001</v>
      </c>
    </row>
    <row r="180" spans="1:9" x14ac:dyDescent="0.35">
      <c r="A180" s="334" t="str">
        <f>Inek2021A1a2a[[#This Row],[PEPP]]&amp;"#"&amp;Inek2021A1a2a[[#This Row],[Klasse]]</f>
        <v>PA04B#3</v>
      </c>
      <c r="B180" s="334">
        <f>Inek2021A1a2a[[#This Row],[Klasse2]]</f>
        <v>3</v>
      </c>
      <c r="C180" s="335">
        <f>Inek2021A1a2a[[#This Row],[BewJeTag2]]</f>
        <v>1.1934</v>
      </c>
      <c r="D180" s="334" t="s">
        <v>340</v>
      </c>
      <c r="E180" s="334" t="s">
        <v>350</v>
      </c>
      <c r="F180" s="334" t="s">
        <v>369</v>
      </c>
      <c r="G180" s="334" t="s">
        <v>370</v>
      </c>
      <c r="H180" s="334">
        <v>3</v>
      </c>
      <c r="I180" s="335">
        <v>1.1934</v>
      </c>
    </row>
    <row r="181" spans="1:9" x14ac:dyDescent="0.35">
      <c r="A181" s="334" t="str">
        <f>Inek2021A1a2a[[#This Row],[PEPP]]&amp;"#"&amp;Inek2021A1a2a[[#This Row],[Klasse]]</f>
        <v>PA04B#4</v>
      </c>
      <c r="B181" s="334">
        <f>Inek2021A1a2a[[#This Row],[Klasse2]]</f>
        <v>4</v>
      </c>
      <c r="C181" s="335">
        <f>Inek2021A1a2a[[#This Row],[BewJeTag2]]</f>
        <v>1.181</v>
      </c>
      <c r="D181" s="334" t="s">
        <v>340</v>
      </c>
      <c r="E181" s="334" t="s">
        <v>350</v>
      </c>
      <c r="F181" s="334" t="s">
        <v>369</v>
      </c>
      <c r="G181" s="334" t="s">
        <v>370</v>
      </c>
      <c r="H181" s="334">
        <v>4</v>
      </c>
      <c r="I181" s="335">
        <v>1.181</v>
      </c>
    </row>
    <row r="182" spans="1:9" x14ac:dyDescent="0.35">
      <c r="A182" s="334" t="str">
        <f>Inek2021A1a2a[[#This Row],[PEPP]]&amp;"#"&amp;Inek2021A1a2a[[#This Row],[Klasse]]</f>
        <v>PA04B#5</v>
      </c>
      <c r="B182" s="334">
        <f>Inek2021A1a2a[[#This Row],[Klasse2]]</f>
        <v>5</v>
      </c>
      <c r="C182" s="335">
        <f>Inek2021A1a2a[[#This Row],[BewJeTag2]]</f>
        <v>1.1686000000000001</v>
      </c>
      <c r="D182" s="334" t="s">
        <v>340</v>
      </c>
      <c r="E182" s="334" t="s">
        <v>350</v>
      </c>
      <c r="F182" s="334" t="s">
        <v>369</v>
      </c>
      <c r="G182" s="334" t="s">
        <v>370</v>
      </c>
      <c r="H182" s="334">
        <v>5</v>
      </c>
      <c r="I182" s="335">
        <v>1.1686000000000001</v>
      </c>
    </row>
    <row r="183" spans="1:9" x14ac:dyDescent="0.35">
      <c r="A183" s="334" t="str">
        <f>Inek2021A1a2a[[#This Row],[PEPP]]&amp;"#"&amp;Inek2021A1a2a[[#This Row],[Klasse]]</f>
        <v>PA04B#6</v>
      </c>
      <c r="B183" s="334">
        <f>Inek2021A1a2a[[#This Row],[Klasse2]]</f>
        <v>6</v>
      </c>
      <c r="C183" s="335">
        <f>Inek2021A1a2a[[#This Row],[BewJeTag2]]</f>
        <v>1.1561999999999999</v>
      </c>
      <c r="D183" s="334" t="s">
        <v>340</v>
      </c>
      <c r="E183" s="334" t="s">
        <v>350</v>
      </c>
      <c r="F183" s="334" t="s">
        <v>369</v>
      </c>
      <c r="G183" s="334" t="s">
        <v>370</v>
      </c>
      <c r="H183" s="334">
        <v>6</v>
      </c>
      <c r="I183" s="335">
        <v>1.1561999999999999</v>
      </c>
    </row>
    <row r="184" spans="1:9" x14ac:dyDescent="0.35">
      <c r="A184" s="334" t="str">
        <f>Inek2021A1a2a[[#This Row],[PEPP]]&amp;"#"&amp;Inek2021A1a2a[[#This Row],[Klasse]]</f>
        <v>PA04B#7</v>
      </c>
      <c r="B184" s="334">
        <f>Inek2021A1a2a[[#This Row],[Klasse2]]</f>
        <v>7</v>
      </c>
      <c r="C184" s="335">
        <f>Inek2021A1a2a[[#This Row],[BewJeTag2]]</f>
        <v>1.1437999999999999</v>
      </c>
      <c r="D184" s="334" t="s">
        <v>340</v>
      </c>
      <c r="E184" s="334" t="s">
        <v>350</v>
      </c>
      <c r="F184" s="334" t="s">
        <v>369</v>
      </c>
      <c r="G184" s="334" t="s">
        <v>370</v>
      </c>
      <c r="H184" s="334">
        <v>7</v>
      </c>
      <c r="I184" s="335">
        <v>1.1437999999999999</v>
      </c>
    </row>
    <row r="185" spans="1:9" x14ac:dyDescent="0.35">
      <c r="A185" s="334" t="str">
        <f>Inek2021A1a2a[[#This Row],[PEPP]]&amp;"#"&amp;Inek2021A1a2a[[#This Row],[Klasse]]</f>
        <v>PA04B#8</v>
      </c>
      <c r="B185" s="334">
        <f>Inek2021A1a2a[[#This Row],[Klasse2]]</f>
        <v>8</v>
      </c>
      <c r="C185" s="335">
        <f>Inek2021A1a2a[[#This Row],[BewJeTag2]]</f>
        <v>1.1314</v>
      </c>
      <c r="D185" s="334" t="s">
        <v>340</v>
      </c>
      <c r="E185" s="334" t="s">
        <v>350</v>
      </c>
      <c r="F185" s="334" t="s">
        <v>369</v>
      </c>
      <c r="G185" s="334" t="s">
        <v>370</v>
      </c>
      <c r="H185" s="334">
        <v>8</v>
      </c>
      <c r="I185" s="335">
        <v>1.1314</v>
      </c>
    </row>
    <row r="186" spans="1:9" x14ac:dyDescent="0.35">
      <c r="A186" s="334" t="str">
        <f>Inek2021A1a2a[[#This Row],[PEPP]]&amp;"#"&amp;Inek2021A1a2a[[#This Row],[Klasse]]</f>
        <v>PA04B#9</v>
      </c>
      <c r="B186" s="334">
        <f>Inek2021A1a2a[[#This Row],[Klasse2]]</f>
        <v>9</v>
      </c>
      <c r="C186" s="335">
        <f>Inek2021A1a2a[[#This Row],[BewJeTag2]]</f>
        <v>1.119</v>
      </c>
      <c r="D186" s="334" t="s">
        <v>340</v>
      </c>
      <c r="E186" s="334" t="s">
        <v>350</v>
      </c>
      <c r="F186" s="334" t="s">
        <v>369</v>
      </c>
      <c r="G186" s="334" t="s">
        <v>370</v>
      </c>
      <c r="H186" s="334">
        <v>9</v>
      </c>
      <c r="I186" s="335">
        <v>1.119</v>
      </c>
    </row>
    <row r="187" spans="1:9" x14ac:dyDescent="0.35">
      <c r="A187" s="334" t="str">
        <f>Inek2021A1a2a[[#This Row],[PEPP]]&amp;"#"&amp;Inek2021A1a2a[[#This Row],[Klasse]]</f>
        <v>PA04B#10</v>
      </c>
      <c r="B187" s="334">
        <f>Inek2021A1a2a[[#This Row],[Klasse2]]</f>
        <v>10</v>
      </c>
      <c r="C187" s="335">
        <f>Inek2021A1a2a[[#This Row],[BewJeTag2]]</f>
        <v>1.1066</v>
      </c>
      <c r="D187" s="334" t="s">
        <v>340</v>
      </c>
      <c r="E187" s="334" t="s">
        <v>350</v>
      </c>
      <c r="F187" s="334" t="s">
        <v>369</v>
      </c>
      <c r="G187" s="334" t="s">
        <v>370</v>
      </c>
      <c r="H187" s="334">
        <v>10</v>
      </c>
      <c r="I187" s="335">
        <v>1.1066</v>
      </c>
    </row>
    <row r="188" spans="1:9" x14ac:dyDescent="0.35">
      <c r="A188" s="334" t="str">
        <f>Inek2021A1a2a[[#This Row],[PEPP]]&amp;"#"&amp;Inek2021A1a2a[[#This Row],[Klasse]]</f>
        <v>PA04B#11</v>
      </c>
      <c r="B188" s="334">
        <f>Inek2021A1a2a[[#This Row],[Klasse2]]</f>
        <v>11</v>
      </c>
      <c r="C188" s="335">
        <f>Inek2021A1a2a[[#This Row],[BewJeTag2]]</f>
        <v>1.0942000000000001</v>
      </c>
      <c r="D188" s="334" t="s">
        <v>340</v>
      </c>
      <c r="E188" s="334" t="s">
        <v>350</v>
      </c>
      <c r="F188" s="334" t="s">
        <v>369</v>
      </c>
      <c r="G188" s="334" t="s">
        <v>370</v>
      </c>
      <c r="H188" s="334">
        <v>11</v>
      </c>
      <c r="I188" s="335">
        <v>1.0942000000000001</v>
      </c>
    </row>
    <row r="189" spans="1:9" x14ac:dyDescent="0.35">
      <c r="A189" s="334" t="str">
        <f>Inek2021A1a2a[[#This Row],[PEPP]]&amp;"#"&amp;Inek2021A1a2a[[#This Row],[Klasse]]</f>
        <v>PA04B#12</v>
      </c>
      <c r="B189" s="334">
        <f>Inek2021A1a2a[[#This Row],[Klasse2]]</f>
        <v>12</v>
      </c>
      <c r="C189" s="335">
        <f>Inek2021A1a2a[[#This Row],[BewJeTag2]]</f>
        <v>1.0817000000000001</v>
      </c>
      <c r="D189" s="334" t="s">
        <v>340</v>
      </c>
      <c r="E189" s="334" t="s">
        <v>350</v>
      </c>
      <c r="F189" s="334" t="s">
        <v>369</v>
      </c>
      <c r="G189" s="334" t="s">
        <v>370</v>
      </c>
      <c r="H189" s="334">
        <v>12</v>
      </c>
      <c r="I189" s="335">
        <v>1.0817000000000001</v>
      </c>
    </row>
    <row r="190" spans="1:9" x14ac:dyDescent="0.35">
      <c r="A190" s="334" t="str">
        <f>Inek2021A1a2a[[#This Row],[PEPP]]&amp;"#"&amp;Inek2021A1a2a[[#This Row],[Klasse]]</f>
        <v>PA04B#13</v>
      </c>
      <c r="B190" s="334">
        <f>Inek2021A1a2a[[#This Row],[Klasse2]]</f>
        <v>13</v>
      </c>
      <c r="C190" s="335">
        <f>Inek2021A1a2a[[#This Row],[BewJeTag2]]</f>
        <v>1.0692999999999999</v>
      </c>
      <c r="D190" s="334" t="s">
        <v>340</v>
      </c>
      <c r="E190" s="334" t="s">
        <v>350</v>
      </c>
      <c r="F190" s="334" t="s">
        <v>369</v>
      </c>
      <c r="G190" s="334" t="s">
        <v>370</v>
      </c>
      <c r="H190" s="334">
        <v>13</v>
      </c>
      <c r="I190" s="335">
        <v>1.0692999999999999</v>
      </c>
    </row>
    <row r="191" spans="1:9" x14ac:dyDescent="0.35">
      <c r="A191" s="334" t="str">
        <f>Inek2021A1a2a[[#This Row],[PEPP]]&amp;"#"&amp;Inek2021A1a2a[[#This Row],[Klasse]]</f>
        <v>PA04B#14</v>
      </c>
      <c r="B191" s="334">
        <f>Inek2021A1a2a[[#This Row],[Klasse2]]</f>
        <v>14</v>
      </c>
      <c r="C191" s="335">
        <f>Inek2021A1a2a[[#This Row],[BewJeTag2]]</f>
        <v>1.0569</v>
      </c>
      <c r="D191" s="334" t="s">
        <v>340</v>
      </c>
      <c r="E191" s="334" t="s">
        <v>350</v>
      </c>
      <c r="F191" s="334" t="s">
        <v>369</v>
      </c>
      <c r="G191" s="334" t="s">
        <v>370</v>
      </c>
      <c r="H191" s="334">
        <v>14</v>
      </c>
      <c r="I191" s="335">
        <v>1.0569</v>
      </c>
    </row>
    <row r="192" spans="1:9" x14ac:dyDescent="0.35">
      <c r="A192" s="334" t="str">
        <f>Inek2021A1a2a[[#This Row],[PEPP]]&amp;"#"&amp;Inek2021A1a2a[[#This Row],[Klasse]]</f>
        <v>PA04B#15</v>
      </c>
      <c r="B192" s="334">
        <f>Inek2021A1a2a[[#This Row],[Klasse2]]</f>
        <v>15</v>
      </c>
      <c r="C192" s="335">
        <f>Inek2021A1a2a[[#This Row],[BewJeTag2]]</f>
        <v>1.0445</v>
      </c>
      <c r="D192" s="334" t="s">
        <v>340</v>
      </c>
      <c r="E192" s="334" t="s">
        <v>350</v>
      </c>
      <c r="F192" s="334" t="s">
        <v>369</v>
      </c>
      <c r="G192" s="334" t="s">
        <v>370</v>
      </c>
      <c r="H192" s="334">
        <v>15</v>
      </c>
      <c r="I192" s="335">
        <v>1.0445</v>
      </c>
    </row>
    <row r="193" spans="1:9" x14ac:dyDescent="0.35">
      <c r="A193" s="334" t="str">
        <f>Inek2021A1a2a[[#This Row],[PEPP]]&amp;"#"&amp;Inek2021A1a2a[[#This Row],[Klasse]]</f>
        <v>PA04B#16</v>
      </c>
      <c r="B193" s="334">
        <f>Inek2021A1a2a[[#This Row],[Klasse2]]</f>
        <v>16</v>
      </c>
      <c r="C193" s="335">
        <f>Inek2021A1a2a[[#This Row],[BewJeTag2]]</f>
        <v>1.0321</v>
      </c>
      <c r="D193" s="334" t="s">
        <v>340</v>
      </c>
      <c r="E193" s="334" t="s">
        <v>350</v>
      </c>
      <c r="F193" s="334" t="s">
        <v>369</v>
      </c>
      <c r="G193" s="334" t="s">
        <v>370</v>
      </c>
      <c r="H193" s="334">
        <v>16</v>
      </c>
      <c r="I193" s="335">
        <v>1.0321</v>
      </c>
    </row>
    <row r="194" spans="1:9" x14ac:dyDescent="0.35">
      <c r="A194" s="334" t="str">
        <f>Inek2021A1a2a[[#This Row],[PEPP]]&amp;"#"&amp;Inek2021A1a2a[[#This Row],[Klasse]]</f>
        <v>PA04B#17</v>
      </c>
      <c r="B194" s="334">
        <f>Inek2021A1a2a[[#This Row],[Klasse2]]</f>
        <v>17</v>
      </c>
      <c r="C194" s="335">
        <f>Inek2021A1a2a[[#This Row],[BewJeTag2]]</f>
        <v>1.0197000000000001</v>
      </c>
      <c r="D194" s="334" t="s">
        <v>340</v>
      </c>
      <c r="E194" s="334" t="s">
        <v>350</v>
      </c>
      <c r="F194" s="334" t="s">
        <v>369</v>
      </c>
      <c r="G194" s="334" t="s">
        <v>370</v>
      </c>
      <c r="H194" s="334">
        <v>17</v>
      </c>
      <c r="I194" s="335">
        <v>1.0197000000000001</v>
      </c>
    </row>
    <row r="195" spans="1:9" x14ac:dyDescent="0.35">
      <c r="A195" s="334" t="str">
        <f>Inek2021A1a2a[[#This Row],[PEPP]]&amp;"#"&amp;Inek2021A1a2a[[#This Row],[Klasse]]</f>
        <v>PA04B#18</v>
      </c>
      <c r="B195" s="334">
        <f>Inek2021A1a2a[[#This Row],[Klasse2]]</f>
        <v>18</v>
      </c>
      <c r="C195" s="335">
        <f>Inek2021A1a2a[[#This Row],[BewJeTag2]]</f>
        <v>1.0073000000000001</v>
      </c>
      <c r="D195" s="334" t="s">
        <v>340</v>
      </c>
      <c r="E195" s="334" t="s">
        <v>350</v>
      </c>
      <c r="F195" s="334" t="s">
        <v>369</v>
      </c>
      <c r="G195" s="334" t="s">
        <v>370</v>
      </c>
      <c r="H195" s="334">
        <v>18</v>
      </c>
      <c r="I195" s="335">
        <v>1.0073000000000001</v>
      </c>
    </row>
    <row r="196" spans="1:9" x14ac:dyDescent="0.35">
      <c r="A196" s="334" t="str">
        <f>Inek2021A1a2a[[#This Row],[PEPP]]&amp;"#"&amp;Inek2021A1a2a[[#This Row],[Klasse]]</f>
        <v>PA04B#19</v>
      </c>
      <c r="B196" s="334">
        <f>Inek2021A1a2a[[#This Row],[Klasse2]]</f>
        <v>19</v>
      </c>
      <c r="C196" s="335">
        <f>Inek2021A1a2a[[#This Row],[BewJeTag2]]</f>
        <v>0.99490000000000001</v>
      </c>
      <c r="D196" s="334" t="s">
        <v>340</v>
      </c>
      <c r="E196" s="334" t="s">
        <v>350</v>
      </c>
      <c r="F196" s="334" t="s">
        <v>369</v>
      </c>
      <c r="G196" s="334" t="s">
        <v>370</v>
      </c>
      <c r="H196" s="334">
        <v>19</v>
      </c>
      <c r="I196" s="335">
        <v>0.99490000000000001</v>
      </c>
    </row>
    <row r="197" spans="1:9" x14ac:dyDescent="0.35">
      <c r="A197" s="334" t="str">
        <f>Inek2021A1a2a[[#This Row],[PEPP]]&amp;"#"&amp;Inek2021A1a2a[[#This Row],[Klasse]]</f>
        <v>PA04B#20</v>
      </c>
      <c r="B197" s="334">
        <f>Inek2021A1a2a[[#This Row],[Klasse2]]</f>
        <v>20</v>
      </c>
      <c r="C197" s="335">
        <f>Inek2021A1a2a[[#This Row],[BewJeTag2]]</f>
        <v>0.98250000000000004</v>
      </c>
      <c r="D197" s="334" t="s">
        <v>340</v>
      </c>
      <c r="E197" s="334" t="s">
        <v>350</v>
      </c>
      <c r="F197" s="334" t="s">
        <v>369</v>
      </c>
      <c r="G197" s="334" t="s">
        <v>370</v>
      </c>
      <c r="H197" s="334">
        <v>20</v>
      </c>
      <c r="I197" s="335">
        <v>0.98250000000000004</v>
      </c>
    </row>
    <row r="198" spans="1:9" x14ac:dyDescent="0.35">
      <c r="A198" s="334" t="str">
        <f>Inek2021A1a2a[[#This Row],[PEPP]]&amp;"#"&amp;Inek2021A1a2a[[#This Row],[Klasse]]</f>
        <v>PA04B#21</v>
      </c>
      <c r="B198" s="334">
        <f>Inek2021A1a2a[[#This Row],[Klasse2]]</f>
        <v>21</v>
      </c>
      <c r="C198" s="335">
        <f>Inek2021A1a2a[[#This Row],[BewJeTag2]]</f>
        <v>0.97</v>
      </c>
      <c r="D198" s="334" t="s">
        <v>340</v>
      </c>
      <c r="E198" s="334" t="s">
        <v>350</v>
      </c>
      <c r="F198" s="334" t="s">
        <v>369</v>
      </c>
      <c r="G198" s="334" t="s">
        <v>370</v>
      </c>
      <c r="H198" s="334">
        <v>21</v>
      </c>
      <c r="I198" s="335">
        <v>0.97</v>
      </c>
    </row>
    <row r="199" spans="1:9" x14ac:dyDescent="0.35">
      <c r="A199" s="334" t="str">
        <f>Inek2021A1a2a[[#This Row],[PEPP]]&amp;"#"&amp;Inek2021A1a2a[[#This Row],[Klasse]]</f>
        <v>PA04C#1</v>
      </c>
      <c r="B199" s="334">
        <f>Inek2021A1a2a[[#This Row],[Klasse2]]</f>
        <v>1</v>
      </c>
      <c r="C199" s="335">
        <f>Inek2021A1a2a[[#This Row],[BewJeTag2]]</f>
        <v>1.3209</v>
      </c>
      <c r="D199" s="334" t="s">
        <v>340</v>
      </c>
      <c r="E199" s="334" t="s">
        <v>350</v>
      </c>
      <c r="F199" s="334" t="s">
        <v>371</v>
      </c>
      <c r="G199" s="334" t="s">
        <v>372</v>
      </c>
      <c r="H199" s="334">
        <v>1</v>
      </c>
      <c r="I199" s="335">
        <v>1.3209</v>
      </c>
    </row>
    <row r="200" spans="1:9" x14ac:dyDescent="0.35">
      <c r="A200" s="334" t="str">
        <f>Inek2021A1a2a[[#This Row],[PEPP]]&amp;"#"&amp;Inek2021A1a2a[[#This Row],[Klasse]]</f>
        <v>PA04C#2</v>
      </c>
      <c r="B200" s="334">
        <f>Inek2021A1a2a[[#This Row],[Klasse2]]</f>
        <v>2</v>
      </c>
      <c r="C200" s="335">
        <f>Inek2021A1a2a[[#This Row],[BewJeTag2]]</f>
        <v>1.1571</v>
      </c>
      <c r="D200" s="334" t="s">
        <v>340</v>
      </c>
      <c r="E200" s="334" t="s">
        <v>350</v>
      </c>
      <c r="F200" s="334" t="s">
        <v>371</v>
      </c>
      <c r="G200" s="334" t="s">
        <v>372</v>
      </c>
      <c r="H200" s="334">
        <v>2</v>
      </c>
      <c r="I200" s="335">
        <v>1.1571</v>
      </c>
    </row>
    <row r="201" spans="1:9" x14ac:dyDescent="0.35">
      <c r="A201" s="334" t="str">
        <f>Inek2021A1a2a[[#This Row],[PEPP]]&amp;"#"&amp;Inek2021A1a2a[[#This Row],[Klasse]]</f>
        <v>PA04C#3</v>
      </c>
      <c r="B201" s="334">
        <f>Inek2021A1a2a[[#This Row],[Klasse2]]</f>
        <v>3</v>
      </c>
      <c r="C201" s="335">
        <f>Inek2021A1a2a[[#This Row],[BewJeTag2]]</f>
        <v>1.1175999999999999</v>
      </c>
      <c r="D201" s="334" t="s">
        <v>340</v>
      </c>
      <c r="E201" s="334" t="s">
        <v>350</v>
      </c>
      <c r="F201" s="334" t="s">
        <v>371</v>
      </c>
      <c r="G201" s="334" t="s">
        <v>372</v>
      </c>
      <c r="H201" s="334">
        <v>3</v>
      </c>
      <c r="I201" s="335">
        <v>1.1175999999999999</v>
      </c>
    </row>
    <row r="202" spans="1:9" x14ac:dyDescent="0.35">
      <c r="A202" s="334" t="str">
        <f>Inek2021A1a2a[[#This Row],[PEPP]]&amp;"#"&amp;Inek2021A1a2a[[#This Row],[Klasse]]</f>
        <v>PA04C#4</v>
      </c>
      <c r="B202" s="334">
        <f>Inek2021A1a2a[[#This Row],[Klasse2]]</f>
        <v>4</v>
      </c>
      <c r="C202" s="335">
        <f>Inek2021A1a2a[[#This Row],[BewJeTag2]]</f>
        <v>1.1031</v>
      </c>
      <c r="D202" s="334" t="s">
        <v>340</v>
      </c>
      <c r="E202" s="334" t="s">
        <v>350</v>
      </c>
      <c r="F202" s="334" t="s">
        <v>371</v>
      </c>
      <c r="G202" s="334" t="s">
        <v>372</v>
      </c>
      <c r="H202" s="334">
        <v>4</v>
      </c>
      <c r="I202" s="335">
        <v>1.1031</v>
      </c>
    </row>
    <row r="203" spans="1:9" x14ac:dyDescent="0.35">
      <c r="A203" s="334" t="str">
        <f>Inek2021A1a2a[[#This Row],[PEPP]]&amp;"#"&amp;Inek2021A1a2a[[#This Row],[Klasse]]</f>
        <v>PA04C#5</v>
      </c>
      <c r="B203" s="334">
        <f>Inek2021A1a2a[[#This Row],[Klasse2]]</f>
        <v>5</v>
      </c>
      <c r="C203" s="335">
        <f>Inek2021A1a2a[[#This Row],[BewJeTag2]]</f>
        <v>1.0894999999999999</v>
      </c>
      <c r="D203" s="334" t="s">
        <v>340</v>
      </c>
      <c r="E203" s="334" t="s">
        <v>350</v>
      </c>
      <c r="F203" s="334" t="s">
        <v>371</v>
      </c>
      <c r="G203" s="334" t="s">
        <v>372</v>
      </c>
      <c r="H203" s="334">
        <v>5</v>
      </c>
      <c r="I203" s="335">
        <v>1.0894999999999999</v>
      </c>
    </row>
    <row r="204" spans="1:9" x14ac:dyDescent="0.35">
      <c r="A204" s="334" t="str">
        <f>Inek2021A1a2a[[#This Row],[PEPP]]&amp;"#"&amp;Inek2021A1a2a[[#This Row],[Klasse]]</f>
        <v>PA04C#6</v>
      </c>
      <c r="B204" s="334">
        <f>Inek2021A1a2a[[#This Row],[Klasse2]]</f>
        <v>6</v>
      </c>
      <c r="C204" s="335">
        <f>Inek2021A1a2a[[#This Row],[BewJeTag2]]</f>
        <v>1.0759000000000001</v>
      </c>
      <c r="D204" s="334" t="s">
        <v>340</v>
      </c>
      <c r="E204" s="334" t="s">
        <v>350</v>
      </c>
      <c r="F204" s="334" t="s">
        <v>371</v>
      </c>
      <c r="G204" s="334" t="s">
        <v>372</v>
      </c>
      <c r="H204" s="334">
        <v>6</v>
      </c>
      <c r="I204" s="335">
        <v>1.0759000000000001</v>
      </c>
    </row>
    <row r="205" spans="1:9" x14ac:dyDescent="0.35">
      <c r="A205" s="334" t="str">
        <f>Inek2021A1a2a[[#This Row],[PEPP]]&amp;"#"&amp;Inek2021A1a2a[[#This Row],[Klasse]]</f>
        <v>PA04C#7</v>
      </c>
      <c r="B205" s="334">
        <f>Inek2021A1a2a[[#This Row],[Klasse2]]</f>
        <v>7</v>
      </c>
      <c r="C205" s="335">
        <f>Inek2021A1a2a[[#This Row],[BewJeTag2]]</f>
        <v>1.0623</v>
      </c>
      <c r="D205" s="334" t="s">
        <v>340</v>
      </c>
      <c r="E205" s="334" t="s">
        <v>350</v>
      </c>
      <c r="F205" s="334" t="s">
        <v>371</v>
      </c>
      <c r="G205" s="334" t="s">
        <v>372</v>
      </c>
      <c r="H205" s="334">
        <v>7</v>
      </c>
      <c r="I205" s="335">
        <v>1.0623</v>
      </c>
    </row>
    <row r="206" spans="1:9" x14ac:dyDescent="0.35">
      <c r="A206" s="334" t="str">
        <f>Inek2021A1a2a[[#This Row],[PEPP]]&amp;"#"&amp;Inek2021A1a2a[[#This Row],[Klasse]]</f>
        <v>PA04C#8</v>
      </c>
      <c r="B206" s="334">
        <f>Inek2021A1a2a[[#This Row],[Klasse2]]</f>
        <v>8</v>
      </c>
      <c r="C206" s="335">
        <f>Inek2021A1a2a[[#This Row],[BewJeTag2]]</f>
        <v>1.0487</v>
      </c>
      <c r="D206" s="334" t="s">
        <v>340</v>
      </c>
      <c r="E206" s="334" t="s">
        <v>350</v>
      </c>
      <c r="F206" s="334" t="s">
        <v>371</v>
      </c>
      <c r="G206" s="334" t="s">
        <v>372</v>
      </c>
      <c r="H206" s="334">
        <v>8</v>
      </c>
      <c r="I206" s="335">
        <v>1.0487</v>
      </c>
    </row>
    <row r="207" spans="1:9" x14ac:dyDescent="0.35">
      <c r="A207" s="334" t="str">
        <f>Inek2021A1a2a[[#This Row],[PEPP]]&amp;"#"&amp;Inek2021A1a2a[[#This Row],[Klasse]]</f>
        <v>PA04C#9</v>
      </c>
      <c r="B207" s="334">
        <f>Inek2021A1a2a[[#This Row],[Klasse2]]</f>
        <v>9</v>
      </c>
      <c r="C207" s="335">
        <f>Inek2021A1a2a[[#This Row],[BewJeTag2]]</f>
        <v>1.0350999999999999</v>
      </c>
      <c r="D207" s="334" t="s">
        <v>340</v>
      </c>
      <c r="E207" s="334" t="s">
        <v>350</v>
      </c>
      <c r="F207" s="334" t="s">
        <v>371</v>
      </c>
      <c r="G207" s="334" t="s">
        <v>372</v>
      </c>
      <c r="H207" s="334">
        <v>9</v>
      </c>
      <c r="I207" s="335">
        <v>1.0350999999999999</v>
      </c>
    </row>
    <row r="208" spans="1:9" x14ac:dyDescent="0.35">
      <c r="A208" s="334" t="str">
        <f>Inek2021A1a2a[[#This Row],[PEPP]]&amp;"#"&amp;Inek2021A1a2a[[#This Row],[Klasse]]</f>
        <v>PA04C#10</v>
      </c>
      <c r="B208" s="334">
        <f>Inek2021A1a2a[[#This Row],[Klasse2]]</f>
        <v>10</v>
      </c>
      <c r="C208" s="335">
        <f>Inek2021A1a2a[[#This Row],[BewJeTag2]]</f>
        <v>1.0215000000000001</v>
      </c>
      <c r="D208" s="334" t="s">
        <v>340</v>
      </c>
      <c r="E208" s="334" t="s">
        <v>350</v>
      </c>
      <c r="F208" s="334" t="s">
        <v>371</v>
      </c>
      <c r="G208" s="334" t="s">
        <v>372</v>
      </c>
      <c r="H208" s="334">
        <v>10</v>
      </c>
      <c r="I208" s="335">
        <v>1.0215000000000001</v>
      </c>
    </row>
    <row r="209" spans="1:9" x14ac:dyDescent="0.35">
      <c r="A209" s="334" t="str">
        <f>Inek2021A1a2a[[#This Row],[PEPP]]&amp;"#"&amp;Inek2021A1a2a[[#This Row],[Klasse]]</f>
        <v>PA04C#11</v>
      </c>
      <c r="B209" s="334">
        <f>Inek2021A1a2a[[#This Row],[Klasse2]]</f>
        <v>11</v>
      </c>
      <c r="C209" s="335">
        <f>Inek2021A1a2a[[#This Row],[BewJeTag2]]</f>
        <v>1.0079</v>
      </c>
      <c r="D209" s="334" t="s">
        <v>340</v>
      </c>
      <c r="E209" s="334" t="s">
        <v>350</v>
      </c>
      <c r="F209" s="334" t="s">
        <v>371</v>
      </c>
      <c r="G209" s="334" t="s">
        <v>372</v>
      </c>
      <c r="H209" s="334">
        <v>11</v>
      </c>
      <c r="I209" s="335">
        <v>1.0079</v>
      </c>
    </row>
    <row r="210" spans="1:9" x14ac:dyDescent="0.35">
      <c r="A210" s="334" t="str">
        <f>Inek2021A1a2a[[#This Row],[PEPP]]&amp;"#"&amp;Inek2021A1a2a[[#This Row],[Klasse]]</f>
        <v>PA04C#12</v>
      </c>
      <c r="B210" s="334">
        <f>Inek2021A1a2a[[#This Row],[Klasse2]]</f>
        <v>12</v>
      </c>
      <c r="C210" s="335">
        <f>Inek2021A1a2a[[#This Row],[BewJeTag2]]</f>
        <v>0.99429999999999996</v>
      </c>
      <c r="D210" s="334" t="s">
        <v>340</v>
      </c>
      <c r="E210" s="334" t="s">
        <v>350</v>
      </c>
      <c r="F210" s="334" t="s">
        <v>371</v>
      </c>
      <c r="G210" s="334" t="s">
        <v>372</v>
      </c>
      <c r="H210" s="334">
        <v>12</v>
      </c>
      <c r="I210" s="335">
        <v>0.99429999999999996</v>
      </c>
    </row>
    <row r="211" spans="1:9" x14ac:dyDescent="0.35">
      <c r="A211" s="334" t="str">
        <f>Inek2021A1a2a[[#This Row],[PEPP]]&amp;"#"&amp;Inek2021A1a2a[[#This Row],[Klasse]]</f>
        <v>PA04C#13</v>
      </c>
      <c r="B211" s="334">
        <f>Inek2021A1a2a[[#This Row],[Klasse2]]</f>
        <v>13</v>
      </c>
      <c r="C211" s="335">
        <f>Inek2021A1a2a[[#This Row],[BewJeTag2]]</f>
        <v>0.98070000000000002</v>
      </c>
      <c r="D211" s="334" t="s">
        <v>340</v>
      </c>
      <c r="E211" s="334" t="s">
        <v>350</v>
      </c>
      <c r="F211" s="334" t="s">
        <v>371</v>
      </c>
      <c r="G211" s="334" t="s">
        <v>372</v>
      </c>
      <c r="H211" s="334">
        <v>13</v>
      </c>
      <c r="I211" s="335">
        <v>0.98070000000000002</v>
      </c>
    </row>
    <row r="212" spans="1:9" x14ac:dyDescent="0.35">
      <c r="A212" s="334" t="str">
        <f>Inek2021A1a2a[[#This Row],[PEPP]]&amp;"#"&amp;Inek2021A1a2a[[#This Row],[Klasse]]</f>
        <v>PA04C#14</v>
      </c>
      <c r="B212" s="334">
        <f>Inek2021A1a2a[[#This Row],[Klasse2]]</f>
        <v>14</v>
      </c>
      <c r="C212" s="335">
        <f>Inek2021A1a2a[[#This Row],[BewJeTag2]]</f>
        <v>0.96709999999999996</v>
      </c>
      <c r="D212" s="334" t="s">
        <v>340</v>
      </c>
      <c r="E212" s="334" t="s">
        <v>350</v>
      </c>
      <c r="F212" s="334" t="s">
        <v>371</v>
      </c>
      <c r="G212" s="334" t="s">
        <v>372</v>
      </c>
      <c r="H212" s="334">
        <v>14</v>
      </c>
      <c r="I212" s="335">
        <v>0.96709999999999996</v>
      </c>
    </row>
    <row r="213" spans="1:9" x14ac:dyDescent="0.35">
      <c r="A213" s="334" t="str">
        <f>Inek2021A1a2a[[#This Row],[PEPP]]&amp;"#"&amp;Inek2021A1a2a[[#This Row],[Klasse]]</f>
        <v>PA04C#15</v>
      </c>
      <c r="B213" s="334">
        <f>Inek2021A1a2a[[#This Row],[Klasse2]]</f>
        <v>15</v>
      </c>
      <c r="C213" s="335">
        <f>Inek2021A1a2a[[#This Row],[BewJeTag2]]</f>
        <v>0.95350000000000001</v>
      </c>
      <c r="D213" s="334" t="s">
        <v>340</v>
      </c>
      <c r="E213" s="334" t="s">
        <v>350</v>
      </c>
      <c r="F213" s="334" t="s">
        <v>371</v>
      </c>
      <c r="G213" s="334" t="s">
        <v>372</v>
      </c>
      <c r="H213" s="334">
        <v>15</v>
      </c>
      <c r="I213" s="335">
        <v>0.95350000000000001</v>
      </c>
    </row>
    <row r="214" spans="1:9" x14ac:dyDescent="0.35">
      <c r="A214" s="334" t="str">
        <f>Inek2021A1a2a[[#This Row],[PEPP]]&amp;"#"&amp;Inek2021A1a2a[[#This Row],[Klasse]]</f>
        <v>PA04C#16</v>
      </c>
      <c r="B214" s="334">
        <f>Inek2021A1a2a[[#This Row],[Klasse2]]</f>
        <v>16</v>
      </c>
      <c r="C214" s="335">
        <f>Inek2021A1a2a[[#This Row],[BewJeTag2]]</f>
        <v>0.93989999999999996</v>
      </c>
      <c r="D214" s="334" t="s">
        <v>340</v>
      </c>
      <c r="E214" s="334" t="s">
        <v>350</v>
      </c>
      <c r="F214" s="334" t="s">
        <v>371</v>
      </c>
      <c r="G214" s="334" t="s">
        <v>372</v>
      </c>
      <c r="H214" s="334">
        <v>16</v>
      </c>
      <c r="I214" s="335">
        <v>0.93989999999999996</v>
      </c>
    </row>
    <row r="215" spans="1:9" x14ac:dyDescent="0.35">
      <c r="A215" s="334" t="str">
        <f>Inek2021A1a2a[[#This Row],[PEPP]]&amp;"#"&amp;Inek2021A1a2a[[#This Row],[Klasse]]</f>
        <v>PA04C#17</v>
      </c>
      <c r="B215" s="334">
        <f>Inek2021A1a2a[[#This Row],[Klasse2]]</f>
        <v>17</v>
      </c>
      <c r="C215" s="335">
        <f>Inek2021A1a2a[[#This Row],[BewJeTag2]]</f>
        <v>0.92630000000000001</v>
      </c>
      <c r="D215" s="334" t="s">
        <v>340</v>
      </c>
      <c r="E215" s="334" t="s">
        <v>350</v>
      </c>
      <c r="F215" s="334" t="s">
        <v>371</v>
      </c>
      <c r="G215" s="334" t="s">
        <v>372</v>
      </c>
      <c r="H215" s="334">
        <v>17</v>
      </c>
      <c r="I215" s="335">
        <v>0.92630000000000001</v>
      </c>
    </row>
    <row r="216" spans="1:9" x14ac:dyDescent="0.35">
      <c r="A216" s="334" t="str">
        <f>Inek2021A1a2a[[#This Row],[PEPP]]&amp;"#"&amp;Inek2021A1a2a[[#This Row],[Klasse]]</f>
        <v>PA04C#18</v>
      </c>
      <c r="B216" s="334">
        <f>Inek2021A1a2a[[#This Row],[Klasse2]]</f>
        <v>18</v>
      </c>
      <c r="C216" s="335">
        <f>Inek2021A1a2a[[#This Row],[BewJeTag2]]</f>
        <v>0.91269999999999996</v>
      </c>
      <c r="D216" s="334" t="s">
        <v>340</v>
      </c>
      <c r="E216" s="334" t="s">
        <v>350</v>
      </c>
      <c r="F216" s="334" t="s">
        <v>371</v>
      </c>
      <c r="G216" s="334" t="s">
        <v>372</v>
      </c>
      <c r="H216" s="334">
        <v>18</v>
      </c>
      <c r="I216" s="335">
        <v>0.91269999999999996</v>
      </c>
    </row>
    <row r="217" spans="1:9" x14ac:dyDescent="0.35">
      <c r="A217" s="334" t="str">
        <f>Inek2021A1a2a[[#This Row],[PEPP]]&amp;"#"&amp;Inek2021A1a2a[[#This Row],[Klasse]]</f>
        <v>PA04C#19</v>
      </c>
      <c r="B217" s="334">
        <f>Inek2021A1a2a[[#This Row],[Klasse2]]</f>
        <v>19</v>
      </c>
      <c r="C217" s="335">
        <f>Inek2021A1a2a[[#This Row],[BewJeTag2]]</f>
        <v>0.89910000000000001</v>
      </c>
      <c r="D217" s="334" t="s">
        <v>340</v>
      </c>
      <c r="E217" s="334" t="s">
        <v>350</v>
      </c>
      <c r="F217" s="334" t="s">
        <v>371</v>
      </c>
      <c r="G217" s="334" t="s">
        <v>372</v>
      </c>
      <c r="H217" s="334">
        <v>19</v>
      </c>
      <c r="I217" s="335">
        <v>0.89910000000000001</v>
      </c>
    </row>
    <row r="218" spans="1:9" x14ac:dyDescent="0.35">
      <c r="A218" s="334" t="str">
        <f>Inek2021A1a2a[[#This Row],[PEPP]]&amp;"#"&amp;Inek2021A1a2a[[#This Row],[Klasse]]</f>
        <v>PA04C#20</v>
      </c>
      <c r="B218" s="334">
        <f>Inek2021A1a2a[[#This Row],[Klasse2]]</f>
        <v>20</v>
      </c>
      <c r="C218" s="335">
        <f>Inek2021A1a2a[[#This Row],[BewJeTag2]]</f>
        <v>0.88549999999999995</v>
      </c>
      <c r="D218" s="334" t="s">
        <v>340</v>
      </c>
      <c r="E218" s="334" t="s">
        <v>350</v>
      </c>
      <c r="F218" s="334" t="s">
        <v>371</v>
      </c>
      <c r="G218" s="334" t="s">
        <v>372</v>
      </c>
      <c r="H218" s="334">
        <v>20</v>
      </c>
      <c r="I218" s="335">
        <v>0.88549999999999995</v>
      </c>
    </row>
    <row r="219" spans="1:9" x14ac:dyDescent="0.35">
      <c r="A219" s="334" t="str">
        <f>Inek2021A1a2a[[#This Row],[PEPP]]&amp;"#"&amp;Inek2021A1a2a[[#This Row],[Klasse]]</f>
        <v>PA14A#1</v>
      </c>
      <c r="B219" s="334">
        <f>Inek2021A1a2a[[#This Row],[Klasse2]]</f>
        <v>1</v>
      </c>
      <c r="C219" s="335">
        <f>Inek2021A1a2a[[#This Row],[BewJeTag2]]</f>
        <v>1.3801000000000001</v>
      </c>
      <c r="D219" s="334" t="s">
        <v>340</v>
      </c>
      <c r="E219" s="334" t="s">
        <v>350</v>
      </c>
      <c r="F219" s="334" t="s">
        <v>373</v>
      </c>
      <c r="G219" s="334" t="s">
        <v>3457</v>
      </c>
      <c r="H219" s="334">
        <v>1</v>
      </c>
      <c r="I219" s="335">
        <v>1.3801000000000001</v>
      </c>
    </row>
    <row r="220" spans="1:9" x14ac:dyDescent="0.35">
      <c r="A220" s="334" t="str">
        <f>Inek2021A1a2a[[#This Row],[PEPP]]&amp;"#"&amp;Inek2021A1a2a[[#This Row],[Klasse]]</f>
        <v>PA14A#2</v>
      </c>
      <c r="B220" s="334">
        <f>Inek2021A1a2a[[#This Row],[Klasse2]]</f>
        <v>2</v>
      </c>
      <c r="C220" s="335">
        <f>Inek2021A1a2a[[#This Row],[BewJeTag2]]</f>
        <v>1.2982</v>
      </c>
      <c r="D220" s="334" t="s">
        <v>340</v>
      </c>
      <c r="E220" s="334" t="s">
        <v>350</v>
      </c>
      <c r="F220" s="334" t="s">
        <v>373</v>
      </c>
      <c r="G220" s="334" t="s">
        <v>3457</v>
      </c>
      <c r="H220" s="334">
        <v>2</v>
      </c>
      <c r="I220" s="335">
        <v>1.2982</v>
      </c>
    </row>
    <row r="221" spans="1:9" x14ac:dyDescent="0.35">
      <c r="A221" s="334" t="str">
        <f>Inek2021A1a2a[[#This Row],[PEPP]]&amp;"#"&amp;Inek2021A1a2a[[#This Row],[Klasse]]</f>
        <v>PA14A#3</v>
      </c>
      <c r="B221" s="334">
        <f>Inek2021A1a2a[[#This Row],[Klasse2]]</f>
        <v>3</v>
      </c>
      <c r="C221" s="335">
        <f>Inek2021A1a2a[[#This Row],[BewJeTag2]]</f>
        <v>1.27</v>
      </c>
      <c r="D221" s="334" t="s">
        <v>340</v>
      </c>
      <c r="E221" s="334" t="s">
        <v>350</v>
      </c>
      <c r="F221" s="334" t="s">
        <v>373</v>
      </c>
      <c r="G221" s="334" t="s">
        <v>3457</v>
      </c>
      <c r="H221" s="334">
        <v>3</v>
      </c>
      <c r="I221" s="335">
        <v>1.27</v>
      </c>
    </row>
    <row r="222" spans="1:9" x14ac:dyDescent="0.35">
      <c r="A222" s="334" t="str">
        <f>Inek2021A1a2a[[#This Row],[PEPP]]&amp;"#"&amp;Inek2021A1a2a[[#This Row],[Klasse]]</f>
        <v>PA14A#4</v>
      </c>
      <c r="B222" s="334">
        <f>Inek2021A1a2a[[#This Row],[Klasse2]]</f>
        <v>4</v>
      </c>
      <c r="C222" s="335">
        <f>Inek2021A1a2a[[#This Row],[BewJeTag2]]</f>
        <v>1.2414000000000001</v>
      </c>
      <c r="D222" s="334" t="s">
        <v>340</v>
      </c>
      <c r="E222" s="334" t="s">
        <v>350</v>
      </c>
      <c r="F222" s="334" t="s">
        <v>373</v>
      </c>
      <c r="G222" s="334" t="s">
        <v>3457</v>
      </c>
      <c r="H222" s="334">
        <v>4</v>
      </c>
      <c r="I222" s="335">
        <v>1.2414000000000001</v>
      </c>
    </row>
    <row r="223" spans="1:9" x14ac:dyDescent="0.35">
      <c r="A223" s="334" t="str">
        <f>Inek2021A1a2a[[#This Row],[PEPP]]&amp;"#"&amp;Inek2021A1a2a[[#This Row],[Klasse]]</f>
        <v>PA14A#5</v>
      </c>
      <c r="B223" s="334">
        <f>Inek2021A1a2a[[#This Row],[Klasse2]]</f>
        <v>5</v>
      </c>
      <c r="C223" s="335">
        <f>Inek2021A1a2a[[#This Row],[BewJeTag2]]</f>
        <v>1.2128000000000001</v>
      </c>
      <c r="D223" s="334" t="s">
        <v>340</v>
      </c>
      <c r="E223" s="334" t="s">
        <v>350</v>
      </c>
      <c r="F223" s="334" t="s">
        <v>373</v>
      </c>
      <c r="G223" s="334" t="s">
        <v>3457</v>
      </c>
      <c r="H223" s="334">
        <v>5</v>
      </c>
      <c r="I223" s="335">
        <v>1.2128000000000001</v>
      </c>
    </row>
    <row r="224" spans="1:9" x14ac:dyDescent="0.35">
      <c r="A224" s="334" t="str">
        <f>Inek2021A1a2a[[#This Row],[PEPP]]&amp;"#"&amp;Inek2021A1a2a[[#This Row],[Klasse]]</f>
        <v>PA14A#6</v>
      </c>
      <c r="B224" s="334">
        <f>Inek2021A1a2a[[#This Row],[Klasse2]]</f>
        <v>6</v>
      </c>
      <c r="C224" s="335">
        <f>Inek2021A1a2a[[#This Row],[BewJeTag2]]</f>
        <v>1.1841999999999999</v>
      </c>
      <c r="D224" s="334" t="s">
        <v>340</v>
      </c>
      <c r="E224" s="334" t="s">
        <v>350</v>
      </c>
      <c r="F224" s="334" t="s">
        <v>373</v>
      </c>
      <c r="G224" s="334" t="s">
        <v>3457</v>
      </c>
      <c r="H224" s="334">
        <v>6</v>
      </c>
      <c r="I224" s="335">
        <v>1.1841999999999999</v>
      </c>
    </row>
    <row r="225" spans="1:9" x14ac:dyDescent="0.35">
      <c r="A225" s="334" t="str">
        <f>Inek2021A1a2a[[#This Row],[PEPP]]&amp;"#"&amp;Inek2021A1a2a[[#This Row],[Klasse]]</f>
        <v>PA14A#7</v>
      </c>
      <c r="B225" s="334">
        <f>Inek2021A1a2a[[#This Row],[Klasse2]]</f>
        <v>7</v>
      </c>
      <c r="C225" s="335">
        <f>Inek2021A1a2a[[#This Row],[BewJeTag2]]</f>
        <v>1.1555</v>
      </c>
      <c r="D225" s="334" t="s">
        <v>340</v>
      </c>
      <c r="E225" s="334" t="s">
        <v>350</v>
      </c>
      <c r="F225" s="334" t="s">
        <v>373</v>
      </c>
      <c r="G225" s="334" t="s">
        <v>3457</v>
      </c>
      <c r="H225" s="334">
        <v>7</v>
      </c>
      <c r="I225" s="335">
        <v>1.1555</v>
      </c>
    </row>
    <row r="226" spans="1:9" x14ac:dyDescent="0.35">
      <c r="A226" s="334" t="str">
        <f>Inek2021A1a2a[[#This Row],[PEPP]]&amp;"#"&amp;Inek2021A1a2a[[#This Row],[Klasse]]</f>
        <v>PA14A#8</v>
      </c>
      <c r="B226" s="334">
        <f>Inek2021A1a2a[[#This Row],[Klasse2]]</f>
        <v>8</v>
      </c>
      <c r="C226" s="335">
        <f>Inek2021A1a2a[[#This Row],[BewJeTag2]]</f>
        <v>1.1269</v>
      </c>
      <c r="D226" s="334" t="s">
        <v>340</v>
      </c>
      <c r="E226" s="334" t="s">
        <v>350</v>
      </c>
      <c r="F226" s="334" t="s">
        <v>373</v>
      </c>
      <c r="G226" s="334" t="s">
        <v>3457</v>
      </c>
      <c r="H226" s="334">
        <v>8</v>
      </c>
      <c r="I226" s="335">
        <v>1.1269</v>
      </c>
    </row>
    <row r="227" spans="1:9" x14ac:dyDescent="0.35">
      <c r="A227" s="334" t="str">
        <f>Inek2021A1a2a[[#This Row],[PEPP]]&amp;"#"&amp;Inek2021A1a2a[[#This Row],[Klasse]]</f>
        <v>PA14A#9</v>
      </c>
      <c r="B227" s="334">
        <f>Inek2021A1a2a[[#This Row],[Klasse2]]</f>
        <v>9</v>
      </c>
      <c r="C227" s="335">
        <f>Inek2021A1a2a[[#This Row],[BewJeTag2]]</f>
        <v>1.0983000000000001</v>
      </c>
      <c r="D227" s="334" t="s">
        <v>340</v>
      </c>
      <c r="E227" s="334" t="s">
        <v>350</v>
      </c>
      <c r="F227" s="334" t="s">
        <v>373</v>
      </c>
      <c r="G227" s="334" t="s">
        <v>3457</v>
      </c>
      <c r="H227" s="334">
        <v>9</v>
      </c>
      <c r="I227" s="335">
        <v>1.0983000000000001</v>
      </c>
    </row>
    <row r="228" spans="1:9" x14ac:dyDescent="0.35">
      <c r="A228" s="334" t="str">
        <f>Inek2021A1a2a[[#This Row],[PEPP]]&amp;"#"&amp;Inek2021A1a2a[[#This Row],[Klasse]]</f>
        <v>PA14A#10</v>
      </c>
      <c r="B228" s="334">
        <f>Inek2021A1a2a[[#This Row],[Klasse2]]</f>
        <v>10</v>
      </c>
      <c r="C228" s="335">
        <f>Inek2021A1a2a[[#This Row],[BewJeTag2]]</f>
        <v>1.0697000000000001</v>
      </c>
      <c r="D228" s="334" t="s">
        <v>340</v>
      </c>
      <c r="E228" s="334" t="s">
        <v>350</v>
      </c>
      <c r="F228" s="334" t="s">
        <v>373</v>
      </c>
      <c r="G228" s="334" t="s">
        <v>3457</v>
      </c>
      <c r="H228" s="334">
        <v>10</v>
      </c>
      <c r="I228" s="335">
        <v>1.0697000000000001</v>
      </c>
    </row>
    <row r="229" spans="1:9" x14ac:dyDescent="0.35">
      <c r="A229" s="334" t="str">
        <f>Inek2021A1a2a[[#This Row],[PEPP]]&amp;"#"&amp;Inek2021A1a2a[[#This Row],[Klasse]]</f>
        <v>PA14B#1</v>
      </c>
      <c r="B229" s="334">
        <f>Inek2021A1a2a[[#This Row],[Klasse2]]</f>
        <v>1</v>
      </c>
      <c r="C229" s="335">
        <f>Inek2021A1a2a[[#This Row],[BewJeTag2]]</f>
        <v>1.3202</v>
      </c>
      <c r="D229" s="334" t="s">
        <v>340</v>
      </c>
      <c r="E229" s="334" t="s">
        <v>350</v>
      </c>
      <c r="F229" s="334" t="s">
        <v>375</v>
      </c>
      <c r="G229" s="334" t="s">
        <v>3458</v>
      </c>
      <c r="H229" s="334">
        <v>1</v>
      </c>
      <c r="I229" s="335">
        <v>1.3202</v>
      </c>
    </row>
    <row r="230" spans="1:9" x14ac:dyDescent="0.35">
      <c r="A230" s="334" t="str">
        <f>Inek2021A1a2a[[#This Row],[PEPP]]&amp;"#"&amp;Inek2021A1a2a[[#This Row],[Klasse]]</f>
        <v>PA14B#2</v>
      </c>
      <c r="B230" s="334">
        <f>Inek2021A1a2a[[#This Row],[Klasse2]]</f>
        <v>2</v>
      </c>
      <c r="C230" s="335">
        <f>Inek2021A1a2a[[#This Row],[BewJeTag2]]</f>
        <v>1.2219</v>
      </c>
      <c r="D230" s="334" t="s">
        <v>340</v>
      </c>
      <c r="E230" s="334" t="s">
        <v>350</v>
      </c>
      <c r="F230" s="334" t="s">
        <v>375</v>
      </c>
      <c r="G230" s="334" t="s">
        <v>3458</v>
      </c>
      <c r="H230" s="334">
        <v>2</v>
      </c>
      <c r="I230" s="335">
        <v>1.2219</v>
      </c>
    </row>
    <row r="231" spans="1:9" x14ac:dyDescent="0.35">
      <c r="A231" s="334" t="str">
        <f>Inek2021A1a2a[[#This Row],[PEPP]]&amp;"#"&amp;Inek2021A1a2a[[#This Row],[Klasse]]</f>
        <v>PA14B#3</v>
      </c>
      <c r="B231" s="334">
        <f>Inek2021A1a2a[[#This Row],[Klasse2]]</f>
        <v>3</v>
      </c>
      <c r="C231" s="335">
        <f>Inek2021A1a2a[[#This Row],[BewJeTag2]]</f>
        <v>1.1916</v>
      </c>
      <c r="D231" s="334" t="s">
        <v>340</v>
      </c>
      <c r="E231" s="334" t="s">
        <v>350</v>
      </c>
      <c r="F231" s="334" t="s">
        <v>375</v>
      </c>
      <c r="G231" s="334" t="s">
        <v>3458</v>
      </c>
      <c r="H231" s="334">
        <v>3</v>
      </c>
      <c r="I231" s="335">
        <v>1.1916</v>
      </c>
    </row>
    <row r="232" spans="1:9" x14ac:dyDescent="0.35">
      <c r="A232" s="334" t="str">
        <f>Inek2021A1a2a[[#This Row],[PEPP]]&amp;"#"&amp;Inek2021A1a2a[[#This Row],[Klasse]]</f>
        <v>PA14B#4</v>
      </c>
      <c r="B232" s="334">
        <f>Inek2021A1a2a[[#This Row],[Klasse2]]</f>
        <v>4</v>
      </c>
      <c r="C232" s="335">
        <f>Inek2021A1a2a[[#This Row],[BewJeTag2]]</f>
        <v>1.1615</v>
      </c>
      <c r="D232" s="334" t="s">
        <v>340</v>
      </c>
      <c r="E232" s="334" t="s">
        <v>350</v>
      </c>
      <c r="F232" s="334" t="s">
        <v>375</v>
      </c>
      <c r="G232" s="334" t="s">
        <v>3458</v>
      </c>
      <c r="H232" s="334">
        <v>4</v>
      </c>
      <c r="I232" s="335">
        <v>1.1615</v>
      </c>
    </row>
    <row r="233" spans="1:9" x14ac:dyDescent="0.35">
      <c r="A233" s="334" t="str">
        <f>Inek2021A1a2a[[#This Row],[PEPP]]&amp;"#"&amp;Inek2021A1a2a[[#This Row],[Klasse]]</f>
        <v>PA14B#5</v>
      </c>
      <c r="B233" s="334">
        <f>Inek2021A1a2a[[#This Row],[Klasse2]]</f>
        <v>5</v>
      </c>
      <c r="C233" s="335">
        <f>Inek2021A1a2a[[#This Row],[BewJeTag2]]</f>
        <v>1.1315</v>
      </c>
      <c r="D233" s="334" t="s">
        <v>340</v>
      </c>
      <c r="E233" s="334" t="s">
        <v>350</v>
      </c>
      <c r="F233" s="334" t="s">
        <v>375</v>
      </c>
      <c r="G233" s="334" t="s">
        <v>3458</v>
      </c>
      <c r="H233" s="334">
        <v>5</v>
      </c>
      <c r="I233" s="335">
        <v>1.1315</v>
      </c>
    </row>
    <row r="234" spans="1:9" x14ac:dyDescent="0.35">
      <c r="A234" s="334" t="str">
        <f>Inek2021A1a2a[[#This Row],[PEPP]]&amp;"#"&amp;Inek2021A1a2a[[#This Row],[Klasse]]</f>
        <v>PA14B#6</v>
      </c>
      <c r="B234" s="334">
        <f>Inek2021A1a2a[[#This Row],[Klasse2]]</f>
        <v>6</v>
      </c>
      <c r="C234" s="335">
        <f>Inek2021A1a2a[[#This Row],[BewJeTag2]]</f>
        <v>1.1014999999999999</v>
      </c>
      <c r="D234" s="334" t="s">
        <v>340</v>
      </c>
      <c r="E234" s="334" t="s">
        <v>350</v>
      </c>
      <c r="F234" s="334" t="s">
        <v>375</v>
      </c>
      <c r="G234" s="334" t="s">
        <v>3458</v>
      </c>
      <c r="H234" s="334">
        <v>6</v>
      </c>
      <c r="I234" s="335">
        <v>1.1014999999999999</v>
      </c>
    </row>
    <row r="235" spans="1:9" x14ac:dyDescent="0.35">
      <c r="A235" s="334" t="str">
        <f>Inek2021A1a2a[[#This Row],[PEPP]]&amp;"#"&amp;Inek2021A1a2a[[#This Row],[Klasse]]</f>
        <v>PA14B#7</v>
      </c>
      <c r="B235" s="334">
        <f>Inek2021A1a2a[[#This Row],[Klasse2]]</f>
        <v>7</v>
      </c>
      <c r="C235" s="335">
        <f>Inek2021A1a2a[[#This Row],[BewJeTag2]]</f>
        <v>1.0714999999999999</v>
      </c>
      <c r="D235" s="334" t="s">
        <v>340</v>
      </c>
      <c r="E235" s="334" t="s">
        <v>350</v>
      </c>
      <c r="F235" s="334" t="s">
        <v>375</v>
      </c>
      <c r="G235" s="334" t="s">
        <v>3458</v>
      </c>
      <c r="H235" s="334">
        <v>7</v>
      </c>
      <c r="I235" s="335">
        <v>1.0714999999999999</v>
      </c>
    </row>
    <row r="236" spans="1:9" x14ac:dyDescent="0.35">
      <c r="A236" s="334" t="str">
        <f>Inek2021A1a2a[[#This Row],[PEPP]]&amp;"#"&amp;Inek2021A1a2a[[#This Row],[Klasse]]</f>
        <v>PA14B#8</v>
      </c>
      <c r="B236" s="334">
        <f>Inek2021A1a2a[[#This Row],[Klasse2]]</f>
        <v>8</v>
      </c>
      <c r="C236" s="335">
        <f>Inek2021A1a2a[[#This Row],[BewJeTag2]]</f>
        <v>1.0415000000000001</v>
      </c>
      <c r="D236" s="334" t="s">
        <v>340</v>
      </c>
      <c r="E236" s="334" t="s">
        <v>350</v>
      </c>
      <c r="F236" s="334" t="s">
        <v>375</v>
      </c>
      <c r="G236" s="334" t="s">
        <v>3458</v>
      </c>
      <c r="H236" s="334">
        <v>8</v>
      </c>
      <c r="I236" s="335">
        <v>1.0415000000000001</v>
      </c>
    </row>
    <row r="237" spans="1:9" x14ac:dyDescent="0.35">
      <c r="A237" s="334" t="str">
        <f>Inek2021A1a2a[[#This Row],[PEPP]]&amp;"#"&amp;Inek2021A1a2a[[#This Row],[Klasse]]</f>
        <v>PA14B#9</v>
      </c>
      <c r="B237" s="334">
        <f>Inek2021A1a2a[[#This Row],[Klasse2]]</f>
        <v>9</v>
      </c>
      <c r="C237" s="335">
        <f>Inek2021A1a2a[[#This Row],[BewJeTag2]]</f>
        <v>1.0115000000000001</v>
      </c>
      <c r="D237" s="334" t="s">
        <v>340</v>
      </c>
      <c r="E237" s="334" t="s">
        <v>350</v>
      </c>
      <c r="F237" s="334" t="s">
        <v>375</v>
      </c>
      <c r="G237" s="334" t="s">
        <v>3458</v>
      </c>
      <c r="H237" s="334">
        <v>9</v>
      </c>
      <c r="I237" s="335">
        <v>1.0115000000000001</v>
      </c>
    </row>
    <row r="238" spans="1:9" x14ac:dyDescent="0.35">
      <c r="A238" s="334" t="str">
        <f>Inek2021A1a2a[[#This Row],[PEPP]]&amp;"#"&amp;Inek2021A1a2a[[#This Row],[Klasse]]</f>
        <v>PA14B#10</v>
      </c>
      <c r="B238" s="334">
        <f>Inek2021A1a2a[[#This Row],[Klasse2]]</f>
        <v>10</v>
      </c>
      <c r="C238" s="335">
        <f>Inek2021A1a2a[[#This Row],[BewJeTag2]]</f>
        <v>0.98150000000000004</v>
      </c>
      <c r="D238" s="334" t="s">
        <v>340</v>
      </c>
      <c r="E238" s="334" t="s">
        <v>350</v>
      </c>
      <c r="F238" s="334" t="s">
        <v>375</v>
      </c>
      <c r="G238" s="334" t="s">
        <v>3458</v>
      </c>
      <c r="H238" s="334">
        <v>10</v>
      </c>
      <c r="I238" s="335">
        <v>0.98150000000000004</v>
      </c>
    </row>
    <row r="239" spans="1:9" x14ac:dyDescent="0.35">
      <c r="A239" s="334" t="str">
        <f>Inek2021A1a2a[[#This Row],[PEPP]]&amp;"#"&amp;Inek2021A1a2a[[#This Row],[Klasse]]</f>
        <v>PA14B#11</v>
      </c>
      <c r="B239" s="334">
        <f>Inek2021A1a2a[[#This Row],[Klasse2]]</f>
        <v>11</v>
      </c>
      <c r="C239" s="335">
        <f>Inek2021A1a2a[[#This Row],[BewJeTag2]]</f>
        <v>0.95150000000000001</v>
      </c>
      <c r="D239" s="334" t="s">
        <v>340</v>
      </c>
      <c r="E239" s="334" t="s">
        <v>350</v>
      </c>
      <c r="F239" s="334" t="s">
        <v>375</v>
      </c>
      <c r="G239" s="334" t="s">
        <v>3458</v>
      </c>
      <c r="H239" s="334">
        <v>11</v>
      </c>
      <c r="I239" s="335">
        <v>0.95150000000000001</v>
      </c>
    </row>
    <row r="240" spans="1:9" x14ac:dyDescent="0.35">
      <c r="A240" s="334" t="str">
        <f>Inek2021A1a2a[[#This Row],[PEPP]]&amp;"#"&amp;Inek2021A1a2a[[#This Row],[Klasse]]</f>
        <v>PA14B#12</v>
      </c>
      <c r="B240" s="334">
        <f>Inek2021A1a2a[[#This Row],[Klasse2]]</f>
        <v>12</v>
      </c>
      <c r="C240" s="335">
        <f>Inek2021A1a2a[[#This Row],[BewJeTag2]]</f>
        <v>0.92149999999999999</v>
      </c>
      <c r="D240" s="334" t="s">
        <v>340</v>
      </c>
      <c r="E240" s="334" t="s">
        <v>350</v>
      </c>
      <c r="F240" s="334" t="s">
        <v>375</v>
      </c>
      <c r="G240" s="334" t="s">
        <v>3458</v>
      </c>
      <c r="H240" s="334">
        <v>12</v>
      </c>
      <c r="I240" s="335">
        <v>0.92149999999999999</v>
      </c>
    </row>
    <row r="241" spans="1:9" x14ac:dyDescent="0.35">
      <c r="A241" s="334" t="str">
        <f>Inek2021A1a2a[[#This Row],[PEPP]]&amp;"#"&amp;Inek2021A1a2a[[#This Row],[Klasse]]</f>
        <v>PA15A#1</v>
      </c>
      <c r="B241" s="334">
        <f>Inek2021A1a2a[[#This Row],[Klasse2]]</f>
        <v>1</v>
      </c>
      <c r="C241" s="335">
        <f>Inek2021A1a2a[[#This Row],[BewJeTag2]]</f>
        <v>1.6003000000000001</v>
      </c>
      <c r="D241" s="334" t="s">
        <v>340</v>
      </c>
      <c r="E241" s="334" t="s">
        <v>350</v>
      </c>
      <c r="F241" s="334" t="s">
        <v>377</v>
      </c>
      <c r="G241" s="334" t="s">
        <v>3706</v>
      </c>
      <c r="H241" s="334">
        <v>1</v>
      </c>
      <c r="I241" s="335">
        <v>1.6003000000000001</v>
      </c>
    </row>
    <row r="242" spans="1:9" x14ac:dyDescent="0.35">
      <c r="A242" s="334" t="str">
        <f>Inek2021A1a2a[[#This Row],[PEPP]]&amp;"#"&amp;Inek2021A1a2a[[#This Row],[Klasse]]</f>
        <v>PA15A#2</v>
      </c>
      <c r="B242" s="334">
        <f>Inek2021A1a2a[[#This Row],[Klasse2]]</f>
        <v>2</v>
      </c>
      <c r="C242" s="335">
        <f>Inek2021A1a2a[[#This Row],[BewJeTag2]]</f>
        <v>1.5665</v>
      </c>
      <c r="D242" s="334" t="s">
        <v>340</v>
      </c>
      <c r="E242" s="334" t="s">
        <v>350</v>
      </c>
      <c r="F242" s="334" t="s">
        <v>377</v>
      </c>
      <c r="G242" s="334" t="s">
        <v>3706</v>
      </c>
      <c r="H242" s="334">
        <v>2</v>
      </c>
      <c r="I242" s="335">
        <v>1.5665</v>
      </c>
    </row>
    <row r="243" spans="1:9" x14ac:dyDescent="0.35">
      <c r="A243" s="334" t="str">
        <f>Inek2021A1a2a[[#This Row],[PEPP]]&amp;"#"&amp;Inek2021A1a2a[[#This Row],[Klasse]]</f>
        <v>PA15A#3</v>
      </c>
      <c r="B243" s="334">
        <f>Inek2021A1a2a[[#This Row],[Klasse2]]</f>
        <v>3</v>
      </c>
      <c r="C243" s="335">
        <f>Inek2021A1a2a[[#This Row],[BewJeTag2]]</f>
        <v>1.5441</v>
      </c>
      <c r="D243" s="334" t="s">
        <v>340</v>
      </c>
      <c r="E243" s="334" t="s">
        <v>350</v>
      </c>
      <c r="F243" s="334" t="s">
        <v>377</v>
      </c>
      <c r="G243" s="334" t="s">
        <v>3706</v>
      </c>
      <c r="H243" s="334">
        <v>3</v>
      </c>
      <c r="I243" s="335">
        <v>1.5441</v>
      </c>
    </row>
    <row r="244" spans="1:9" x14ac:dyDescent="0.35">
      <c r="A244" s="334" t="str">
        <f>Inek2021A1a2a[[#This Row],[PEPP]]&amp;"#"&amp;Inek2021A1a2a[[#This Row],[Klasse]]</f>
        <v>PA15A#4</v>
      </c>
      <c r="B244" s="334">
        <f>Inek2021A1a2a[[#This Row],[Klasse2]]</f>
        <v>4</v>
      </c>
      <c r="C244" s="335">
        <f>Inek2021A1a2a[[#This Row],[BewJeTag2]]</f>
        <v>1.5218</v>
      </c>
      <c r="D244" s="334" t="s">
        <v>340</v>
      </c>
      <c r="E244" s="334" t="s">
        <v>350</v>
      </c>
      <c r="F244" s="334" t="s">
        <v>377</v>
      </c>
      <c r="G244" s="334" t="s">
        <v>3706</v>
      </c>
      <c r="H244" s="334">
        <v>4</v>
      </c>
      <c r="I244" s="335">
        <v>1.5218</v>
      </c>
    </row>
    <row r="245" spans="1:9" x14ac:dyDescent="0.35">
      <c r="A245" s="334" t="str">
        <f>Inek2021A1a2a[[#This Row],[PEPP]]&amp;"#"&amp;Inek2021A1a2a[[#This Row],[Klasse]]</f>
        <v>PA15A#5</v>
      </c>
      <c r="B245" s="334">
        <f>Inek2021A1a2a[[#This Row],[Klasse2]]</f>
        <v>5</v>
      </c>
      <c r="C245" s="335">
        <f>Inek2021A1a2a[[#This Row],[BewJeTag2]]</f>
        <v>1.4995000000000001</v>
      </c>
      <c r="D245" s="334" t="s">
        <v>340</v>
      </c>
      <c r="E245" s="334" t="s">
        <v>350</v>
      </c>
      <c r="F245" s="334" t="s">
        <v>377</v>
      </c>
      <c r="G245" s="334" t="s">
        <v>3706</v>
      </c>
      <c r="H245" s="334">
        <v>5</v>
      </c>
      <c r="I245" s="335">
        <v>1.4995000000000001</v>
      </c>
    </row>
    <row r="246" spans="1:9" x14ac:dyDescent="0.35">
      <c r="A246" s="334" t="str">
        <f>Inek2021A1a2a[[#This Row],[PEPP]]&amp;"#"&amp;Inek2021A1a2a[[#This Row],[Klasse]]</f>
        <v>PA15A#6</v>
      </c>
      <c r="B246" s="334">
        <f>Inek2021A1a2a[[#This Row],[Klasse2]]</f>
        <v>6</v>
      </c>
      <c r="C246" s="335">
        <f>Inek2021A1a2a[[#This Row],[BewJeTag2]]</f>
        <v>1.4771000000000001</v>
      </c>
      <c r="D246" s="334" t="s">
        <v>340</v>
      </c>
      <c r="E246" s="334" t="s">
        <v>350</v>
      </c>
      <c r="F246" s="334" t="s">
        <v>377</v>
      </c>
      <c r="G246" s="334" t="s">
        <v>3706</v>
      </c>
      <c r="H246" s="334">
        <v>6</v>
      </c>
      <c r="I246" s="335">
        <v>1.4771000000000001</v>
      </c>
    </row>
    <row r="247" spans="1:9" x14ac:dyDescent="0.35">
      <c r="A247" s="334" t="str">
        <f>Inek2021A1a2a[[#This Row],[PEPP]]&amp;"#"&amp;Inek2021A1a2a[[#This Row],[Klasse]]</f>
        <v>PA15A#7</v>
      </c>
      <c r="B247" s="334">
        <f>Inek2021A1a2a[[#This Row],[Klasse2]]</f>
        <v>7</v>
      </c>
      <c r="C247" s="335">
        <f>Inek2021A1a2a[[#This Row],[BewJeTag2]]</f>
        <v>1.4548000000000001</v>
      </c>
      <c r="D247" s="334" t="s">
        <v>340</v>
      </c>
      <c r="E247" s="334" t="s">
        <v>350</v>
      </c>
      <c r="F247" s="334" t="s">
        <v>377</v>
      </c>
      <c r="G247" s="334" t="s">
        <v>3706</v>
      </c>
      <c r="H247" s="334">
        <v>7</v>
      </c>
      <c r="I247" s="335">
        <v>1.4548000000000001</v>
      </c>
    </row>
    <row r="248" spans="1:9" x14ac:dyDescent="0.35">
      <c r="A248" s="334" t="str">
        <f>Inek2021A1a2a[[#This Row],[PEPP]]&amp;"#"&amp;Inek2021A1a2a[[#This Row],[Klasse]]</f>
        <v>PA15A#8</v>
      </c>
      <c r="B248" s="334">
        <f>Inek2021A1a2a[[#This Row],[Klasse2]]</f>
        <v>8</v>
      </c>
      <c r="C248" s="335">
        <f>Inek2021A1a2a[[#This Row],[BewJeTag2]]</f>
        <v>1.4325000000000001</v>
      </c>
      <c r="D248" s="334" t="s">
        <v>340</v>
      </c>
      <c r="E248" s="334" t="s">
        <v>350</v>
      </c>
      <c r="F248" s="334" t="s">
        <v>377</v>
      </c>
      <c r="G248" s="334" t="s">
        <v>3706</v>
      </c>
      <c r="H248" s="334">
        <v>8</v>
      </c>
      <c r="I248" s="335">
        <v>1.4325000000000001</v>
      </c>
    </row>
    <row r="249" spans="1:9" x14ac:dyDescent="0.35">
      <c r="A249" s="334" t="str">
        <f>Inek2021A1a2a[[#This Row],[PEPP]]&amp;"#"&amp;Inek2021A1a2a[[#This Row],[Klasse]]</f>
        <v>PA15A#9</v>
      </c>
      <c r="B249" s="334">
        <f>Inek2021A1a2a[[#This Row],[Klasse2]]</f>
        <v>9</v>
      </c>
      <c r="C249" s="335">
        <f>Inek2021A1a2a[[#This Row],[BewJeTag2]]</f>
        <v>1.4101999999999999</v>
      </c>
      <c r="D249" s="334" t="s">
        <v>340</v>
      </c>
      <c r="E249" s="334" t="s">
        <v>350</v>
      </c>
      <c r="F249" s="334" t="s">
        <v>377</v>
      </c>
      <c r="G249" s="334" t="s">
        <v>3706</v>
      </c>
      <c r="H249" s="334">
        <v>9</v>
      </c>
      <c r="I249" s="335">
        <v>1.4101999999999999</v>
      </c>
    </row>
    <row r="250" spans="1:9" x14ac:dyDescent="0.35">
      <c r="A250" s="334" t="str">
        <f>Inek2021A1a2a[[#This Row],[PEPP]]&amp;"#"&amp;Inek2021A1a2a[[#This Row],[Klasse]]</f>
        <v>PA15A#10</v>
      </c>
      <c r="B250" s="334">
        <f>Inek2021A1a2a[[#This Row],[Klasse2]]</f>
        <v>10</v>
      </c>
      <c r="C250" s="335">
        <f>Inek2021A1a2a[[#This Row],[BewJeTag2]]</f>
        <v>1.3877999999999999</v>
      </c>
      <c r="D250" s="334" t="s">
        <v>340</v>
      </c>
      <c r="E250" s="334" t="s">
        <v>350</v>
      </c>
      <c r="F250" s="334" t="s">
        <v>377</v>
      </c>
      <c r="G250" s="334" t="s">
        <v>3706</v>
      </c>
      <c r="H250" s="334">
        <v>10</v>
      </c>
      <c r="I250" s="335">
        <v>1.3877999999999999</v>
      </c>
    </row>
    <row r="251" spans="1:9" x14ac:dyDescent="0.35">
      <c r="A251" s="334" t="str">
        <f>Inek2021A1a2a[[#This Row],[PEPP]]&amp;"#"&amp;Inek2021A1a2a[[#This Row],[Klasse]]</f>
        <v>PA15A#11</v>
      </c>
      <c r="B251" s="334">
        <f>Inek2021A1a2a[[#This Row],[Klasse2]]</f>
        <v>11</v>
      </c>
      <c r="C251" s="335">
        <f>Inek2021A1a2a[[#This Row],[BewJeTag2]]</f>
        <v>1.3654999999999999</v>
      </c>
      <c r="D251" s="334" t="s">
        <v>340</v>
      </c>
      <c r="E251" s="334" t="s">
        <v>350</v>
      </c>
      <c r="F251" s="334" t="s">
        <v>377</v>
      </c>
      <c r="G251" s="334" t="s">
        <v>3706</v>
      </c>
      <c r="H251" s="334">
        <v>11</v>
      </c>
      <c r="I251" s="335">
        <v>1.3654999999999999</v>
      </c>
    </row>
    <row r="252" spans="1:9" x14ac:dyDescent="0.35">
      <c r="A252" s="334" t="str">
        <f>Inek2021A1a2a[[#This Row],[PEPP]]&amp;"#"&amp;Inek2021A1a2a[[#This Row],[Klasse]]</f>
        <v>PA15A#12</v>
      </c>
      <c r="B252" s="334">
        <f>Inek2021A1a2a[[#This Row],[Klasse2]]</f>
        <v>12</v>
      </c>
      <c r="C252" s="335">
        <f>Inek2021A1a2a[[#This Row],[BewJeTag2]]</f>
        <v>1.3431999999999999</v>
      </c>
      <c r="D252" s="334" t="s">
        <v>340</v>
      </c>
      <c r="E252" s="334" t="s">
        <v>350</v>
      </c>
      <c r="F252" s="334" t="s">
        <v>377</v>
      </c>
      <c r="G252" s="334" t="s">
        <v>3706</v>
      </c>
      <c r="H252" s="334">
        <v>12</v>
      </c>
      <c r="I252" s="335">
        <v>1.3431999999999999</v>
      </c>
    </row>
    <row r="253" spans="1:9" x14ac:dyDescent="0.35">
      <c r="A253" s="334" t="str">
        <f>Inek2021A1a2a[[#This Row],[PEPP]]&amp;"#"&amp;Inek2021A1a2a[[#This Row],[Klasse]]</f>
        <v>PA15A#13</v>
      </c>
      <c r="B253" s="334">
        <f>Inek2021A1a2a[[#This Row],[Klasse2]]</f>
        <v>13</v>
      </c>
      <c r="C253" s="335">
        <f>Inek2021A1a2a[[#This Row],[BewJeTag2]]</f>
        <v>1.3209</v>
      </c>
      <c r="D253" s="334" t="s">
        <v>340</v>
      </c>
      <c r="E253" s="334" t="s">
        <v>350</v>
      </c>
      <c r="F253" s="334" t="s">
        <v>377</v>
      </c>
      <c r="G253" s="334" t="s">
        <v>3706</v>
      </c>
      <c r="H253" s="334">
        <v>13</v>
      </c>
      <c r="I253" s="335">
        <v>1.3209</v>
      </c>
    </row>
    <row r="254" spans="1:9" x14ac:dyDescent="0.35">
      <c r="A254" s="334" t="str">
        <f>Inek2021A1a2a[[#This Row],[PEPP]]&amp;"#"&amp;Inek2021A1a2a[[#This Row],[Klasse]]</f>
        <v>PA15A#14</v>
      </c>
      <c r="B254" s="334">
        <f>Inek2021A1a2a[[#This Row],[Klasse2]]</f>
        <v>14</v>
      </c>
      <c r="C254" s="335">
        <f>Inek2021A1a2a[[#This Row],[BewJeTag2]]</f>
        <v>1.2985</v>
      </c>
      <c r="D254" s="334" t="s">
        <v>340</v>
      </c>
      <c r="E254" s="334" t="s">
        <v>350</v>
      </c>
      <c r="F254" s="334" t="s">
        <v>377</v>
      </c>
      <c r="G254" s="334" t="s">
        <v>3706</v>
      </c>
      <c r="H254" s="334">
        <v>14</v>
      </c>
      <c r="I254" s="335">
        <v>1.2985</v>
      </c>
    </row>
    <row r="255" spans="1:9" x14ac:dyDescent="0.35">
      <c r="A255" s="334" t="str">
        <f>Inek2021A1a2a[[#This Row],[PEPP]]&amp;"#"&amp;Inek2021A1a2a[[#This Row],[Klasse]]</f>
        <v>PA15A#15</v>
      </c>
      <c r="B255" s="334">
        <f>Inek2021A1a2a[[#This Row],[Klasse2]]</f>
        <v>15</v>
      </c>
      <c r="C255" s="335">
        <f>Inek2021A1a2a[[#This Row],[BewJeTag2]]</f>
        <v>1.2762</v>
      </c>
      <c r="D255" s="334" t="s">
        <v>340</v>
      </c>
      <c r="E255" s="334" t="s">
        <v>350</v>
      </c>
      <c r="F255" s="334" t="s">
        <v>377</v>
      </c>
      <c r="G255" s="334" t="s">
        <v>3706</v>
      </c>
      <c r="H255" s="334">
        <v>15</v>
      </c>
      <c r="I255" s="335">
        <v>1.2762</v>
      </c>
    </row>
    <row r="256" spans="1:9" x14ac:dyDescent="0.35">
      <c r="A256" s="334" t="str">
        <f>Inek2021A1a2a[[#This Row],[PEPP]]&amp;"#"&amp;Inek2021A1a2a[[#This Row],[Klasse]]</f>
        <v>PA15B#1</v>
      </c>
      <c r="B256" s="334">
        <f>Inek2021A1a2a[[#This Row],[Klasse2]]</f>
        <v>1</v>
      </c>
      <c r="C256" s="335">
        <f>Inek2021A1a2a[[#This Row],[BewJeTag2]]</f>
        <v>1.538</v>
      </c>
      <c r="D256" s="334" t="s">
        <v>340</v>
      </c>
      <c r="E256" s="334" t="s">
        <v>350</v>
      </c>
      <c r="F256" s="334" t="s">
        <v>379</v>
      </c>
      <c r="G256" s="334" t="s">
        <v>3876</v>
      </c>
      <c r="H256" s="334">
        <v>1</v>
      </c>
      <c r="I256" s="335">
        <v>1.538</v>
      </c>
    </row>
    <row r="257" spans="1:9" x14ac:dyDescent="0.35">
      <c r="A257" s="334" t="str">
        <f>Inek2021A1a2a[[#This Row],[PEPP]]&amp;"#"&amp;Inek2021A1a2a[[#This Row],[Klasse]]</f>
        <v>PA15B#2</v>
      </c>
      <c r="B257" s="334">
        <f>Inek2021A1a2a[[#This Row],[Klasse2]]</f>
        <v>2</v>
      </c>
      <c r="C257" s="335">
        <f>Inek2021A1a2a[[#This Row],[BewJeTag2]]</f>
        <v>1.5039</v>
      </c>
      <c r="D257" s="334" t="s">
        <v>340</v>
      </c>
      <c r="E257" s="334" t="s">
        <v>350</v>
      </c>
      <c r="F257" s="334" t="s">
        <v>379</v>
      </c>
      <c r="G257" s="334" t="s">
        <v>3876</v>
      </c>
      <c r="H257" s="334">
        <v>2</v>
      </c>
      <c r="I257" s="335">
        <v>1.5039</v>
      </c>
    </row>
    <row r="258" spans="1:9" x14ac:dyDescent="0.35">
      <c r="A258" s="334" t="str">
        <f>Inek2021A1a2a[[#This Row],[PEPP]]&amp;"#"&amp;Inek2021A1a2a[[#This Row],[Klasse]]</f>
        <v>PA15B#3</v>
      </c>
      <c r="B258" s="334">
        <f>Inek2021A1a2a[[#This Row],[Klasse2]]</f>
        <v>3</v>
      </c>
      <c r="C258" s="335">
        <f>Inek2021A1a2a[[#This Row],[BewJeTag2]]</f>
        <v>1.4818</v>
      </c>
      <c r="D258" s="334" t="s">
        <v>340</v>
      </c>
      <c r="E258" s="334" t="s">
        <v>350</v>
      </c>
      <c r="F258" s="334" t="s">
        <v>379</v>
      </c>
      <c r="G258" s="334" t="s">
        <v>3876</v>
      </c>
      <c r="H258" s="334">
        <v>3</v>
      </c>
      <c r="I258" s="335">
        <v>1.4818</v>
      </c>
    </row>
    <row r="259" spans="1:9" x14ac:dyDescent="0.35">
      <c r="A259" s="334" t="str">
        <f>Inek2021A1a2a[[#This Row],[PEPP]]&amp;"#"&amp;Inek2021A1a2a[[#This Row],[Klasse]]</f>
        <v>PA15B#4</v>
      </c>
      <c r="B259" s="334">
        <f>Inek2021A1a2a[[#This Row],[Klasse2]]</f>
        <v>4</v>
      </c>
      <c r="C259" s="335">
        <f>Inek2021A1a2a[[#This Row],[BewJeTag2]]</f>
        <v>1.4597</v>
      </c>
      <c r="D259" s="334" t="s">
        <v>340</v>
      </c>
      <c r="E259" s="334" t="s">
        <v>350</v>
      </c>
      <c r="F259" s="334" t="s">
        <v>379</v>
      </c>
      <c r="G259" s="334" t="s">
        <v>3876</v>
      </c>
      <c r="H259" s="334">
        <v>4</v>
      </c>
      <c r="I259" s="335">
        <v>1.4597</v>
      </c>
    </row>
    <row r="260" spans="1:9" x14ac:dyDescent="0.35">
      <c r="A260" s="334" t="str">
        <f>Inek2021A1a2a[[#This Row],[PEPP]]&amp;"#"&amp;Inek2021A1a2a[[#This Row],[Klasse]]</f>
        <v>PA15B#5</v>
      </c>
      <c r="B260" s="334">
        <f>Inek2021A1a2a[[#This Row],[Klasse2]]</f>
        <v>5</v>
      </c>
      <c r="C260" s="335">
        <f>Inek2021A1a2a[[#This Row],[BewJeTag2]]</f>
        <v>1.4377</v>
      </c>
      <c r="D260" s="334" t="s">
        <v>340</v>
      </c>
      <c r="E260" s="334" t="s">
        <v>350</v>
      </c>
      <c r="F260" s="334" t="s">
        <v>379</v>
      </c>
      <c r="G260" s="334" t="s">
        <v>3876</v>
      </c>
      <c r="H260" s="334">
        <v>5</v>
      </c>
      <c r="I260" s="335">
        <v>1.4377</v>
      </c>
    </row>
    <row r="261" spans="1:9" x14ac:dyDescent="0.35">
      <c r="A261" s="334" t="str">
        <f>Inek2021A1a2a[[#This Row],[PEPP]]&amp;"#"&amp;Inek2021A1a2a[[#This Row],[Klasse]]</f>
        <v>PA15B#6</v>
      </c>
      <c r="B261" s="334">
        <f>Inek2021A1a2a[[#This Row],[Klasse2]]</f>
        <v>6</v>
      </c>
      <c r="C261" s="335">
        <f>Inek2021A1a2a[[#This Row],[BewJeTag2]]</f>
        <v>1.4156</v>
      </c>
      <c r="D261" s="334" t="s">
        <v>340</v>
      </c>
      <c r="E261" s="334" t="s">
        <v>350</v>
      </c>
      <c r="F261" s="334" t="s">
        <v>379</v>
      </c>
      <c r="G261" s="334" t="s">
        <v>3876</v>
      </c>
      <c r="H261" s="334">
        <v>6</v>
      </c>
      <c r="I261" s="335">
        <v>1.4156</v>
      </c>
    </row>
    <row r="262" spans="1:9" x14ac:dyDescent="0.35">
      <c r="A262" s="334" t="str">
        <f>Inek2021A1a2a[[#This Row],[PEPP]]&amp;"#"&amp;Inek2021A1a2a[[#This Row],[Klasse]]</f>
        <v>PA15B#7</v>
      </c>
      <c r="B262" s="334">
        <f>Inek2021A1a2a[[#This Row],[Klasse2]]</f>
        <v>7</v>
      </c>
      <c r="C262" s="335">
        <f>Inek2021A1a2a[[#This Row],[BewJeTag2]]</f>
        <v>1.3935</v>
      </c>
      <c r="D262" s="334" t="s">
        <v>340</v>
      </c>
      <c r="E262" s="334" t="s">
        <v>350</v>
      </c>
      <c r="F262" s="334" t="s">
        <v>379</v>
      </c>
      <c r="G262" s="334" t="s">
        <v>3876</v>
      </c>
      <c r="H262" s="334">
        <v>7</v>
      </c>
      <c r="I262" s="335">
        <v>1.3935</v>
      </c>
    </row>
    <row r="263" spans="1:9" x14ac:dyDescent="0.35">
      <c r="A263" s="334" t="str">
        <f>Inek2021A1a2a[[#This Row],[PEPP]]&amp;"#"&amp;Inek2021A1a2a[[#This Row],[Klasse]]</f>
        <v>PA15B#8</v>
      </c>
      <c r="B263" s="334">
        <f>Inek2021A1a2a[[#This Row],[Klasse2]]</f>
        <v>8</v>
      </c>
      <c r="C263" s="335">
        <f>Inek2021A1a2a[[#This Row],[BewJeTag2]]</f>
        <v>1.3714</v>
      </c>
      <c r="D263" s="334" t="s">
        <v>340</v>
      </c>
      <c r="E263" s="334" t="s">
        <v>350</v>
      </c>
      <c r="F263" s="334" t="s">
        <v>379</v>
      </c>
      <c r="G263" s="334" t="s">
        <v>3876</v>
      </c>
      <c r="H263" s="334">
        <v>8</v>
      </c>
      <c r="I263" s="335">
        <v>1.3714</v>
      </c>
    </row>
    <row r="264" spans="1:9" x14ac:dyDescent="0.35">
      <c r="A264" s="334" t="str">
        <f>Inek2021A1a2a[[#This Row],[PEPP]]&amp;"#"&amp;Inek2021A1a2a[[#This Row],[Klasse]]</f>
        <v>PA15B#9</v>
      </c>
      <c r="B264" s="334">
        <f>Inek2021A1a2a[[#This Row],[Klasse2]]</f>
        <v>9</v>
      </c>
      <c r="C264" s="335">
        <f>Inek2021A1a2a[[#This Row],[BewJeTag2]]</f>
        <v>1.3492999999999999</v>
      </c>
      <c r="D264" s="334" t="s">
        <v>340</v>
      </c>
      <c r="E264" s="334" t="s">
        <v>350</v>
      </c>
      <c r="F264" s="334" t="s">
        <v>379</v>
      </c>
      <c r="G264" s="334" t="s">
        <v>3876</v>
      </c>
      <c r="H264" s="334">
        <v>9</v>
      </c>
      <c r="I264" s="335">
        <v>1.3492999999999999</v>
      </c>
    </row>
    <row r="265" spans="1:9" x14ac:dyDescent="0.35">
      <c r="A265" s="334" t="str">
        <f>Inek2021A1a2a[[#This Row],[PEPP]]&amp;"#"&amp;Inek2021A1a2a[[#This Row],[Klasse]]</f>
        <v>PA15B#10</v>
      </c>
      <c r="B265" s="334">
        <f>Inek2021A1a2a[[#This Row],[Klasse2]]</f>
        <v>10</v>
      </c>
      <c r="C265" s="335">
        <f>Inek2021A1a2a[[#This Row],[BewJeTag2]]</f>
        <v>1.3271999999999999</v>
      </c>
      <c r="D265" s="334" t="s">
        <v>340</v>
      </c>
      <c r="E265" s="334" t="s">
        <v>350</v>
      </c>
      <c r="F265" s="334" t="s">
        <v>379</v>
      </c>
      <c r="G265" s="334" t="s">
        <v>3876</v>
      </c>
      <c r="H265" s="334">
        <v>10</v>
      </c>
      <c r="I265" s="335">
        <v>1.3271999999999999</v>
      </c>
    </row>
    <row r="266" spans="1:9" x14ac:dyDescent="0.35">
      <c r="A266" s="334" t="str">
        <f>Inek2021A1a2a[[#This Row],[PEPP]]&amp;"#"&amp;Inek2021A1a2a[[#This Row],[Klasse]]</f>
        <v>PA15B#11</v>
      </c>
      <c r="B266" s="334">
        <f>Inek2021A1a2a[[#This Row],[Klasse2]]</f>
        <v>11</v>
      </c>
      <c r="C266" s="335">
        <f>Inek2021A1a2a[[#This Row],[BewJeTag2]]</f>
        <v>1.3051999999999999</v>
      </c>
      <c r="D266" s="334" t="s">
        <v>340</v>
      </c>
      <c r="E266" s="334" t="s">
        <v>350</v>
      </c>
      <c r="F266" s="334" t="s">
        <v>379</v>
      </c>
      <c r="G266" s="334" t="s">
        <v>3876</v>
      </c>
      <c r="H266" s="334">
        <v>11</v>
      </c>
      <c r="I266" s="335">
        <v>1.3051999999999999</v>
      </c>
    </row>
    <row r="267" spans="1:9" x14ac:dyDescent="0.35">
      <c r="A267" s="334" t="str">
        <f>Inek2021A1a2a[[#This Row],[PEPP]]&amp;"#"&amp;Inek2021A1a2a[[#This Row],[Klasse]]</f>
        <v>PA15B#12</v>
      </c>
      <c r="B267" s="334">
        <f>Inek2021A1a2a[[#This Row],[Klasse2]]</f>
        <v>12</v>
      </c>
      <c r="C267" s="335">
        <f>Inek2021A1a2a[[#This Row],[BewJeTag2]]</f>
        <v>1.2830999999999999</v>
      </c>
      <c r="D267" s="334" t="s">
        <v>340</v>
      </c>
      <c r="E267" s="334" t="s">
        <v>350</v>
      </c>
      <c r="F267" s="334" t="s">
        <v>379</v>
      </c>
      <c r="G267" s="334" t="s">
        <v>3876</v>
      </c>
      <c r="H267" s="334">
        <v>12</v>
      </c>
      <c r="I267" s="335">
        <v>1.2830999999999999</v>
      </c>
    </row>
    <row r="268" spans="1:9" x14ac:dyDescent="0.35">
      <c r="A268" s="334" t="str">
        <f>Inek2021A1a2a[[#This Row],[PEPP]]&amp;"#"&amp;Inek2021A1a2a[[#This Row],[Klasse]]</f>
        <v>PA15B#13</v>
      </c>
      <c r="B268" s="334">
        <f>Inek2021A1a2a[[#This Row],[Klasse2]]</f>
        <v>13</v>
      </c>
      <c r="C268" s="335">
        <f>Inek2021A1a2a[[#This Row],[BewJeTag2]]</f>
        <v>1.2609999999999999</v>
      </c>
      <c r="D268" s="334" t="s">
        <v>340</v>
      </c>
      <c r="E268" s="334" t="s">
        <v>350</v>
      </c>
      <c r="F268" s="334" t="s">
        <v>379</v>
      </c>
      <c r="G268" s="334" t="s">
        <v>3876</v>
      </c>
      <c r="H268" s="334">
        <v>13</v>
      </c>
      <c r="I268" s="335">
        <v>1.2609999999999999</v>
      </c>
    </row>
    <row r="269" spans="1:9" x14ac:dyDescent="0.35">
      <c r="A269" s="334" t="str">
        <f>Inek2021A1a2a[[#This Row],[PEPP]]&amp;"#"&amp;Inek2021A1a2a[[#This Row],[Klasse]]</f>
        <v>PA15B#14</v>
      </c>
      <c r="B269" s="334">
        <f>Inek2021A1a2a[[#This Row],[Klasse2]]</f>
        <v>14</v>
      </c>
      <c r="C269" s="335">
        <f>Inek2021A1a2a[[#This Row],[BewJeTag2]]</f>
        <v>1.2388999999999999</v>
      </c>
      <c r="D269" s="334" t="s">
        <v>340</v>
      </c>
      <c r="E269" s="334" t="s">
        <v>350</v>
      </c>
      <c r="F269" s="334" t="s">
        <v>379</v>
      </c>
      <c r="G269" s="334" t="s">
        <v>3876</v>
      </c>
      <c r="H269" s="334">
        <v>14</v>
      </c>
      <c r="I269" s="335">
        <v>1.2388999999999999</v>
      </c>
    </row>
    <row r="270" spans="1:9" x14ac:dyDescent="0.35">
      <c r="A270" s="334" t="str">
        <f>Inek2021A1a2a[[#This Row],[PEPP]]&amp;"#"&amp;Inek2021A1a2a[[#This Row],[Klasse]]</f>
        <v>PA15B#15</v>
      </c>
      <c r="B270" s="334">
        <f>Inek2021A1a2a[[#This Row],[Klasse2]]</f>
        <v>15</v>
      </c>
      <c r="C270" s="335">
        <f>Inek2021A1a2a[[#This Row],[BewJeTag2]]</f>
        <v>1.2168000000000001</v>
      </c>
      <c r="D270" s="334" t="s">
        <v>340</v>
      </c>
      <c r="E270" s="334" t="s">
        <v>350</v>
      </c>
      <c r="F270" s="334" t="s">
        <v>379</v>
      </c>
      <c r="G270" s="334" t="s">
        <v>3876</v>
      </c>
      <c r="H270" s="334">
        <v>15</v>
      </c>
      <c r="I270" s="335">
        <v>1.2168000000000001</v>
      </c>
    </row>
    <row r="271" spans="1:9" x14ac:dyDescent="0.35">
      <c r="A271" s="334" t="str">
        <f>Inek2021A1a2a[[#This Row],[PEPP]]&amp;"#"&amp;Inek2021A1a2a[[#This Row],[Klasse]]</f>
        <v>PA15B#16</v>
      </c>
      <c r="B271" s="334">
        <f>Inek2021A1a2a[[#This Row],[Klasse2]]</f>
        <v>16</v>
      </c>
      <c r="C271" s="335">
        <f>Inek2021A1a2a[[#This Row],[BewJeTag2]]</f>
        <v>1.1948000000000001</v>
      </c>
      <c r="D271" s="334" t="s">
        <v>340</v>
      </c>
      <c r="E271" s="334" t="s">
        <v>350</v>
      </c>
      <c r="F271" s="334" t="s">
        <v>379</v>
      </c>
      <c r="G271" s="334" t="s">
        <v>3876</v>
      </c>
      <c r="H271" s="334">
        <v>16</v>
      </c>
      <c r="I271" s="335">
        <v>1.1948000000000001</v>
      </c>
    </row>
    <row r="272" spans="1:9" x14ac:dyDescent="0.35">
      <c r="A272" s="334" t="str">
        <f>Inek2021A1a2a[[#This Row],[PEPP]]&amp;"#"&amp;Inek2021A1a2a[[#This Row],[Klasse]]</f>
        <v>PA15C#1</v>
      </c>
      <c r="B272" s="334">
        <f>Inek2021A1a2a[[#This Row],[Klasse2]]</f>
        <v>1</v>
      </c>
      <c r="C272" s="335">
        <f>Inek2021A1a2a[[#This Row],[BewJeTag2]]</f>
        <v>1.4725999999999999</v>
      </c>
      <c r="D272" s="334" t="s">
        <v>340</v>
      </c>
      <c r="E272" s="334" t="s">
        <v>350</v>
      </c>
      <c r="F272" s="334" t="s">
        <v>381</v>
      </c>
      <c r="G272" s="334" t="s">
        <v>3877</v>
      </c>
      <c r="H272" s="334">
        <v>1</v>
      </c>
      <c r="I272" s="335">
        <v>1.4725999999999999</v>
      </c>
    </row>
    <row r="273" spans="1:9" x14ac:dyDescent="0.35">
      <c r="A273" s="334" t="str">
        <f>Inek2021A1a2a[[#This Row],[PEPP]]&amp;"#"&amp;Inek2021A1a2a[[#This Row],[Klasse]]</f>
        <v>PA15C#2</v>
      </c>
      <c r="B273" s="334">
        <f>Inek2021A1a2a[[#This Row],[Klasse2]]</f>
        <v>2</v>
      </c>
      <c r="C273" s="335">
        <f>Inek2021A1a2a[[#This Row],[BewJeTag2]]</f>
        <v>1.4406000000000001</v>
      </c>
      <c r="D273" s="334" t="s">
        <v>340</v>
      </c>
      <c r="E273" s="334" t="s">
        <v>350</v>
      </c>
      <c r="F273" s="334" t="s">
        <v>381</v>
      </c>
      <c r="G273" s="334" t="s">
        <v>3877</v>
      </c>
      <c r="H273" s="334">
        <v>2</v>
      </c>
      <c r="I273" s="335">
        <v>1.4406000000000001</v>
      </c>
    </row>
    <row r="274" spans="1:9" x14ac:dyDescent="0.35">
      <c r="A274" s="334" t="str">
        <f>Inek2021A1a2a[[#This Row],[PEPP]]&amp;"#"&amp;Inek2021A1a2a[[#This Row],[Klasse]]</f>
        <v>PA15C#3</v>
      </c>
      <c r="B274" s="334">
        <f>Inek2021A1a2a[[#This Row],[Klasse2]]</f>
        <v>3</v>
      </c>
      <c r="C274" s="335">
        <f>Inek2021A1a2a[[#This Row],[BewJeTag2]]</f>
        <v>1.4177</v>
      </c>
      <c r="D274" s="334" t="s">
        <v>340</v>
      </c>
      <c r="E274" s="334" t="s">
        <v>350</v>
      </c>
      <c r="F274" s="334" t="s">
        <v>381</v>
      </c>
      <c r="G274" s="334" t="s">
        <v>3877</v>
      </c>
      <c r="H274" s="334">
        <v>3</v>
      </c>
      <c r="I274" s="335">
        <v>1.4177</v>
      </c>
    </row>
    <row r="275" spans="1:9" x14ac:dyDescent="0.35">
      <c r="A275" s="334" t="str">
        <f>Inek2021A1a2a[[#This Row],[PEPP]]&amp;"#"&amp;Inek2021A1a2a[[#This Row],[Klasse]]</f>
        <v>PA15C#4</v>
      </c>
      <c r="B275" s="334">
        <f>Inek2021A1a2a[[#This Row],[Klasse2]]</f>
        <v>4</v>
      </c>
      <c r="C275" s="335">
        <f>Inek2021A1a2a[[#This Row],[BewJeTag2]]</f>
        <v>1.3948</v>
      </c>
      <c r="D275" s="334" t="s">
        <v>340</v>
      </c>
      <c r="E275" s="334" t="s">
        <v>350</v>
      </c>
      <c r="F275" s="334" t="s">
        <v>381</v>
      </c>
      <c r="G275" s="334" t="s">
        <v>3877</v>
      </c>
      <c r="H275" s="334">
        <v>4</v>
      </c>
      <c r="I275" s="335">
        <v>1.3948</v>
      </c>
    </row>
    <row r="276" spans="1:9" x14ac:dyDescent="0.35">
      <c r="A276" s="334" t="str">
        <f>Inek2021A1a2a[[#This Row],[PEPP]]&amp;"#"&amp;Inek2021A1a2a[[#This Row],[Klasse]]</f>
        <v>PA15C#5</v>
      </c>
      <c r="B276" s="334">
        <f>Inek2021A1a2a[[#This Row],[Klasse2]]</f>
        <v>5</v>
      </c>
      <c r="C276" s="335">
        <f>Inek2021A1a2a[[#This Row],[BewJeTag2]]</f>
        <v>1.3718999999999999</v>
      </c>
      <c r="D276" s="334" t="s">
        <v>340</v>
      </c>
      <c r="E276" s="334" t="s">
        <v>350</v>
      </c>
      <c r="F276" s="334" t="s">
        <v>381</v>
      </c>
      <c r="G276" s="334" t="s">
        <v>3877</v>
      </c>
      <c r="H276" s="334">
        <v>5</v>
      </c>
      <c r="I276" s="335">
        <v>1.3718999999999999</v>
      </c>
    </row>
    <row r="277" spans="1:9" x14ac:dyDescent="0.35">
      <c r="A277" s="334" t="str">
        <f>Inek2021A1a2a[[#This Row],[PEPP]]&amp;"#"&amp;Inek2021A1a2a[[#This Row],[Klasse]]</f>
        <v>PA15C#6</v>
      </c>
      <c r="B277" s="334">
        <f>Inek2021A1a2a[[#This Row],[Klasse2]]</f>
        <v>6</v>
      </c>
      <c r="C277" s="335">
        <f>Inek2021A1a2a[[#This Row],[BewJeTag2]]</f>
        <v>1.349</v>
      </c>
      <c r="D277" s="334" t="s">
        <v>340</v>
      </c>
      <c r="E277" s="334" t="s">
        <v>350</v>
      </c>
      <c r="F277" s="334" t="s">
        <v>381</v>
      </c>
      <c r="G277" s="334" t="s">
        <v>3877</v>
      </c>
      <c r="H277" s="334">
        <v>6</v>
      </c>
      <c r="I277" s="335">
        <v>1.349</v>
      </c>
    </row>
    <row r="278" spans="1:9" x14ac:dyDescent="0.35">
      <c r="A278" s="334" t="str">
        <f>Inek2021A1a2a[[#This Row],[PEPP]]&amp;"#"&amp;Inek2021A1a2a[[#This Row],[Klasse]]</f>
        <v>PA15C#7</v>
      </c>
      <c r="B278" s="334">
        <f>Inek2021A1a2a[[#This Row],[Klasse2]]</f>
        <v>7</v>
      </c>
      <c r="C278" s="335">
        <f>Inek2021A1a2a[[#This Row],[BewJeTag2]]</f>
        <v>1.3261000000000001</v>
      </c>
      <c r="D278" s="334" t="s">
        <v>340</v>
      </c>
      <c r="E278" s="334" t="s">
        <v>350</v>
      </c>
      <c r="F278" s="334" t="s">
        <v>381</v>
      </c>
      <c r="G278" s="334" t="s">
        <v>3877</v>
      </c>
      <c r="H278" s="334">
        <v>7</v>
      </c>
      <c r="I278" s="335">
        <v>1.3261000000000001</v>
      </c>
    </row>
    <row r="279" spans="1:9" x14ac:dyDescent="0.35">
      <c r="A279" s="334" t="str">
        <f>Inek2021A1a2a[[#This Row],[PEPP]]&amp;"#"&amp;Inek2021A1a2a[[#This Row],[Klasse]]</f>
        <v>PA15C#8</v>
      </c>
      <c r="B279" s="334">
        <f>Inek2021A1a2a[[#This Row],[Klasse2]]</f>
        <v>8</v>
      </c>
      <c r="C279" s="335">
        <f>Inek2021A1a2a[[#This Row],[BewJeTag2]]</f>
        <v>1.3031999999999999</v>
      </c>
      <c r="D279" s="334" t="s">
        <v>340</v>
      </c>
      <c r="E279" s="334" t="s">
        <v>350</v>
      </c>
      <c r="F279" s="334" t="s">
        <v>381</v>
      </c>
      <c r="G279" s="334" t="s">
        <v>3877</v>
      </c>
      <c r="H279" s="334">
        <v>8</v>
      </c>
      <c r="I279" s="335">
        <v>1.3031999999999999</v>
      </c>
    </row>
    <row r="280" spans="1:9" x14ac:dyDescent="0.35">
      <c r="A280" s="334" t="str">
        <f>Inek2021A1a2a[[#This Row],[PEPP]]&amp;"#"&amp;Inek2021A1a2a[[#This Row],[Klasse]]</f>
        <v>PA15C#9</v>
      </c>
      <c r="B280" s="334">
        <f>Inek2021A1a2a[[#This Row],[Klasse2]]</f>
        <v>9</v>
      </c>
      <c r="C280" s="335">
        <f>Inek2021A1a2a[[#This Row],[BewJeTag2]]</f>
        <v>1.2803</v>
      </c>
      <c r="D280" s="334" t="s">
        <v>340</v>
      </c>
      <c r="E280" s="334" t="s">
        <v>350</v>
      </c>
      <c r="F280" s="334" t="s">
        <v>381</v>
      </c>
      <c r="G280" s="334" t="s">
        <v>3877</v>
      </c>
      <c r="H280" s="334">
        <v>9</v>
      </c>
      <c r="I280" s="335">
        <v>1.2803</v>
      </c>
    </row>
    <row r="281" spans="1:9" x14ac:dyDescent="0.35">
      <c r="A281" s="334" t="str">
        <f>Inek2021A1a2a[[#This Row],[PEPP]]&amp;"#"&amp;Inek2021A1a2a[[#This Row],[Klasse]]</f>
        <v>PA15C#10</v>
      </c>
      <c r="B281" s="334">
        <f>Inek2021A1a2a[[#This Row],[Klasse2]]</f>
        <v>10</v>
      </c>
      <c r="C281" s="335">
        <f>Inek2021A1a2a[[#This Row],[BewJeTag2]]</f>
        <v>1.2574000000000001</v>
      </c>
      <c r="D281" s="334" t="s">
        <v>340</v>
      </c>
      <c r="E281" s="334" t="s">
        <v>350</v>
      </c>
      <c r="F281" s="334" t="s">
        <v>381</v>
      </c>
      <c r="G281" s="334" t="s">
        <v>3877</v>
      </c>
      <c r="H281" s="334">
        <v>10</v>
      </c>
      <c r="I281" s="335">
        <v>1.2574000000000001</v>
      </c>
    </row>
    <row r="282" spans="1:9" x14ac:dyDescent="0.35">
      <c r="A282" s="334" t="str">
        <f>Inek2021A1a2a[[#This Row],[PEPP]]&amp;"#"&amp;Inek2021A1a2a[[#This Row],[Klasse]]</f>
        <v>PA15C#11</v>
      </c>
      <c r="B282" s="334">
        <f>Inek2021A1a2a[[#This Row],[Klasse2]]</f>
        <v>11</v>
      </c>
      <c r="C282" s="335">
        <f>Inek2021A1a2a[[#This Row],[BewJeTag2]]</f>
        <v>1.2344999999999999</v>
      </c>
      <c r="D282" s="334" t="s">
        <v>340</v>
      </c>
      <c r="E282" s="334" t="s">
        <v>350</v>
      </c>
      <c r="F282" s="334" t="s">
        <v>381</v>
      </c>
      <c r="G282" s="334" t="s">
        <v>3877</v>
      </c>
      <c r="H282" s="334">
        <v>11</v>
      </c>
      <c r="I282" s="335">
        <v>1.2344999999999999</v>
      </c>
    </row>
    <row r="283" spans="1:9" x14ac:dyDescent="0.35">
      <c r="A283" s="334" t="str">
        <f>Inek2021A1a2a[[#This Row],[PEPP]]&amp;"#"&amp;Inek2021A1a2a[[#This Row],[Klasse]]</f>
        <v>PA15C#12</v>
      </c>
      <c r="B283" s="334">
        <f>Inek2021A1a2a[[#This Row],[Klasse2]]</f>
        <v>12</v>
      </c>
      <c r="C283" s="335">
        <f>Inek2021A1a2a[[#This Row],[BewJeTag2]]</f>
        <v>1.2116</v>
      </c>
      <c r="D283" s="334" t="s">
        <v>340</v>
      </c>
      <c r="E283" s="334" t="s">
        <v>350</v>
      </c>
      <c r="F283" s="334" t="s">
        <v>381</v>
      </c>
      <c r="G283" s="334" t="s">
        <v>3877</v>
      </c>
      <c r="H283" s="334">
        <v>12</v>
      </c>
      <c r="I283" s="335">
        <v>1.2116</v>
      </c>
    </row>
    <row r="284" spans="1:9" x14ac:dyDescent="0.35">
      <c r="A284" s="334" t="str">
        <f>Inek2021A1a2a[[#This Row],[PEPP]]&amp;"#"&amp;Inek2021A1a2a[[#This Row],[Klasse]]</f>
        <v>PA15C#13</v>
      </c>
      <c r="B284" s="334">
        <f>Inek2021A1a2a[[#This Row],[Klasse2]]</f>
        <v>13</v>
      </c>
      <c r="C284" s="335">
        <f>Inek2021A1a2a[[#This Row],[BewJeTag2]]</f>
        <v>1.1887000000000001</v>
      </c>
      <c r="D284" s="334" t="s">
        <v>340</v>
      </c>
      <c r="E284" s="334" t="s">
        <v>350</v>
      </c>
      <c r="F284" s="334" t="s">
        <v>381</v>
      </c>
      <c r="G284" s="334" t="s">
        <v>3877</v>
      </c>
      <c r="H284" s="334">
        <v>13</v>
      </c>
      <c r="I284" s="335">
        <v>1.1887000000000001</v>
      </c>
    </row>
    <row r="285" spans="1:9" x14ac:dyDescent="0.35">
      <c r="A285" s="334" t="str">
        <f>Inek2021A1a2a[[#This Row],[PEPP]]&amp;"#"&amp;Inek2021A1a2a[[#This Row],[Klasse]]</f>
        <v>PA15C#14</v>
      </c>
      <c r="B285" s="334">
        <f>Inek2021A1a2a[[#This Row],[Klasse2]]</f>
        <v>14</v>
      </c>
      <c r="C285" s="335">
        <f>Inek2021A1a2a[[#This Row],[BewJeTag2]]</f>
        <v>1.1658999999999999</v>
      </c>
      <c r="D285" s="334" t="s">
        <v>340</v>
      </c>
      <c r="E285" s="334" t="s">
        <v>350</v>
      </c>
      <c r="F285" s="334" t="s">
        <v>381</v>
      </c>
      <c r="G285" s="334" t="s">
        <v>3877</v>
      </c>
      <c r="H285" s="334">
        <v>14</v>
      </c>
      <c r="I285" s="335">
        <v>1.1658999999999999</v>
      </c>
    </row>
    <row r="286" spans="1:9" x14ac:dyDescent="0.35">
      <c r="A286" s="334" t="str">
        <f>Inek2021A1a2a[[#This Row],[PEPP]]&amp;"#"&amp;Inek2021A1a2a[[#This Row],[Klasse]]</f>
        <v>PA15C#15</v>
      </c>
      <c r="B286" s="334">
        <f>Inek2021A1a2a[[#This Row],[Klasse2]]</f>
        <v>15</v>
      </c>
      <c r="C286" s="335">
        <f>Inek2021A1a2a[[#This Row],[BewJeTag2]]</f>
        <v>1.143</v>
      </c>
      <c r="D286" s="334" t="s">
        <v>340</v>
      </c>
      <c r="E286" s="334" t="s">
        <v>350</v>
      </c>
      <c r="F286" s="334" t="s">
        <v>381</v>
      </c>
      <c r="G286" s="334" t="s">
        <v>3877</v>
      </c>
      <c r="H286" s="334">
        <v>15</v>
      </c>
      <c r="I286" s="335">
        <v>1.143</v>
      </c>
    </row>
    <row r="287" spans="1:9" x14ac:dyDescent="0.35">
      <c r="A287" s="334" t="str">
        <f>Inek2021A1a2a[[#This Row],[PEPP]]&amp;"#"&amp;Inek2021A1a2a[[#This Row],[Klasse]]</f>
        <v>PA15C#16</v>
      </c>
      <c r="B287" s="334">
        <f>Inek2021A1a2a[[#This Row],[Klasse2]]</f>
        <v>16</v>
      </c>
      <c r="C287" s="335">
        <f>Inek2021A1a2a[[#This Row],[BewJeTag2]]</f>
        <v>1.1201000000000001</v>
      </c>
      <c r="D287" s="334" t="s">
        <v>340</v>
      </c>
      <c r="E287" s="334" t="s">
        <v>350</v>
      </c>
      <c r="F287" s="334" t="s">
        <v>381</v>
      </c>
      <c r="G287" s="334" t="s">
        <v>3877</v>
      </c>
      <c r="H287" s="334">
        <v>16</v>
      </c>
      <c r="I287" s="335">
        <v>1.1201000000000001</v>
      </c>
    </row>
    <row r="288" spans="1:9" x14ac:dyDescent="0.35">
      <c r="A288" s="334" t="str">
        <f>Inek2021A1a2a[[#This Row],[PEPP]]&amp;"#"&amp;Inek2021A1a2a[[#This Row],[Klasse]]</f>
        <v>PA15C#17</v>
      </c>
      <c r="B288" s="334">
        <f>Inek2021A1a2a[[#This Row],[Klasse2]]</f>
        <v>17</v>
      </c>
      <c r="C288" s="335">
        <f>Inek2021A1a2a[[#This Row],[BewJeTag2]]</f>
        <v>1.0972</v>
      </c>
      <c r="D288" s="334" t="s">
        <v>340</v>
      </c>
      <c r="E288" s="334" t="s">
        <v>350</v>
      </c>
      <c r="F288" s="334" t="s">
        <v>381</v>
      </c>
      <c r="G288" s="334" t="s">
        <v>3877</v>
      </c>
      <c r="H288" s="334">
        <v>17</v>
      </c>
      <c r="I288" s="335">
        <v>1.0972</v>
      </c>
    </row>
    <row r="289" spans="1:9" x14ac:dyDescent="0.35">
      <c r="A289" s="334" t="str">
        <f>Inek2021A1a2a[[#This Row],[PEPP]]&amp;"#"&amp;Inek2021A1a2a[[#This Row],[Klasse]]</f>
        <v>PA15C#18</v>
      </c>
      <c r="B289" s="334">
        <f>Inek2021A1a2a[[#This Row],[Klasse2]]</f>
        <v>18</v>
      </c>
      <c r="C289" s="335">
        <f>Inek2021A1a2a[[#This Row],[BewJeTag2]]</f>
        <v>1.0743</v>
      </c>
      <c r="D289" s="334" t="s">
        <v>340</v>
      </c>
      <c r="E289" s="334" t="s">
        <v>350</v>
      </c>
      <c r="F289" s="334" t="s">
        <v>381</v>
      </c>
      <c r="G289" s="334" t="s">
        <v>3877</v>
      </c>
      <c r="H289" s="334">
        <v>18</v>
      </c>
      <c r="I289" s="335">
        <v>1.0743</v>
      </c>
    </row>
    <row r="290" spans="1:9" x14ac:dyDescent="0.35">
      <c r="A290" s="334" t="str">
        <f>Inek2021A1a2a[[#This Row],[PEPP]]&amp;"#"&amp;Inek2021A1a2a[[#This Row],[Klasse]]</f>
        <v>PK01A#1</v>
      </c>
      <c r="B290" s="334">
        <f>Inek2021A1a2a[[#This Row],[Klasse2]]</f>
        <v>1</v>
      </c>
      <c r="C290" s="335">
        <f>Inek2021A1a2a[[#This Row],[BewJeTag2]]</f>
        <v>2.3309000000000002</v>
      </c>
      <c r="D290" s="334" t="s">
        <v>340</v>
      </c>
      <c r="E290" s="334" t="s">
        <v>3878</v>
      </c>
      <c r="F290" s="334" t="s">
        <v>384</v>
      </c>
      <c r="G290" s="334" t="s">
        <v>3452</v>
      </c>
      <c r="H290" s="334">
        <v>1</v>
      </c>
      <c r="I290" s="335">
        <v>2.3309000000000002</v>
      </c>
    </row>
    <row r="291" spans="1:9" x14ac:dyDescent="0.35">
      <c r="A291" s="334" t="str">
        <f>Inek2021A1a2a[[#This Row],[PEPP]]&amp;"#"&amp;Inek2021A1a2a[[#This Row],[Klasse]]</f>
        <v>PK01A#2</v>
      </c>
      <c r="B291" s="334">
        <f>Inek2021A1a2a[[#This Row],[Klasse2]]</f>
        <v>2</v>
      </c>
      <c r="C291" s="335">
        <f>Inek2021A1a2a[[#This Row],[BewJeTag2]]</f>
        <v>2.3309000000000002</v>
      </c>
      <c r="D291" s="334" t="s">
        <v>340</v>
      </c>
      <c r="E291" s="334" t="s">
        <v>3878</v>
      </c>
      <c r="F291" s="334" t="s">
        <v>384</v>
      </c>
      <c r="G291" s="334" t="s">
        <v>3452</v>
      </c>
      <c r="H291" s="334">
        <v>2</v>
      </c>
      <c r="I291" s="335">
        <v>2.3309000000000002</v>
      </c>
    </row>
    <row r="292" spans="1:9" x14ac:dyDescent="0.35">
      <c r="A292" s="334" t="str">
        <f>Inek2021A1a2a[[#This Row],[PEPP]]&amp;"#"&amp;Inek2021A1a2a[[#This Row],[Klasse]]</f>
        <v>PK01A#3</v>
      </c>
      <c r="B292" s="334">
        <f>Inek2021A1a2a[[#This Row],[Klasse2]]</f>
        <v>3</v>
      </c>
      <c r="C292" s="335">
        <f>Inek2021A1a2a[[#This Row],[BewJeTag2]]</f>
        <v>2.2755999999999998</v>
      </c>
      <c r="D292" s="334" t="s">
        <v>340</v>
      </c>
      <c r="E292" s="334" t="s">
        <v>3878</v>
      </c>
      <c r="F292" s="334" t="s">
        <v>384</v>
      </c>
      <c r="G292" s="334" t="s">
        <v>3452</v>
      </c>
      <c r="H292" s="334">
        <v>3</v>
      </c>
      <c r="I292" s="335">
        <v>2.2755999999999998</v>
      </c>
    </row>
    <row r="293" spans="1:9" x14ac:dyDescent="0.35">
      <c r="A293" s="334" t="str">
        <f>Inek2021A1a2a[[#This Row],[PEPP]]&amp;"#"&amp;Inek2021A1a2a[[#This Row],[Klasse]]</f>
        <v>PK01A#4</v>
      </c>
      <c r="B293" s="334">
        <f>Inek2021A1a2a[[#This Row],[Klasse2]]</f>
        <v>4</v>
      </c>
      <c r="C293" s="335">
        <f>Inek2021A1a2a[[#This Row],[BewJeTag2]]</f>
        <v>2.2176999999999998</v>
      </c>
      <c r="D293" s="334" t="s">
        <v>340</v>
      </c>
      <c r="E293" s="334" t="s">
        <v>3878</v>
      </c>
      <c r="F293" s="334" t="s">
        <v>384</v>
      </c>
      <c r="G293" s="334" t="s">
        <v>3452</v>
      </c>
      <c r="H293" s="334">
        <v>4</v>
      </c>
      <c r="I293" s="335">
        <v>2.2176999999999998</v>
      </c>
    </row>
    <row r="294" spans="1:9" x14ac:dyDescent="0.35">
      <c r="A294" s="334" t="str">
        <f>Inek2021A1a2a[[#This Row],[PEPP]]&amp;"#"&amp;Inek2021A1a2a[[#This Row],[Klasse]]</f>
        <v>PK01A#5</v>
      </c>
      <c r="B294" s="334">
        <f>Inek2021A1a2a[[#This Row],[Klasse2]]</f>
        <v>5</v>
      </c>
      <c r="C294" s="335">
        <f>Inek2021A1a2a[[#This Row],[BewJeTag2]]</f>
        <v>2.1597</v>
      </c>
      <c r="D294" s="334" t="s">
        <v>340</v>
      </c>
      <c r="E294" s="334" t="s">
        <v>3878</v>
      </c>
      <c r="F294" s="334" t="s">
        <v>384</v>
      </c>
      <c r="G294" s="334" t="s">
        <v>3452</v>
      </c>
      <c r="H294" s="334">
        <v>5</v>
      </c>
      <c r="I294" s="335">
        <v>2.1597</v>
      </c>
    </row>
    <row r="295" spans="1:9" x14ac:dyDescent="0.35">
      <c r="A295" s="334" t="str">
        <f>Inek2021A1a2a[[#This Row],[PEPP]]&amp;"#"&amp;Inek2021A1a2a[[#This Row],[Klasse]]</f>
        <v>PK01A#6</v>
      </c>
      <c r="B295" s="334">
        <f>Inek2021A1a2a[[#This Row],[Klasse2]]</f>
        <v>6</v>
      </c>
      <c r="C295" s="335">
        <f>Inek2021A1a2a[[#This Row],[BewJeTag2]]</f>
        <v>2.1017999999999999</v>
      </c>
      <c r="D295" s="334" t="s">
        <v>340</v>
      </c>
      <c r="E295" s="334" t="s">
        <v>3878</v>
      </c>
      <c r="F295" s="334" t="s">
        <v>384</v>
      </c>
      <c r="G295" s="334" t="s">
        <v>3452</v>
      </c>
      <c r="H295" s="334">
        <v>6</v>
      </c>
      <c r="I295" s="335">
        <v>2.1017999999999999</v>
      </c>
    </row>
    <row r="296" spans="1:9" x14ac:dyDescent="0.35">
      <c r="A296" s="334" t="str">
        <f>Inek2021A1a2a[[#This Row],[PEPP]]&amp;"#"&amp;Inek2021A1a2a[[#This Row],[Klasse]]</f>
        <v>PK01A#7</v>
      </c>
      <c r="B296" s="334">
        <f>Inek2021A1a2a[[#This Row],[Klasse2]]</f>
        <v>7</v>
      </c>
      <c r="C296" s="335">
        <f>Inek2021A1a2a[[#This Row],[BewJeTag2]]</f>
        <v>2.0438000000000001</v>
      </c>
      <c r="D296" s="334" t="s">
        <v>340</v>
      </c>
      <c r="E296" s="334" t="s">
        <v>3878</v>
      </c>
      <c r="F296" s="334" t="s">
        <v>384</v>
      </c>
      <c r="G296" s="334" t="s">
        <v>3452</v>
      </c>
      <c r="H296" s="334">
        <v>7</v>
      </c>
      <c r="I296" s="335">
        <v>2.0438000000000001</v>
      </c>
    </row>
    <row r="297" spans="1:9" x14ac:dyDescent="0.35">
      <c r="A297" s="334" t="str">
        <f>Inek2021A1a2a[[#This Row],[PEPP]]&amp;"#"&amp;Inek2021A1a2a[[#This Row],[Klasse]]</f>
        <v>PK01A#8</v>
      </c>
      <c r="B297" s="334">
        <f>Inek2021A1a2a[[#This Row],[Klasse2]]</f>
        <v>8</v>
      </c>
      <c r="C297" s="335">
        <f>Inek2021A1a2a[[#This Row],[BewJeTag2]]</f>
        <v>1.9859</v>
      </c>
      <c r="D297" s="334" t="s">
        <v>340</v>
      </c>
      <c r="E297" s="334" t="s">
        <v>3878</v>
      </c>
      <c r="F297" s="334" t="s">
        <v>384</v>
      </c>
      <c r="G297" s="334" t="s">
        <v>3452</v>
      </c>
      <c r="H297" s="334">
        <v>8</v>
      </c>
      <c r="I297" s="335">
        <v>1.9859</v>
      </c>
    </row>
    <row r="298" spans="1:9" x14ac:dyDescent="0.35">
      <c r="A298" s="334" t="str">
        <f>Inek2021A1a2a[[#This Row],[PEPP]]&amp;"#"&amp;Inek2021A1a2a[[#This Row],[Klasse]]</f>
        <v>PK01A#9</v>
      </c>
      <c r="B298" s="334">
        <f>Inek2021A1a2a[[#This Row],[Klasse2]]</f>
        <v>9</v>
      </c>
      <c r="C298" s="335">
        <f>Inek2021A1a2a[[#This Row],[BewJeTag2]]</f>
        <v>1.9279999999999999</v>
      </c>
      <c r="D298" s="334" t="s">
        <v>340</v>
      </c>
      <c r="E298" s="334" t="s">
        <v>3878</v>
      </c>
      <c r="F298" s="334" t="s">
        <v>384</v>
      </c>
      <c r="G298" s="334" t="s">
        <v>3452</v>
      </c>
      <c r="H298" s="334">
        <v>9</v>
      </c>
      <c r="I298" s="335">
        <v>1.9279999999999999</v>
      </c>
    </row>
    <row r="299" spans="1:9" x14ac:dyDescent="0.35">
      <c r="A299" s="334" t="str">
        <f>Inek2021A1a2a[[#This Row],[PEPP]]&amp;"#"&amp;Inek2021A1a2a[[#This Row],[Klasse]]</f>
        <v>PK01A#10</v>
      </c>
      <c r="B299" s="334">
        <f>Inek2021A1a2a[[#This Row],[Klasse2]]</f>
        <v>10</v>
      </c>
      <c r="C299" s="335">
        <f>Inek2021A1a2a[[#This Row],[BewJeTag2]]</f>
        <v>1.87</v>
      </c>
      <c r="D299" s="334" t="s">
        <v>340</v>
      </c>
      <c r="E299" s="334" t="s">
        <v>3878</v>
      </c>
      <c r="F299" s="334" t="s">
        <v>384</v>
      </c>
      <c r="G299" s="334" t="s">
        <v>3452</v>
      </c>
      <c r="H299" s="334">
        <v>10</v>
      </c>
      <c r="I299" s="335">
        <v>1.87</v>
      </c>
    </row>
    <row r="300" spans="1:9" x14ac:dyDescent="0.35">
      <c r="A300" s="334" t="str">
        <f>Inek2021A1a2a[[#This Row],[PEPP]]&amp;"#"&amp;Inek2021A1a2a[[#This Row],[Klasse]]</f>
        <v>PK01A#11</v>
      </c>
      <c r="B300" s="334">
        <f>Inek2021A1a2a[[#This Row],[Klasse2]]</f>
        <v>11</v>
      </c>
      <c r="C300" s="335">
        <f>Inek2021A1a2a[[#This Row],[BewJeTag2]]</f>
        <v>1.8121</v>
      </c>
      <c r="D300" s="334" t="s">
        <v>340</v>
      </c>
      <c r="E300" s="334" t="s">
        <v>3878</v>
      </c>
      <c r="F300" s="334" t="s">
        <v>384</v>
      </c>
      <c r="G300" s="334" t="s">
        <v>3452</v>
      </c>
      <c r="H300" s="334">
        <v>11</v>
      </c>
      <c r="I300" s="335">
        <v>1.8121</v>
      </c>
    </row>
    <row r="301" spans="1:9" x14ac:dyDescent="0.35">
      <c r="A301" s="334" t="str">
        <f>Inek2021A1a2a[[#This Row],[PEPP]]&amp;"#"&amp;Inek2021A1a2a[[#This Row],[Klasse]]</f>
        <v>PK01B#1</v>
      </c>
      <c r="B301" s="334">
        <f>Inek2021A1a2a[[#This Row],[Klasse2]]</f>
        <v>1</v>
      </c>
      <c r="C301" s="335">
        <f>Inek2021A1a2a[[#This Row],[BewJeTag2]]</f>
        <v>2.0350000000000001</v>
      </c>
      <c r="D301" s="334" t="s">
        <v>340</v>
      </c>
      <c r="E301" s="334" t="s">
        <v>3878</v>
      </c>
      <c r="F301" s="334" t="s">
        <v>385</v>
      </c>
      <c r="G301" s="334" t="s">
        <v>3453</v>
      </c>
      <c r="H301" s="334">
        <v>1</v>
      </c>
      <c r="I301" s="335">
        <v>2.0350000000000001</v>
      </c>
    </row>
    <row r="302" spans="1:9" x14ac:dyDescent="0.35">
      <c r="A302" s="334" t="str">
        <f>Inek2021A1a2a[[#This Row],[PEPP]]&amp;"#"&amp;Inek2021A1a2a[[#This Row],[Klasse]]</f>
        <v>PK01B#2</v>
      </c>
      <c r="B302" s="334">
        <f>Inek2021A1a2a[[#This Row],[Klasse2]]</f>
        <v>2</v>
      </c>
      <c r="C302" s="335">
        <f>Inek2021A1a2a[[#This Row],[BewJeTag2]]</f>
        <v>2.0350000000000001</v>
      </c>
      <c r="D302" s="334" t="s">
        <v>340</v>
      </c>
      <c r="E302" s="334" t="s">
        <v>3878</v>
      </c>
      <c r="F302" s="334" t="s">
        <v>385</v>
      </c>
      <c r="G302" s="334" t="s">
        <v>3453</v>
      </c>
      <c r="H302" s="334">
        <v>2</v>
      </c>
      <c r="I302" s="335">
        <v>2.0350000000000001</v>
      </c>
    </row>
    <row r="303" spans="1:9" x14ac:dyDescent="0.35">
      <c r="A303" s="334" t="str">
        <f>Inek2021A1a2a[[#This Row],[PEPP]]&amp;"#"&amp;Inek2021A1a2a[[#This Row],[Klasse]]</f>
        <v>PK01B#3</v>
      </c>
      <c r="B303" s="334">
        <f>Inek2021A1a2a[[#This Row],[Klasse2]]</f>
        <v>3</v>
      </c>
      <c r="C303" s="335">
        <f>Inek2021A1a2a[[#This Row],[BewJeTag2]]</f>
        <v>1.9791000000000001</v>
      </c>
      <c r="D303" s="334" t="s">
        <v>340</v>
      </c>
      <c r="E303" s="334" t="s">
        <v>3878</v>
      </c>
      <c r="F303" s="334" t="s">
        <v>385</v>
      </c>
      <c r="G303" s="334" t="s">
        <v>3453</v>
      </c>
      <c r="H303" s="334">
        <v>3</v>
      </c>
      <c r="I303" s="335">
        <v>1.9791000000000001</v>
      </c>
    </row>
    <row r="304" spans="1:9" x14ac:dyDescent="0.35">
      <c r="A304" s="334" t="str">
        <f>Inek2021A1a2a[[#This Row],[PEPP]]&amp;"#"&amp;Inek2021A1a2a[[#This Row],[Klasse]]</f>
        <v>PK01B#4</v>
      </c>
      <c r="B304" s="334">
        <f>Inek2021A1a2a[[#This Row],[Klasse2]]</f>
        <v>4</v>
      </c>
      <c r="C304" s="335">
        <f>Inek2021A1a2a[[#This Row],[BewJeTag2]]</f>
        <v>1.9301999999999999</v>
      </c>
      <c r="D304" s="334" t="s">
        <v>340</v>
      </c>
      <c r="E304" s="334" t="s">
        <v>3878</v>
      </c>
      <c r="F304" s="334" t="s">
        <v>385</v>
      </c>
      <c r="G304" s="334" t="s">
        <v>3453</v>
      </c>
      <c r="H304" s="334">
        <v>4</v>
      </c>
      <c r="I304" s="335">
        <v>1.9301999999999999</v>
      </c>
    </row>
    <row r="305" spans="1:9" x14ac:dyDescent="0.35">
      <c r="A305" s="334" t="str">
        <f>Inek2021A1a2a[[#This Row],[PEPP]]&amp;"#"&amp;Inek2021A1a2a[[#This Row],[Klasse]]</f>
        <v>PK01B#5</v>
      </c>
      <c r="B305" s="334">
        <f>Inek2021A1a2a[[#This Row],[Klasse2]]</f>
        <v>5</v>
      </c>
      <c r="C305" s="335">
        <f>Inek2021A1a2a[[#This Row],[BewJeTag2]]</f>
        <v>1.8812</v>
      </c>
      <c r="D305" s="334" t="s">
        <v>340</v>
      </c>
      <c r="E305" s="334" t="s">
        <v>3878</v>
      </c>
      <c r="F305" s="334" t="s">
        <v>385</v>
      </c>
      <c r="G305" s="334" t="s">
        <v>3453</v>
      </c>
      <c r="H305" s="334">
        <v>5</v>
      </c>
      <c r="I305" s="335">
        <v>1.8812</v>
      </c>
    </row>
    <row r="306" spans="1:9" x14ac:dyDescent="0.35">
      <c r="A306" s="334" t="str">
        <f>Inek2021A1a2a[[#This Row],[PEPP]]&amp;"#"&amp;Inek2021A1a2a[[#This Row],[Klasse]]</f>
        <v>PK01B#6</v>
      </c>
      <c r="B306" s="334">
        <f>Inek2021A1a2a[[#This Row],[Klasse2]]</f>
        <v>6</v>
      </c>
      <c r="C306" s="335">
        <f>Inek2021A1a2a[[#This Row],[BewJeTag2]]</f>
        <v>1.8323</v>
      </c>
      <c r="D306" s="334" t="s">
        <v>340</v>
      </c>
      <c r="E306" s="334" t="s">
        <v>3878</v>
      </c>
      <c r="F306" s="334" t="s">
        <v>385</v>
      </c>
      <c r="G306" s="334" t="s">
        <v>3453</v>
      </c>
      <c r="H306" s="334">
        <v>6</v>
      </c>
      <c r="I306" s="335">
        <v>1.8323</v>
      </c>
    </row>
    <row r="307" spans="1:9" x14ac:dyDescent="0.35">
      <c r="A307" s="334" t="str">
        <f>Inek2021A1a2a[[#This Row],[PEPP]]&amp;"#"&amp;Inek2021A1a2a[[#This Row],[Klasse]]</f>
        <v>PK01B#7</v>
      </c>
      <c r="B307" s="334">
        <f>Inek2021A1a2a[[#This Row],[Klasse2]]</f>
        <v>7</v>
      </c>
      <c r="C307" s="335">
        <f>Inek2021A1a2a[[#This Row],[BewJeTag2]]</f>
        <v>1.7834000000000001</v>
      </c>
      <c r="D307" s="334" t="s">
        <v>340</v>
      </c>
      <c r="E307" s="334" t="s">
        <v>3878</v>
      </c>
      <c r="F307" s="334" t="s">
        <v>385</v>
      </c>
      <c r="G307" s="334" t="s">
        <v>3453</v>
      </c>
      <c r="H307" s="334">
        <v>7</v>
      </c>
      <c r="I307" s="335">
        <v>1.7834000000000001</v>
      </c>
    </row>
    <row r="308" spans="1:9" x14ac:dyDescent="0.35">
      <c r="A308" s="334" t="str">
        <f>Inek2021A1a2a[[#This Row],[PEPP]]&amp;"#"&amp;Inek2021A1a2a[[#This Row],[Klasse]]</f>
        <v>PK01B#8</v>
      </c>
      <c r="B308" s="334">
        <f>Inek2021A1a2a[[#This Row],[Klasse2]]</f>
        <v>8</v>
      </c>
      <c r="C308" s="335">
        <f>Inek2021A1a2a[[#This Row],[BewJeTag2]]</f>
        <v>1.7344999999999999</v>
      </c>
      <c r="D308" s="334" t="s">
        <v>340</v>
      </c>
      <c r="E308" s="334" t="s">
        <v>3878</v>
      </c>
      <c r="F308" s="334" t="s">
        <v>385</v>
      </c>
      <c r="G308" s="334" t="s">
        <v>3453</v>
      </c>
      <c r="H308" s="334">
        <v>8</v>
      </c>
      <c r="I308" s="335">
        <v>1.7344999999999999</v>
      </c>
    </row>
    <row r="309" spans="1:9" x14ac:dyDescent="0.35">
      <c r="A309" s="334" t="str">
        <f>Inek2021A1a2a[[#This Row],[PEPP]]&amp;"#"&amp;Inek2021A1a2a[[#This Row],[Klasse]]</f>
        <v>PK01B#9</v>
      </c>
      <c r="B309" s="334">
        <f>Inek2021A1a2a[[#This Row],[Klasse2]]</f>
        <v>9</v>
      </c>
      <c r="C309" s="335">
        <f>Inek2021A1a2a[[#This Row],[BewJeTag2]]</f>
        <v>1.6856</v>
      </c>
      <c r="D309" s="334" t="s">
        <v>340</v>
      </c>
      <c r="E309" s="334" t="s">
        <v>3878</v>
      </c>
      <c r="F309" s="334" t="s">
        <v>385</v>
      </c>
      <c r="G309" s="334" t="s">
        <v>3453</v>
      </c>
      <c r="H309" s="334">
        <v>9</v>
      </c>
      <c r="I309" s="335">
        <v>1.6856</v>
      </c>
    </row>
    <row r="310" spans="1:9" x14ac:dyDescent="0.35">
      <c r="A310" s="334" t="str">
        <f>Inek2021A1a2a[[#This Row],[PEPP]]&amp;"#"&amp;Inek2021A1a2a[[#This Row],[Klasse]]</f>
        <v>PK01B#10</v>
      </c>
      <c r="B310" s="334">
        <f>Inek2021A1a2a[[#This Row],[Klasse2]]</f>
        <v>10</v>
      </c>
      <c r="C310" s="335">
        <f>Inek2021A1a2a[[#This Row],[BewJeTag2]]</f>
        <v>1.6367</v>
      </c>
      <c r="D310" s="334" t="s">
        <v>340</v>
      </c>
      <c r="E310" s="334" t="s">
        <v>3878</v>
      </c>
      <c r="F310" s="334" t="s">
        <v>385</v>
      </c>
      <c r="G310" s="334" t="s">
        <v>3453</v>
      </c>
      <c r="H310" s="334">
        <v>10</v>
      </c>
      <c r="I310" s="335">
        <v>1.6367</v>
      </c>
    </row>
    <row r="311" spans="1:9" x14ac:dyDescent="0.35">
      <c r="A311" s="334" t="str">
        <f>Inek2021A1a2a[[#This Row],[PEPP]]&amp;"#"&amp;Inek2021A1a2a[[#This Row],[Klasse]]</f>
        <v>PK01B#11</v>
      </c>
      <c r="B311" s="334">
        <f>Inek2021A1a2a[[#This Row],[Klasse2]]</f>
        <v>11</v>
      </c>
      <c r="C311" s="335">
        <f>Inek2021A1a2a[[#This Row],[BewJeTag2]]</f>
        <v>1.5876999999999999</v>
      </c>
      <c r="D311" s="334" t="s">
        <v>340</v>
      </c>
      <c r="E311" s="334" t="s">
        <v>3878</v>
      </c>
      <c r="F311" s="334" t="s">
        <v>385</v>
      </c>
      <c r="G311" s="334" t="s">
        <v>3453</v>
      </c>
      <c r="H311" s="334">
        <v>11</v>
      </c>
      <c r="I311" s="335">
        <v>1.5876999999999999</v>
      </c>
    </row>
    <row r="312" spans="1:9" x14ac:dyDescent="0.35">
      <c r="A312" s="334" t="str">
        <f>Inek2021A1a2a[[#This Row],[PEPP]]&amp;"#"&amp;Inek2021A1a2a[[#This Row],[Klasse]]</f>
        <v>PK02A#1</v>
      </c>
      <c r="B312" s="334">
        <f>Inek2021A1a2a[[#This Row],[Klasse2]]</f>
        <v>1</v>
      </c>
      <c r="C312" s="335">
        <f>Inek2021A1a2a[[#This Row],[BewJeTag2]]</f>
        <v>2.5560999999999998</v>
      </c>
      <c r="D312" s="334" t="s">
        <v>340</v>
      </c>
      <c r="E312" s="334" t="s">
        <v>3878</v>
      </c>
      <c r="F312" s="334" t="s">
        <v>386</v>
      </c>
      <c r="G312" s="334" t="s">
        <v>3462</v>
      </c>
      <c r="H312" s="334">
        <v>1</v>
      </c>
      <c r="I312" s="335">
        <v>2.5560999999999998</v>
      </c>
    </row>
    <row r="313" spans="1:9" x14ac:dyDescent="0.35">
      <c r="A313" s="334" t="str">
        <f>Inek2021A1a2a[[#This Row],[PEPP]]&amp;"#"&amp;Inek2021A1a2a[[#This Row],[Klasse]]</f>
        <v>PK02A#2</v>
      </c>
      <c r="B313" s="334">
        <f>Inek2021A1a2a[[#This Row],[Klasse2]]</f>
        <v>2</v>
      </c>
      <c r="C313" s="335">
        <f>Inek2021A1a2a[[#This Row],[BewJeTag2]]</f>
        <v>2.4765000000000001</v>
      </c>
      <c r="D313" s="334" t="s">
        <v>340</v>
      </c>
      <c r="E313" s="334" t="s">
        <v>3878</v>
      </c>
      <c r="F313" s="334" t="s">
        <v>386</v>
      </c>
      <c r="G313" s="334" t="s">
        <v>3462</v>
      </c>
      <c r="H313" s="334">
        <v>2</v>
      </c>
      <c r="I313" s="335">
        <v>2.4765000000000001</v>
      </c>
    </row>
    <row r="314" spans="1:9" x14ac:dyDescent="0.35">
      <c r="A314" s="334" t="str">
        <f>Inek2021A1a2a[[#This Row],[PEPP]]&amp;"#"&amp;Inek2021A1a2a[[#This Row],[Klasse]]</f>
        <v>PK02A#3</v>
      </c>
      <c r="B314" s="334">
        <f>Inek2021A1a2a[[#This Row],[Klasse2]]</f>
        <v>3</v>
      </c>
      <c r="C314" s="335">
        <f>Inek2021A1a2a[[#This Row],[BewJeTag2]]</f>
        <v>2.4211999999999998</v>
      </c>
      <c r="D314" s="334" t="s">
        <v>340</v>
      </c>
      <c r="E314" s="334" t="s">
        <v>3878</v>
      </c>
      <c r="F314" s="334" t="s">
        <v>386</v>
      </c>
      <c r="G314" s="334" t="s">
        <v>3462</v>
      </c>
      <c r="H314" s="334">
        <v>3</v>
      </c>
      <c r="I314" s="335">
        <v>2.4211999999999998</v>
      </c>
    </row>
    <row r="315" spans="1:9" x14ac:dyDescent="0.35">
      <c r="A315" s="334" t="str">
        <f>Inek2021A1a2a[[#This Row],[PEPP]]&amp;"#"&amp;Inek2021A1a2a[[#This Row],[Klasse]]</f>
        <v>PK02A#4</v>
      </c>
      <c r="B315" s="334">
        <f>Inek2021A1a2a[[#This Row],[Klasse2]]</f>
        <v>4</v>
      </c>
      <c r="C315" s="335">
        <f>Inek2021A1a2a[[#This Row],[BewJeTag2]]</f>
        <v>2.3660000000000001</v>
      </c>
      <c r="D315" s="334" t="s">
        <v>340</v>
      </c>
      <c r="E315" s="334" t="s">
        <v>3878</v>
      </c>
      <c r="F315" s="334" t="s">
        <v>386</v>
      </c>
      <c r="G315" s="334" t="s">
        <v>3462</v>
      </c>
      <c r="H315" s="334">
        <v>4</v>
      </c>
      <c r="I315" s="335">
        <v>2.3660000000000001</v>
      </c>
    </row>
    <row r="316" spans="1:9" x14ac:dyDescent="0.35">
      <c r="A316" s="334" t="str">
        <f>Inek2021A1a2a[[#This Row],[PEPP]]&amp;"#"&amp;Inek2021A1a2a[[#This Row],[Klasse]]</f>
        <v>PK02A#5</v>
      </c>
      <c r="B316" s="334">
        <f>Inek2021A1a2a[[#This Row],[Klasse2]]</f>
        <v>5</v>
      </c>
      <c r="C316" s="335">
        <f>Inek2021A1a2a[[#This Row],[BewJeTag2]]</f>
        <v>2.3108</v>
      </c>
      <c r="D316" s="334" t="s">
        <v>340</v>
      </c>
      <c r="E316" s="334" t="s">
        <v>3878</v>
      </c>
      <c r="F316" s="334" t="s">
        <v>386</v>
      </c>
      <c r="G316" s="334" t="s">
        <v>3462</v>
      </c>
      <c r="H316" s="334">
        <v>5</v>
      </c>
      <c r="I316" s="335">
        <v>2.3108</v>
      </c>
    </row>
    <row r="317" spans="1:9" x14ac:dyDescent="0.35">
      <c r="A317" s="334" t="str">
        <f>Inek2021A1a2a[[#This Row],[PEPP]]&amp;"#"&amp;Inek2021A1a2a[[#This Row],[Klasse]]</f>
        <v>PK02A#6</v>
      </c>
      <c r="B317" s="334">
        <f>Inek2021A1a2a[[#This Row],[Klasse2]]</f>
        <v>6</v>
      </c>
      <c r="C317" s="335">
        <f>Inek2021A1a2a[[#This Row],[BewJeTag2]]</f>
        <v>2.2555999999999998</v>
      </c>
      <c r="D317" s="334" t="s">
        <v>340</v>
      </c>
      <c r="E317" s="334" t="s">
        <v>3878</v>
      </c>
      <c r="F317" s="334" t="s">
        <v>386</v>
      </c>
      <c r="G317" s="334" t="s">
        <v>3462</v>
      </c>
      <c r="H317" s="334">
        <v>6</v>
      </c>
      <c r="I317" s="335">
        <v>2.2555999999999998</v>
      </c>
    </row>
    <row r="318" spans="1:9" x14ac:dyDescent="0.35">
      <c r="A318" s="334" t="str">
        <f>Inek2021A1a2a[[#This Row],[PEPP]]&amp;"#"&amp;Inek2021A1a2a[[#This Row],[Klasse]]</f>
        <v>PK02A#7</v>
      </c>
      <c r="B318" s="334">
        <f>Inek2021A1a2a[[#This Row],[Klasse2]]</f>
        <v>7</v>
      </c>
      <c r="C318" s="335">
        <f>Inek2021A1a2a[[#This Row],[BewJeTag2]]</f>
        <v>2.2004000000000001</v>
      </c>
      <c r="D318" s="334" t="s">
        <v>340</v>
      </c>
      <c r="E318" s="334" t="s">
        <v>3878</v>
      </c>
      <c r="F318" s="334" t="s">
        <v>386</v>
      </c>
      <c r="G318" s="334" t="s">
        <v>3462</v>
      </c>
      <c r="H318" s="334">
        <v>7</v>
      </c>
      <c r="I318" s="335">
        <v>2.2004000000000001</v>
      </c>
    </row>
    <row r="319" spans="1:9" x14ac:dyDescent="0.35">
      <c r="A319" s="334" t="str">
        <f>Inek2021A1a2a[[#This Row],[PEPP]]&amp;"#"&amp;Inek2021A1a2a[[#This Row],[Klasse]]</f>
        <v>PK02A#8</v>
      </c>
      <c r="B319" s="334">
        <f>Inek2021A1a2a[[#This Row],[Klasse2]]</f>
        <v>8</v>
      </c>
      <c r="C319" s="335">
        <f>Inek2021A1a2a[[#This Row],[BewJeTag2]]</f>
        <v>2.1452</v>
      </c>
      <c r="D319" s="334" t="s">
        <v>340</v>
      </c>
      <c r="E319" s="334" t="s">
        <v>3878</v>
      </c>
      <c r="F319" s="334" t="s">
        <v>386</v>
      </c>
      <c r="G319" s="334" t="s">
        <v>3462</v>
      </c>
      <c r="H319" s="334">
        <v>8</v>
      </c>
      <c r="I319" s="335">
        <v>2.1452</v>
      </c>
    </row>
    <row r="320" spans="1:9" x14ac:dyDescent="0.35">
      <c r="A320" s="334" t="str">
        <f>Inek2021A1a2a[[#This Row],[PEPP]]&amp;"#"&amp;Inek2021A1a2a[[#This Row],[Klasse]]</f>
        <v>PK02A#9</v>
      </c>
      <c r="B320" s="334">
        <f>Inek2021A1a2a[[#This Row],[Klasse2]]</f>
        <v>9</v>
      </c>
      <c r="C320" s="335">
        <f>Inek2021A1a2a[[#This Row],[BewJeTag2]]</f>
        <v>2.0899000000000001</v>
      </c>
      <c r="D320" s="334" t="s">
        <v>340</v>
      </c>
      <c r="E320" s="334" t="s">
        <v>3878</v>
      </c>
      <c r="F320" s="334" t="s">
        <v>386</v>
      </c>
      <c r="G320" s="334" t="s">
        <v>3462</v>
      </c>
      <c r="H320" s="334">
        <v>9</v>
      </c>
      <c r="I320" s="335">
        <v>2.0899000000000001</v>
      </c>
    </row>
    <row r="321" spans="1:9" x14ac:dyDescent="0.35">
      <c r="A321" s="334" t="str">
        <f>Inek2021A1a2a[[#This Row],[PEPP]]&amp;"#"&amp;Inek2021A1a2a[[#This Row],[Klasse]]</f>
        <v>PK02A#10</v>
      </c>
      <c r="B321" s="334">
        <f>Inek2021A1a2a[[#This Row],[Klasse2]]</f>
        <v>10</v>
      </c>
      <c r="C321" s="335">
        <f>Inek2021A1a2a[[#This Row],[BewJeTag2]]</f>
        <v>2.0347</v>
      </c>
      <c r="D321" s="334" t="s">
        <v>340</v>
      </c>
      <c r="E321" s="334" t="s">
        <v>3878</v>
      </c>
      <c r="F321" s="334" t="s">
        <v>386</v>
      </c>
      <c r="G321" s="334" t="s">
        <v>3462</v>
      </c>
      <c r="H321" s="334">
        <v>10</v>
      </c>
      <c r="I321" s="335">
        <v>2.0347</v>
      </c>
    </row>
    <row r="322" spans="1:9" x14ac:dyDescent="0.35">
      <c r="A322" s="334" t="str">
        <f>Inek2021A1a2a[[#This Row],[PEPP]]&amp;"#"&amp;Inek2021A1a2a[[#This Row],[Klasse]]</f>
        <v>PK02A#11</v>
      </c>
      <c r="B322" s="334">
        <f>Inek2021A1a2a[[#This Row],[Klasse2]]</f>
        <v>11</v>
      </c>
      <c r="C322" s="335">
        <f>Inek2021A1a2a[[#This Row],[BewJeTag2]]</f>
        <v>1.9795</v>
      </c>
      <c r="D322" s="334" t="s">
        <v>340</v>
      </c>
      <c r="E322" s="334" t="s">
        <v>3878</v>
      </c>
      <c r="F322" s="334" t="s">
        <v>386</v>
      </c>
      <c r="G322" s="334" t="s">
        <v>3462</v>
      </c>
      <c r="H322" s="334">
        <v>11</v>
      </c>
      <c r="I322" s="335">
        <v>1.9795</v>
      </c>
    </row>
    <row r="323" spans="1:9" x14ac:dyDescent="0.35">
      <c r="A323" s="334" t="str">
        <f>Inek2021A1a2a[[#This Row],[PEPP]]&amp;"#"&amp;Inek2021A1a2a[[#This Row],[Klasse]]</f>
        <v>PK02A#12</v>
      </c>
      <c r="B323" s="334">
        <f>Inek2021A1a2a[[#This Row],[Klasse2]]</f>
        <v>12</v>
      </c>
      <c r="C323" s="335">
        <f>Inek2021A1a2a[[#This Row],[BewJeTag2]]</f>
        <v>1.9242999999999999</v>
      </c>
      <c r="D323" s="334" t="s">
        <v>340</v>
      </c>
      <c r="E323" s="334" t="s">
        <v>3878</v>
      </c>
      <c r="F323" s="334" t="s">
        <v>386</v>
      </c>
      <c r="G323" s="334" t="s">
        <v>3462</v>
      </c>
      <c r="H323" s="334">
        <v>12</v>
      </c>
      <c r="I323" s="335">
        <v>1.9242999999999999</v>
      </c>
    </row>
    <row r="324" spans="1:9" x14ac:dyDescent="0.35">
      <c r="A324" s="334" t="str">
        <f>Inek2021A1a2a[[#This Row],[PEPP]]&amp;"#"&amp;Inek2021A1a2a[[#This Row],[Klasse]]</f>
        <v>PK02A#13</v>
      </c>
      <c r="B324" s="334">
        <f>Inek2021A1a2a[[#This Row],[Klasse2]]</f>
        <v>13</v>
      </c>
      <c r="C324" s="335">
        <f>Inek2021A1a2a[[#This Row],[BewJeTag2]]</f>
        <v>1.8691</v>
      </c>
      <c r="D324" s="334" t="s">
        <v>340</v>
      </c>
      <c r="E324" s="334" t="s">
        <v>3878</v>
      </c>
      <c r="F324" s="334" t="s">
        <v>386</v>
      </c>
      <c r="G324" s="334" t="s">
        <v>3462</v>
      </c>
      <c r="H324" s="334">
        <v>13</v>
      </c>
      <c r="I324" s="335">
        <v>1.8691</v>
      </c>
    </row>
    <row r="325" spans="1:9" x14ac:dyDescent="0.35">
      <c r="A325" s="334" t="str">
        <f>Inek2021A1a2a[[#This Row],[PEPP]]&amp;"#"&amp;Inek2021A1a2a[[#This Row],[Klasse]]</f>
        <v>PK02A#14</v>
      </c>
      <c r="B325" s="334">
        <f>Inek2021A1a2a[[#This Row],[Klasse2]]</f>
        <v>14</v>
      </c>
      <c r="C325" s="335">
        <f>Inek2021A1a2a[[#This Row],[BewJeTag2]]</f>
        <v>1.8139000000000001</v>
      </c>
      <c r="D325" s="334" t="s">
        <v>340</v>
      </c>
      <c r="E325" s="334" t="s">
        <v>3878</v>
      </c>
      <c r="F325" s="334" t="s">
        <v>386</v>
      </c>
      <c r="G325" s="334" t="s">
        <v>3462</v>
      </c>
      <c r="H325" s="334">
        <v>14</v>
      </c>
      <c r="I325" s="335">
        <v>1.8139000000000001</v>
      </c>
    </row>
    <row r="326" spans="1:9" x14ac:dyDescent="0.35">
      <c r="A326" s="334" t="str">
        <f>Inek2021A1a2a[[#This Row],[PEPP]]&amp;"#"&amp;Inek2021A1a2a[[#This Row],[Klasse]]</f>
        <v>PK02B#1</v>
      </c>
      <c r="B326" s="334">
        <f>Inek2021A1a2a[[#This Row],[Klasse2]]</f>
        <v>1</v>
      </c>
      <c r="C326" s="335">
        <f>Inek2021A1a2a[[#This Row],[BewJeTag2]]</f>
        <v>2.3206000000000002</v>
      </c>
      <c r="D326" s="334" t="s">
        <v>340</v>
      </c>
      <c r="E326" s="334" t="s">
        <v>3878</v>
      </c>
      <c r="F326" s="334" t="s">
        <v>388</v>
      </c>
      <c r="G326" s="334" t="s">
        <v>3463</v>
      </c>
      <c r="H326" s="334">
        <v>1</v>
      </c>
      <c r="I326" s="335">
        <v>2.3206000000000002</v>
      </c>
    </row>
    <row r="327" spans="1:9" x14ac:dyDescent="0.35">
      <c r="A327" s="334" t="str">
        <f>Inek2021A1a2a[[#This Row],[PEPP]]&amp;"#"&amp;Inek2021A1a2a[[#This Row],[Klasse]]</f>
        <v>PK02B#2</v>
      </c>
      <c r="B327" s="334">
        <f>Inek2021A1a2a[[#This Row],[Klasse2]]</f>
        <v>2</v>
      </c>
      <c r="C327" s="335">
        <f>Inek2021A1a2a[[#This Row],[BewJeTag2]]</f>
        <v>2.2035</v>
      </c>
      <c r="D327" s="334" t="s">
        <v>340</v>
      </c>
      <c r="E327" s="334" t="s">
        <v>3878</v>
      </c>
      <c r="F327" s="334" t="s">
        <v>388</v>
      </c>
      <c r="G327" s="334" t="s">
        <v>3463</v>
      </c>
      <c r="H327" s="334">
        <v>2</v>
      </c>
      <c r="I327" s="335">
        <v>2.2035</v>
      </c>
    </row>
    <row r="328" spans="1:9" x14ac:dyDescent="0.35">
      <c r="A328" s="334" t="str">
        <f>Inek2021A1a2a[[#This Row],[PEPP]]&amp;"#"&amp;Inek2021A1a2a[[#This Row],[Klasse]]</f>
        <v>PK02B#3</v>
      </c>
      <c r="B328" s="334">
        <f>Inek2021A1a2a[[#This Row],[Klasse2]]</f>
        <v>3</v>
      </c>
      <c r="C328" s="335">
        <f>Inek2021A1a2a[[#This Row],[BewJeTag2]]</f>
        <v>2.1553</v>
      </c>
      <c r="D328" s="334" t="s">
        <v>340</v>
      </c>
      <c r="E328" s="334" t="s">
        <v>3878</v>
      </c>
      <c r="F328" s="334" t="s">
        <v>388</v>
      </c>
      <c r="G328" s="334" t="s">
        <v>3463</v>
      </c>
      <c r="H328" s="334">
        <v>3</v>
      </c>
      <c r="I328" s="335">
        <v>2.1553</v>
      </c>
    </row>
    <row r="329" spans="1:9" x14ac:dyDescent="0.35">
      <c r="A329" s="334" t="str">
        <f>Inek2021A1a2a[[#This Row],[PEPP]]&amp;"#"&amp;Inek2021A1a2a[[#This Row],[Klasse]]</f>
        <v>PK02B#4</v>
      </c>
      <c r="B329" s="334">
        <f>Inek2021A1a2a[[#This Row],[Klasse2]]</f>
        <v>4</v>
      </c>
      <c r="C329" s="335">
        <f>Inek2021A1a2a[[#This Row],[BewJeTag2]]</f>
        <v>2.1072000000000002</v>
      </c>
      <c r="D329" s="334" t="s">
        <v>340</v>
      </c>
      <c r="E329" s="334" t="s">
        <v>3878</v>
      </c>
      <c r="F329" s="334" t="s">
        <v>388</v>
      </c>
      <c r="G329" s="334" t="s">
        <v>3463</v>
      </c>
      <c r="H329" s="334">
        <v>4</v>
      </c>
      <c r="I329" s="335">
        <v>2.1072000000000002</v>
      </c>
    </row>
    <row r="330" spans="1:9" x14ac:dyDescent="0.35">
      <c r="A330" s="334" t="str">
        <f>Inek2021A1a2a[[#This Row],[PEPP]]&amp;"#"&amp;Inek2021A1a2a[[#This Row],[Klasse]]</f>
        <v>PK02B#5</v>
      </c>
      <c r="B330" s="334">
        <f>Inek2021A1a2a[[#This Row],[Klasse2]]</f>
        <v>5</v>
      </c>
      <c r="C330" s="335">
        <f>Inek2021A1a2a[[#This Row],[BewJeTag2]]</f>
        <v>2.0590000000000002</v>
      </c>
      <c r="D330" s="334" t="s">
        <v>340</v>
      </c>
      <c r="E330" s="334" t="s">
        <v>3878</v>
      </c>
      <c r="F330" s="334" t="s">
        <v>388</v>
      </c>
      <c r="G330" s="334" t="s">
        <v>3463</v>
      </c>
      <c r="H330" s="334">
        <v>5</v>
      </c>
      <c r="I330" s="335">
        <v>2.0590000000000002</v>
      </c>
    </row>
    <row r="331" spans="1:9" x14ac:dyDescent="0.35">
      <c r="A331" s="334" t="str">
        <f>Inek2021A1a2a[[#This Row],[PEPP]]&amp;"#"&amp;Inek2021A1a2a[[#This Row],[Klasse]]</f>
        <v>PK02B#6</v>
      </c>
      <c r="B331" s="334">
        <f>Inek2021A1a2a[[#This Row],[Klasse2]]</f>
        <v>6</v>
      </c>
      <c r="C331" s="335">
        <f>Inek2021A1a2a[[#This Row],[BewJeTag2]]</f>
        <v>2.0108000000000001</v>
      </c>
      <c r="D331" s="334" t="s">
        <v>340</v>
      </c>
      <c r="E331" s="334" t="s">
        <v>3878</v>
      </c>
      <c r="F331" s="334" t="s">
        <v>388</v>
      </c>
      <c r="G331" s="334" t="s">
        <v>3463</v>
      </c>
      <c r="H331" s="334">
        <v>6</v>
      </c>
      <c r="I331" s="335">
        <v>2.0108000000000001</v>
      </c>
    </row>
    <row r="332" spans="1:9" x14ac:dyDescent="0.35">
      <c r="A332" s="334" t="str">
        <f>Inek2021A1a2a[[#This Row],[PEPP]]&amp;"#"&amp;Inek2021A1a2a[[#This Row],[Klasse]]</f>
        <v>PK02B#7</v>
      </c>
      <c r="B332" s="334">
        <f>Inek2021A1a2a[[#This Row],[Klasse2]]</f>
        <v>7</v>
      </c>
      <c r="C332" s="335">
        <f>Inek2021A1a2a[[#This Row],[BewJeTag2]]</f>
        <v>1.9626999999999999</v>
      </c>
      <c r="D332" s="334" t="s">
        <v>340</v>
      </c>
      <c r="E332" s="334" t="s">
        <v>3878</v>
      </c>
      <c r="F332" s="334" t="s">
        <v>388</v>
      </c>
      <c r="G332" s="334" t="s">
        <v>3463</v>
      </c>
      <c r="H332" s="334">
        <v>7</v>
      </c>
      <c r="I332" s="335">
        <v>1.9626999999999999</v>
      </c>
    </row>
    <row r="333" spans="1:9" x14ac:dyDescent="0.35">
      <c r="A333" s="334" t="str">
        <f>Inek2021A1a2a[[#This Row],[PEPP]]&amp;"#"&amp;Inek2021A1a2a[[#This Row],[Klasse]]</f>
        <v>PK02B#8</v>
      </c>
      <c r="B333" s="334">
        <f>Inek2021A1a2a[[#This Row],[Klasse2]]</f>
        <v>8</v>
      </c>
      <c r="C333" s="335">
        <f>Inek2021A1a2a[[#This Row],[BewJeTag2]]</f>
        <v>1.9145000000000001</v>
      </c>
      <c r="D333" s="334" t="s">
        <v>340</v>
      </c>
      <c r="E333" s="334" t="s">
        <v>3878</v>
      </c>
      <c r="F333" s="334" t="s">
        <v>388</v>
      </c>
      <c r="G333" s="334" t="s">
        <v>3463</v>
      </c>
      <c r="H333" s="334">
        <v>8</v>
      </c>
      <c r="I333" s="335">
        <v>1.9145000000000001</v>
      </c>
    </row>
    <row r="334" spans="1:9" x14ac:dyDescent="0.35">
      <c r="A334" s="334" t="str">
        <f>Inek2021A1a2a[[#This Row],[PEPP]]&amp;"#"&amp;Inek2021A1a2a[[#This Row],[Klasse]]</f>
        <v>PK02B#9</v>
      </c>
      <c r="B334" s="334">
        <f>Inek2021A1a2a[[#This Row],[Klasse2]]</f>
        <v>9</v>
      </c>
      <c r="C334" s="335">
        <f>Inek2021A1a2a[[#This Row],[BewJeTag2]]</f>
        <v>1.8664000000000001</v>
      </c>
      <c r="D334" s="334" t="s">
        <v>340</v>
      </c>
      <c r="E334" s="334" t="s">
        <v>3878</v>
      </c>
      <c r="F334" s="334" t="s">
        <v>388</v>
      </c>
      <c r="G334" s="334" t="s">
        <v>3463</v>
      </c>
      <c r="H334" s="334">
        <v>9</v>
      </c>
      <c r="I334" s="335">
        <v>1.8664000000000001</v>
      </c>
    </row>
    <row r="335" spans="1:9" x14ac:dyDescent="0.35">
      <c r="A335" s="334" t="str">
        <f>Inek2021A1a2a[[#This Row],[PEPP]]&amp;"#"&amp;Inek2021A1a2a[[#This Row],[Klasse]]</f>
        <v>PK02B#10</v>
      </c>
      <c r="B335" s="334">
        <f>Inek2021A1a2a[[#This Row],[Klasse2]]</f>
        <v>10</v>
      </c>
      <c r="C335" s="335">
        <f>Inek2021A1a2a[[#This Row],[BewJeTag2]]</f>
        <v>1.8182</v>
      </c>
      <c r="D335" s="334" t="s">
        <v>340</v>
      </c>
      <c r="E335" s="334" t="s">
        <v>3878</v>
      </c>
      <c r="F335" s="334" t="s">
        <v>388</v>
      </c>
      <c r="G335" s="334" t="s">
        <v>3463</v>
      </c>
      <c r="H335" s="334">
        <v>10</v>
      </c>
      <c r="I335" s="335">
        <v>1.8182</v>
      </c>
    </row>
    <row r="336" spans="1:9" x14ac:dyDescent="0.35">
      <c r="A336" s="334" t="str">
        <f>Inek2021A1a2a[[#This Row],[PEPP]]&amp;"#"&amp;Inek2021A1a2a[[#This Row],[Klasse]]</f>
        <v>PK02B#11</v>
      </c>
      <c r="B336" s="334">
        <f>Inek2021A1a2a[[#This Row],[Klasse2]]</f>
        <v>11</v>
      </c>
      <c r="C336" s="335">
        <f>Inek2021A1a2a[[#This Row],[BewJeTag2]]</f>
        <v>1.7701</v>
      </c>
      <c r="D336" s="334" t="s">
        <v>340</v>
      </c>
      <c r="E336" s="334" t="s">
        <v>3878</v>
      </c>
      <c r="F336" s="334" t="s">
        <v>388</v>
      </c>
      <c r="G336" s="334" t="s">
        <v>3463</v>
      </c>
      <c r="H336" s="334">
        <v>11</v>
      </c>
      <c r="I336" s="335">
        <v>1.7701</v>
      </c>
    </row>
    <row r="337" spans="1:9" x14ac:dyDescent="0.35">
      <c r="A337" s="334" t="str">
        <f>Inek2021A1a2a[[#This Row],[PEPP]]&amp;"#"&amp;Inek2021A1a2a[[#This Row],[Klasse]]</f>
        <v>PK02B#12</v>
      </c>
      <c r="B337" s="334">
        <f>Inek2021A1a2a[[#This Row],[Klasse2]]</f>
        <v>12</v>
      </c>
      <c r="C337" s="335">
        <f>Inek2021A1a2a[[#This Row],[BewJeTag2]]</f>
        <v>1.7219</v>
      </c>
      <c r="D337" s="334" t="s">
        <v>340</v>
      </c>
      <c r="E337" s="334" t="s">
        <v>3878</v>
      </c>
      <c r="F337" s="334" t="s">
        <v>388</v>
      </c>
      <c r="G337" s="334" t="s">
        <v>3463</v>
      </c>
      <c r="H337" s="334">
        <v>12</v>
      </c>
      <c r="I337" s="335">
        <v>1.7219</v>
      </c>
    </row>
    <row r="338" spans="1:9" x14ac:dyDescent="0.35">
      <c r="A338" s="334" t="str">
        <f>Inek2021A1a2a[[#This Row],[PEPP]]&amp;"#"&amp;Inek2021A1a2a[[#This Row],[Klasse]]</f>
        <v>PK02B#13</v>
      </c>
      <c r="B338" s="334">
        <f>Inek2021A1a2a[[#This Row],[Klasse2]]</f>
        <v>13</v>
      </c>
      <c r="C338" s="335">
        <f>Inek2021A1a2a[[#This Row],[BewJeTag2]]</f>
        <v>1.6737</v>
      </c>
      <c r="D338" s="334" t="s">
        <v>340</v>
      </c>
      <c r="E338" s="334" t="s">
        <v>3878</v>
      </c>
      <c r="F338" s="334" t="s">
        <v>388</v>
      </c>
      <c r="G338" s="334" t="s">
        <v>3463</v>
      </c>
      <c r="H338" s="334">
        <v>13</v>
      </c>
      <c r="I338" s="335">
        <v>1.6737</v>
      </c>
    </row>
    <row r="339" spans="1:9" x14ac:dyDescent="0.35">
      <c r="A339" s="334" t="str">
        <f>Inek2021A1a2a[[#This Row],[PEPP]]&amp;"#"&amp;Inek2021A1a2a[[#This Row],[Klasse]]</f>
        <v>PK02B#14</v>
      </c>
      <c r="B339" s="334">
        <f>Inek2021A1a2a[[#This Row],[Klasse2]]</f>
        <v>14</v>
      </c>
      <c r="C339" s="335">
        <f>Inek2021A1a2a[[#This Row],[BewJeTag2]]</f>
        <v>1.6255999999999999</v>
      </c>
      <c r="D339" s="334" t="s">
        <v>340</v>
      </c>
      <c r="E339" s="334" t="s">
        <v>3878</v>
      </c>
      <c r="F339" s="334" t="s">
        <v>388</v>
      </c>
      <c r="G339" s="334" t="s">
        <v>3463</v>
      </c>
      <c r="H339" s="334">
        <v>14</v>
      </c>
      <c r="I339" s="335">
        <v>1.6255999999999999</v>
      </c>
    </row>
    <row r="340" spans="1:9" x14ac:dyDescent="0.35">
      <c r="A340" s="334" t="str">
        <f>Inek2021A1a2a[[#This Row],[PEPP]]&amp;"#"&amp;Inek2021A1a2a[[#This Row],[Klasse]]</f>
        <v>PK02B#15</v>
      </c>
      <c r="B340" s="334">
        <f>Inek2021A1a2a[[#This Row],[Klasse2]]</f>
        <v>15</v>
      </c>
      <c r="C340" s="335">
        <f>Inek2021A1a2a[[#This Row],[BewJeTag2]]</f>
        <v>1.5773999999999999</v>
      </c>
      <c r="D340" s="334" t="s">
        <v>340</v>
      </c>
      <c r="E340" s="334" t="s">
        <v>3878</v>
      </c>
      <c r="F340" s="334" t="s">
        <v>388</v>
      </c>
      <c r="G340" s="334" t="s">
        <v>3463</v>
      </c>
      <c r="H340" s="334">
        <v>15</v>
      </c>
      <c r="I340" s="335">
        <v>1.5773999999999999</v>
      </c>
    </row>
    <row r="341" spans="1:9" x14ac:dyDescent="0.35">
      <c r="A341" s="334" t="str">
        <f>Inek2021A1a2a[[#This Row],[PEPP]]&amp;"#"&amp;Inek2021A1a2a[[#This Row],[Klasse]]</f>
        <v>PK03A#1</v>
      </c>
      <c r="B341" s="334">
        <f>Inek2021A1a2a[[#This Row],[Klasse2]]</f>
        <v>1</v>
      </c>
      <c r="C341" s="335">
        <f>Inek2021A1a2a[[#This Row],[BewJeTag2]]</f>
        <v>2.0424000000000002</v>
      </c>
      <c r="D341" s="334" t="s">
        <v>340</v>
      </c>
      <c r="E341" s="334" t="s">
        <v>3878</v>
      </c>
      <c r="F341" s="334" t="s">
        <v>3879</v>
      </c>
      <c r="G341" s="334" t="s">
        <v>3880</v>
      </c>
      <c r="H341" s="334">
        <v>1</v>
      </c>
      <c r="I341" s="335">
        <v>2.0424000000000002</v>
      </c>
    </row>
    <row r="342" spans="1:9" x14ac:dyDescent="0.35">
      <c r="A342" s="334" t="str">
        <f>Inek2021A1a2a[[#This Row],[PEPP]]&amp;"#"&amp;Inek2021A1a2a[[#This Row],[Klasse]]</f>
        <v>PK03B#1</v>
      </c>
      <c r="B342" s="334">
        <f>Inek2021A1a2a[[#This Row],[Klasse2]]</f>
        <v>1</v>
      </c>
      <c r="C342" s="335">
        <f>Inek2021A1a2a[[#This Row],[BewJeTag2]]</f>
        <v>1.9558</v>
      </c>
      <c r="D342" s="334" t="s">
        <v>340</v>
      </c>
      <c r="E342" s="334" t="s">
        <v>3878</v>
      </c>
      <c r="F342" s="334" t="s">
        <v>3881</v>
      </c>
      <c r="G342" s="334" t="s">
        <v>3882</v>
      </c>
      <c r="H342" s="334">
        <v>1</v>
      </c>
      <c r="I342" s="335">
        <v>1.9558</v>
      </c>
    </row>
    <row r="343" spans="1:9" x14ac:dyDescent="0.35">
      <c r="A343" s="334" t="str">
        <f>Inek2021A1a2a[[#This Row],[PEPP]]&amp;"#"&amp;Inek2021A1a2a[[#This Row],[Klasse]]</f>
        <v>PK03B#2</v>
      </c>
      <c r="B343" s="334">
        <f>Inek2021A1a2a[[#This Row],[Klasse2]]</f>
        <v>2</v>
      </c>
      <c r="C343" s="335">
        <f>Inek2021A1a2a[[#This Row],[BewJeTag2]]</f>
        <v>1.9394</v>
      </c>
      <c r="D343" s="334" t="s">
        <v>340</v>
      </c>
      <c r="E343" s="334" t="s">
        <v>3878</v>
      </c>
      <c r="F343" s="334" t="s">
        <v>3881</v>
      </c>
      <c r="G343" s="334" t="s">
        <v>3882</v>
      </c>
      <c r="H343" s="334">
        <v>2</v>
      </c>
      <c r="I343" s="335">
        <v>1.9394</v>
      </c>
    </row>
    <row r="344" spans="1:9" x14ac:dyDescent="0.35">
      <c r="A344" s="334" t="str">
        <f>Inek2021A1a2a[[#This Row],[PEPP]]&amp;"#"&amp;Inek2021A1a2a[[#This Row],[Klasse]]</f>
        <v>PK03B#3</v>
      </c>
      <c r="B344" s="334">
        <f>Inek2021A1a2a[[#This Row],[Klasse2]]</f>
        <v>3</v>
      </c>
      <c r="C344" s="335">
        <f>Inek2021A1a2a[[#This Row],[BewJeTag2]]</f>
        <v>1.9218</v>
      </c>
      <c r="D344" s="334" t="s">
        <v>340</v>
      </c>
      <c r="E344" s="334" t="s">
        <v>3878</v>
      </c>
      <c r="F344" s="334" t="s">
        <v>3881</v>
      </c>
      <c r="G344" s="334" t="s">
        <v>3882</v>
      </c>
      <c r="H344" s="334">
        <v>3</v>
      </c>
      <c r="I344" s="335">
        <v>1.9218</v>
      </c>
    </row>
    <row r="345" spans="1:9" x14ac:dyDescent="0.35">
      <c r="A345" s="334" t="str">
        <f>Inek2021A1a2a[[#This Row],[PEPP]]&amp;"#"&amp;Inek2021A1a2a[[#This Row],[Klasse]]</f>
        <v>PK03B#4</v>
      </c>
      <c r="B345" s="334">
        <f>Inek2021A1a2a[[#This Row],[Klasse2]]</f>
        <v>4</v>
      </c>
      <c r="C345" s="335">
        <f>Inek2021A1a2a[[#This Row],[BewJeTag2]]</f>
        <v>1.9043000000000001</v>
      </c>
      <c r="D345" s="334" t="s">
        <v>340</v>
      </c>
      <c r="E345" s="334" t="s">
        <v>3878</v>
      </c>
      <c r="F345" s="334" t="s">
        <v>3881</v>
      </c>
      <c r="G345" s="334" t="s">
        <v>3882</v>
      </c>
      <c r="H345" s="334">
        <v>4</v>
      </c>
      <c r="I345" s="335">
        <v>1.9043000000000001</v>
      </c>
    </row>
    <row r="346" spans="1:9" x14ac:dyDescent="0.35">
      <c r="A346" s="334" t="str">
        <f>Inek2021A1a2a[[#This Row],[PEPP]]&amp;"#"&amp;Inek2021A1a2a[[#This Row],[Klasse]]</f>
        <v>PK03B#5</v>
      </c>
      <c r="B346" s="334">
        <f>Inek2021A1a2a[[#This Row],[Klasse2]]</f>
        <v>5</v>
      </c>
      <c r="C346" s="335">
        <f>Inek2021A1a2a[[#This Row],[BewJeTag2]]</f>
        <v>1.8868</v>
      </c>
      <c r="D346" s="334" t="s">
        <v>340</v>
      </c>
      <c r="E346" s="334" t="s">
        <v>3878</v>
      </c>
      <c r="F346" s="334" t="s">
        <v>3881</v>
      </c>
      <c r="G346" s="334" t="s">
        <v>3882</v>
      </c>
      <c r="H346" s="334">
        <v>5</v>
      </c>
      <c r="I346" s="335">
        <v>1.8868</v>
      </c>
    </row>
    <row r="347" spans="1:9" x14ac:dyDescent="0.35">
      <c r="A347" s="334" t="str">
        <f>Inek2021A1a2a[[#This Row],[PEPP]]&amp;"#"&amp;Inek2021A1a2a[[#This Row],[Klasse]]</f>
        <v>PK03B#6</v>
      </c>
      <c r="B347" s="334">
        <f>Inek2021A1a2a[[#This Row],[Klasse2]]</f>
        <v>6</v>
      </c>
      <c r="C347" s="335">
        <f>Inek2021A1a2a[[#This Row],[BewJeTag2]]</f>
        <v>1.8693</v>
      </c>
      <c r="D347" s="334" t="s">
        <v>340</v>
      </c>
      <c r="E347" s="334" t="s">
        <v>3878</v>
      </c>
      <c r="F347" s="334" t="s">
        <v>3881</v>
      </c>
      <c r="G347" s="334" t="s">
        <v>3882</v>
      </c>
      <c r="H347" s="334">
        <v>6</v>
      </c>
      <c r="I347" s="335">
        <v>1.8693</v>
      </c>
    </row>
    <row r="348" spans="1:9" x14ac:dyDescent="0.35">
      <c r="A348" s="334" t="str">
        <f>Inek2021A1a2a[[#This Row],[PEPP]]&amp;"#"&amp;Inek2021A1a2a[[#This Row],[Klasse]]</f>
        <v>PK03B#7</v>
      </c>
      <c r="B348" s="334">
        <f>Inek2021A1a2a[[#This Row],[Klasse2]]</f>
        <v>7</v>
      </c>
      <c r="C348" s="335">
        <f>Inek2021A1a2a[[#This Row],[BewJeTag2]]</f>
        <v>1.8517999999999999</v>
      </c>
      <c r="D348" s="334" t="s">
        <v>340</v>
      </c>
      <c r="E348" s="334" t="s">
        <v>3878</v>
      </c>
      <c r="F348" s="334" t="s">
        <v>3881</v>
      </c>
      <c r="G348" s="334" t="s">
        <v>3882</v>
      </c>
      <c r="H348" s="334">
        <v>7</v>
      </c>
      <c r="I348" s="335">
        <v>1.8517999999999999</v>
      </c>
    </row>
    <row r="349" spans="1:9" x14ac:dyDescent="0.35">
      <c r="A349" s="334" t="str">
        <f>Inek2021A1a2a[[#This Row],[PEPP]]&amp;"#"&amp;Inek2021A1a2a[[#This Row],[Klasse]]</f>
        <v>PK03B#8</v>
      </c>
      <c r="B349" s="334">
        <f>Inek2021A1a2a[[#This Row],[Klasse2]]</f>
        <v>8</v>
      </c>
      <c r="C349" s="335">
        <f>Inek2021A1a2a[[#This Row],[BewJeTag2]]</f>
        <v>1.8343</v>
      </c>
      <c r="D349" s="334" t="s">
        <v>340</v>
      </c>
      <c r="E349" s="334" t="s">
        <v>3878</v>
      </c>
      <c r="F349" s="334" t="s">
        <v>3881</v>
      </c>
      <c r="G349" s="334" t="s">
        <v>3882</v>
      </c>
      <c r="H349" s="334">
        <v>8</v>
      </c>
      <c r="I349" s="335">
        <v>1.8343</v>
      </c>
    </row>
    <row r="350" spans="1:9" x14ac:dyDescent="0.35">
      <c r="A350" s="334" t="str">
        <f>Inek2021A1a2a[[#This Row],[PEPP]]&amp;"#"&amp;Inek2021A1a2a[[#This Row],[Klasse]]</f>
        <v>PK03B#9</v>
      </c>
      <c r="B350" s="334">
        <f>Inek2021A1a2a[[#This Row],[Klasse2]]</f>
        <v>9</v>
      </c>
      <c r="C350" s="335">
        <f>Inek2021A1a2a[[#This Row],[BewJeTag2]]</f>
        <v>1.8168</v>
      </c>
      <c r="D350" s="334" t="s">
        <v>340</v>
      </c>
      <c r="E350" s="334" t="s">
        <v>3878</v>
      </c>
      <c r="F350" s="334" t="s">
        <v>3881</v>
      </c>
      <c r="G350" s="334" t="s">
        <v>3882</v>
      </c>
      <c r="H350" s="334">
        <v>9</v>
      </c>
      <c r="I350" s="335">
        <v>1.8168</v>
      </c>
    </row>
    <row r="351" spans="1:9" x14ac:dyDescent="0.35">
      <c r="A351" s="334" t="str">
        <f>Inek2021A1a2a[[#This Row],[PEPP]]&amp;"#"&amp;Inek2021A1a2a[[#This Row],[Klasse]]</f>
        <v>PK03B#10</v>
      </c>
      <c r="B351" s="334">
        <f>Inek2021A1a2a[[#This Row],[Klasse2]]</f>
        <v>10</v>
      </c>
      <c r="C351" s="335">
        <f>Inek2021A1a2a[[#This Row],[BewJeTag2]]</f>
        <v>1.7991999999999999</v>
      </c>
      <c r="D351" s="334" t="s">
        <v>340</v>
      </c>
      <c r="E351" s="334" t="s">
        <v>3878</v>
      </c>
      <c r="F351" s="334" t="s">
        <v>3881</v>
      </c>
      <c r="G351" s="334" t="s">
        <v>3882</v>
      </c>
      <c r="H351" s="334">
        <v>10</v>
      </c>
      <c r="I351" s="335">
        <v>1.7991999999999999</v>
      </c>
    </row>
    <row r="352" spans="1:9" x14ac:dyDescent="0.35">
      <c r="A352" s="334" t="str">
        <f>Inek2021A1a2a[[#This Row],[PEPP]]&amp;"#"&amp;Inek2021A1a2a[[#This Row],[Klasse]]</f>
        <v>PK03B#11</v>
      </c>
      <c r="B352" s="334">
        <f>Inek2021A1a2a[[#This Row],[Klasse2]]</f>
        <v>11</v>
      </c>
      <c r="C352" s="335">
        <f>Inek2021A1a2a[[#This Row],[BewJeTag2]]</f>
        <v>1.7817000000000001</v>
      </c>
      <c r="D352" s="334" t="s">
        <v>340</v>
      </c>
      <c r="E352" s="334" t="s">
        <v>3878</v>
      </c>
      <c r="F352" s="334" t="s">
        <v>3881</v>
      </c>
      <c r="G352" s="334" t="s">
        <v>3882</v>
      </c>
      <c r="H352" s="334">
        <v>11</v>
      </c>
      <c r="I352" s="335">
        <v>1.7817000000000001</v>
      </c>
    </row>
    <row r="353" spans="1:9" x14ac:dyDescent="0.35">
      <c r="A353" s="334" t="str">
        <f>Inek2021A1a2a[[#This Row],[PEPP]]&amp;"#"&amp;Inek2021A1a2a[[#This Row],[Klasse]]</f>
        <v>PK03B#12</v>
      </c>
      <c r="B353" s="334">
        <f>Inek2021A1a2a[[#This Row],[Klasse2]]</f>
        <v>12</v>
      </c>
      <c r="C353" s="335">
        <f>Inek2021A1a2a[[#This Row],[BewJeTag2]]</f>
        <v>1.7642</v>
      </c>
      <c r="D353" s="334" t="s">
        <v>340</v>
      </c>
      <c r="E353" s="334" t="s">
        <v>3878</v>
      </c>
      <c r="F353" s="334" t="s">
        <v>3881</v>
      </c>
      <c r="G353" s="334" t="s">
        <v>3882</v>
      </c>
      <c r="H353" s="334">
        <v>12</v>
      </c>
      <c r="I353" s="335">
        <v>1.7642</v>
      </c>
    </row>
    <row r="354" spans="1:9" x14ac:dyDescent="0.35">
      <c r="A354" s="334" t="str">
        <f>Inek2021A1a2a[[#This Row],[PEPP]]&amp;"#"&amp;Inek2021A1a2a[[#This Row],[Klasse]]</f>
        <v>PK03B#13</v>
      </c>
      <c r="B354" s="334">
        <f>Inek2021A1a2a[[#This Row],[Klasse2]]</f>
        <v>13</v>
      </c>
      <c r="C354" s="335">
        <f>Inek2021A1a2a[[#This Row],[BewJeTag2]]</f>
        <v>1.7466999999999999</v>
      </c>
      <c r="D354" s="334" t="s">
        <v>340</v>
      </c>
      <c r="E354" s="334" t="s">
        <v>3878</v>
      </c>
      <c r="F354" s="334" t="s">
        <v>3881</v>
      </c>
      <c r="G354" s="334" t="s">
        <v>3882</v>
      </c>
      <c r="H354" s="334">
        <v>13</v>
      </c>
      <c r="I354" s="335">
        <v>1.7466999999999999</v>
      </c>
    </row>
    <row r="355" spans="1:9" x14ac:dyDescent="0.35">
      <c r="A355" s="334" t="str">
        <f>Inek2021A1a2a[[#This Row],[PEPP]]&amp;"#"&amp;Inek2021A1a2a[[#This Row],[Klasse]]</f>
        <v>PK03B#14</v>
      </c>
      <c r="B355" s="334">
        <f>Inek2021A1a2a[[#This Row],[Klasse2]]</f>
        <v>14</v>
      </c>
      <c r="C355" s="335">
        <f>Inek2021A1a2a[[#This Row],[BewJeTag2]]</f>
        <v>1.7292000000000001</v>
      </c>
      <c r="D355" s="334" t="s">
        <v>340</v>
      </c>
      <c r="E355" s="334" t="s">
        <v>3878</v>
      </c>
      <c r="F355" s="334" t="s">
        <v>3881</v>
      </c>
      <c r="G355" s="334" t="s">
        <v>3882</v>
      </c>
      <c r="H355" s="334">
        <v>14</v>
      </c>
      <c r="I355" s="335">
        <v>1.7292000000000001</v>
      </c>
    </row>
    <row r="356" spans="1:9" x14ac:dyDescent="0.35">
      <c r="A356" s="334" t="str">
        <f>Inek2021A1a2a[[#This Row],[PEPP]]&amp;"#"&amp;Inek2021A1a2a[[#This Row],[Klasse]]</f>
        <v>PK03B#15</v>
      </c>
      <c r="B356" s="334">
        <f>Inek2021A1a2a[[#This Row],[Klasse2]]</f>
        <v>15</v>
      </c>
      <c r="C356" s="335">
        <f>Inek2021A1a2a[[#This Row],[BewJeTag2]]</f>
        <v>1.7117</v>
      </c>
      <c r="D356" s="334" t="s">
        <v>340</v>
      </c>
      <c r="E356" s="334" t="s">
        <v>3878</v>
      </c>
      <c r="F356" s="334" t="s">
        <v>3881</v>
      </c>
      <c r="G356" s="334" t="s">
        <v>3882</v>
      </c>
      <c r="H356" s="334">
        <v>15</v>
      </c>
      <c r="I356" s="335">
        <v>1.7117</v>
      </c>
    </row>
    <row r="357" spans="1:9" x14ac:dyDescent="0.35">
      <c r="A357" s="334" t="str">
        <f>Inek2021A1a2a[[#This Row],[PEPP]]&amp;"#"&amp;Inek2021A1a2a[[#This Row],[Klasse]]</f>
        <v>PK04A#1</v>
      </c>
      <c r="B357" s="334">
        <f>Inek2021A1a2a[[#This Row],[Klasse2]]</f>
        <v>1</v>
      </c>
      <c r="C357" s="335">
        <f>Inek2021A1a2a[[#This Row],[BewJeTag2]]</f>
        <v>2.3708999999999998</v>
      </c>
      <c r="D357" s="334" t="s">
        <v>340</v>
      </c>
      <c r="E357" s="334" t="s">
        <v>3878</v>
      </c>
      <c r="F357" s="334" t="s">
        <v>392</v>
      </c>
      <c r="G357" s="334" t="s">
        <v>3709</v>
      </c>
      <c r="H357" s="334">
        <v>1</v>
      </c>
      <c r="I357" s="335">
        <v>2.3708999999999998</v>
      </c>
    </row>
    <row r="358" spans="1:9" x14ac:dyDescent="0.35">
      <c r="A358" s="334" t="str">
        <f>Inek2021A1a2a[[#This Row],[PEPP]]&amp;"#"&amp;Inek2021A1a2a[[#This Row],[Klasse]]</f>
        <v>PK04A#2</v>
      </c>
      <c r="B358" s="334">
        <f>Inek2021A1a2a[[#This Row],[Klasse2]]</f>
        <v>2</v>
      </c>
      <c r="C358" s="335">
        <f>Inek2021A1a2a[[#This Row],[BewJeTag2]]</f>
        <v>2.1019999999999999</v>
      </c>
      <c r="D358" s="334" t="s">
        <v>340</v>
      </c>
      <c r="E358" s="334" t="s">
        <v>3878</v>
      </c>
      <c r="F358" s="334" t="s">
        <v>392</v>
      </c>
      <c r="G358" s="334" t="s">
        <v>3709</v>
      </c>
      <c r="H358" s="334">
        <v>2</v>
      </c>
      <c r="I358" s="335">
        <v>2.1019999999999999</v>
      </c>
    </row>
    <row r="359" spans="1:9" x14ac:dyDescent="0.35">
      <c r="A359" s="334" t="str">
        <f>Inek2021A1a2a[[#This Row],[PEPP]]&amp;"#"&amp;Inek2021A1a2a[[#This Row],[Klasse]]</f>
        <v>PK04A#3</v>
      </c>
      <c r="B359" s="334">
        <f>Inek2021A1a2a[[#This Row],[Klasse2]]</f>
        <v>3</v>
      </c>
      <c r="C359" s="335">
        <f>Inek2021A1a2a[[#This Row],[BewJeTag2]]</f>
        <v>2.0766</v>
      </c>
      <c r="D359" s="334" t="s">
        <v>340</v>
      </c>
      <c r="E359" s="334" t="s">
        <v>3878</v>
      </c>
      <c r="F359" s="334" t="s">
        <v>392</v>
      </c>
      <c r="G359" s="334" t="s">
        <v>3709</v>
      </c>
      <c r="H359" s="334">
        <v>3</v>
      </c>
      <c r="I359" s="335">
        <v>2.0766</v>
      </c>
    </row>
    <row r="360" spans="1:9" x14ac:dyDescent="0.35">
      <c r="A360" s="334" t="str">
        <f>Inek2021A1a2a[[#This Row],[PEPP]]&amp;"#"&amp;Inek2021A1a2a[[#This Row],[Klasse]]</f>
        <v>PK04A#4</v>
      </c>
      <c r="B360" s="334">
        <f>Inek2021A1a2a[[#This Row],[Klasse2]]</f>
        <v>4</v>
      </c>
      <c r="C360" s="335">
        <f>Inek2021A1a2a[[#This Row],[BewJeTag2]]</f>
        <v>2.0505</v>
      </c>
      <c r="D360" s="334" t="s">
        <v>340</v>
      </c>
      <c r="E360" s="334" t="s">
        <v>3878</v>
      </c>
      <c r="F360" s="334" t="s">
        <v>392</v>
      </c>
      <c r="G360" s="334" t="s">
        <v>3709</v>
      </c>
      <c r="H360" s="334">
        <v>4</v>
      </c>
      <c r="I360" s="335">
        <v>2.0505</v>
      </c>
    </row>
    <row r="361" spans="1:9" x14ac:dyDescent="0.35">
      <c r="A361" s="334" t="str">
        <f>Inek2021A1a2a[[#This Row],[PEPP]]&amp;"#"&amp;Inek2021A1a2a[[#This Row],[Klasse]]</f>
        <v>PK04A#5</v>
      </c>
      <c r="B361" s="334">
        <f>Inek2021A1a2a[[#This Row],[Klasse2]]</f>
        <v>5</v>
      </c>
      <c r="C361" s="335">
        <f>Inek2021A1a2a[[#This Row],[BewJeTag2]]</f>
        <v>2.0245000000000002</v>
      </c>
      <c r="D361" s="334" t="s">
        <v>340</v>
      </c>
      <c r="E361" s="334" t="s">
        <v>3878</v>
      </c>
      <c r="F361" s="334" t="s">
        <v>392</v>
      </c>
      <c r="G361" s="334" t="s">
        <v>3709</v>
      </c>
      <c r="H361" s="334">
        <v>5</v>
      </c>
      <c r="I361" s="335">
        <v>2.0245000000000002</v>
      </c>
    </row>
    <row r="362" spans="1:9" x14ac:dyDescent="0.35">
      <c r="A362" s="334" t="str">
        <f>Inek2021A1a2a[[#This Row],[PEPP]]&amp;"#"&amp;Inek2021A1a2a[[#This Row],[Klasse]]</f>
        <v>PK04A#6</v>
      </c>
      <c r="B362" s="334">
        <f>Inek2021A1a2a[[#This Row],[Klasse2]]</f>
        <v>6</v>
      </c>
      <c r="C362" s="335">
        <f>Inek2021A1a2a[[#This Row],[BewJeTag2]]</f>
        <v>1.9984999999999999</v>
      </c>
      <c r="D362" s="334" t="s">
        <v>340</v>
      </c>
      <c r="E362" s="334" t="s">
        <v>3878</v>
      </c>
      <c r="F362" s="334" t="s">
        <v>392</v>
      </c>
      <c r="G362" s="334" t="s">
        <v>3709</v>
      </c>
      <c r="H362" s="334">
        <v>6</v>
      </c>
      <c r="I362" s="335">
        <v>1.9984999999999999</v>
      </c>
    </row>
    <row r="363" spans="1:9" x14ac:dyDescent="0.35">
      <c r="A363" s="334" t="str">
        <f>Inek2021A1a2a[[#This Row],[PEPP]]&amp;"#"&amp;Inek2021A1a2a[[#This Row],[Klasse]]</f>
        <v>PK04A#7</v>
      </c>
      <c r="B363" s="334">
        <f>Inek2021A1a2a[[#This Row],[Klasse2]]</f>
        <v>7</v>
      </c>
      <c r="C363" s="335">
        <f>Inek2021A1a2a[[#This Row],[BewJeTag2]]</f>
        <v>1.9723999999999999</v>
      </c>
      <c r="D363" s="334" t="s">
        <v>340</v>
      </c>
      <c r="E363" s="334" t="s">
        <v>3878</v>
      </c>
      <c r="F363" s="334" t="s">
        <v>392</v>
      </c>
      <c r="G363" s="334" t="s">
        <v>3709</v>
      </c>
      <c r="H363" s="334">
        <v>7</v>
      </c>
      <c r="I363" s="335">
        <v>1.9723999999999999</v>
      </c>
    </row>
    <row r="364" spans="1:9" x14ac:dyDescent="0.35">
      <c r="A364" s="334" t="str">
        <f>Inek2021A1a2a[[#This Row],[PEPP]]&amp;"#"&amp;Inek2021A1a2a[[#This Row],[Klasse]]</f>
        <v>PK04A#8</v>
      </c>
      <c r="B364" s="334">
        <f>Inek2021A1a2a[[#This Row],[Klasse2]]</f>
        <v>8</v>
      </c>
      <c r="C364" s="335">
        <f>Inek2021A1a2a[[#This Row],[BewJeTag2]]</f>
        <v>1.9463999999999999</v>
      </c>
      <c r="D364" s="334" t="s">
        <v>340</v>
      </c>
      <c r="E364" s="334" t="s">
        <v>3878</v>
      </c>
      <c r="F364" s="334" t="s">
        <v>392</v>
      </c>
      <c r="G364" s="334" t="s">
        <v>3709</v>
      </c>
      <c r="H364" s="334">
        <v>8</v>
      </c>
      <c r="I364" s="335">
        <v>1.9463999999999999</v>
      </c>
    </row>
    <row r="365" spans="1:9" x14ac:dyDescent="0.35">
      <c r="A365" s="334" t="str">
        <f>Inek2021A1a2a[[#This Row],[PEPP]]&amp;"#"&amp;Inek2021A1a2a[[#This Row],[Klasse]]</f>
        <v>PK04A#9</v>
      </c>
      <c r="B365" s="334">
        <f>Inek2021A1a2a[[#This Row],[Klasse2]]</f>
        <v>9</v>
      </c>
      <c r="C365" s="335">
        <f>Inek2021A1a2a[[#This Row],[BewJeTag2]]</f>
        <v>1.9202999999999999</v>
      </c>
      <c r="D365" s="334" t="s">
        <v>340</v>
      </c>
      <c r="E365" s="334" t="s">
        <v>3878</v>
      </c>
      <c r="F365" s="334" t="s">
        <v>392</v>
      </c>
      <c r="G365" s="334" t="s">
        <v>3709</v>
      </c>
      <c r="H365" s="334">
        <v>9</v>
      </c>
      <c r="I365" s="335">
        <v>1.9202999999999999</v>
      </c>
    </row>
    <row r="366" spans="1:9" x14ac:dyDescent="0.35">
      <c r="A366" s="334" t="str">
        <f>Inek2021A1a2a[[#This Row],[PEPP]]&amp;"#"&amp;Inek2021A1a2a[[#This Row],[Klasse]]</f>
        <v>PK04A#10</v>
      </c>
      <c r="B366" s="334">
        <f>Inek2021A1a2a[[#This Row],[Klasse2]]</f>
        <v>10</v>
      </c>
      <c r="C366" s="335">
        <f>Inek2021A1a2a[[#This Row],[BewJeTag2]]</f>
        <v>1.8943000000000001</v>
      </c>
      <c r="D366" s="334" t="s">
        <v>340</v>
      </c>
      <c r="E366" s="334" t="s">
        <v>3878</v>
      </c>
      <c r="F366" s="334" t="s">
        <v>392</v>
      </c>
      <c r="G366" s="334" t="s">
        <v>3709</v>
      </c>
      <c r="H366" s="334">
        <v>10</v>
      </c>
      <c r="I366" s="335">
        <v>1.8943000000000001</v>
      </c>
    </row>
    <row r="367" spans="1:9" x14ac:dyDescent="0.35">
      <c r="A367" s="334" t="str">
        <f>Inek2021A1a2a[[#This Row],[PEPP]]&amp;"#"&amp;Inek2021A1a2a[[#This Row],[Klasse]]</f>
        <v>PK04A#11</v>
      </c>
      <c r="B367" s="334">
        <f>Inek2021A1a2a[[#This Row],[Klasse2]]</f>
        <v>11</v>
      </c>
      <c r="C367" s="335">
        <f>Inek2021A1a2a[[#This Row],[BewJeTag2]]</f>
        <v>1.8682000000000001</v>
      </c>
      <c r="D367" s="334" t="s">
        <v>340</v>
      </c>
      <c r="E367" s="334" t="s">
        <v>3878</v>
      </c>
      <c r="F367" s="334" t="s">
        <v>392</v>
      </c>
      <c r="G367" s="334" t="s">
        <v>3709</v>
      </c>
      <c r="H367" s="334">
        <v>11</v>
      </c>
      <c r="I367" s="335">
        <v>1.8682000000000001</v>
      </c>
    </row>
    <row r="368" spans="1:9" x14ac:dyDescent="0.35">
      <c r="A368" s="334" t="str">
        <f>Inek2021A1a2a[[#This Row],[PEPP]]&amp;"#"&amp;Inek2021A1a2a[[#This Row],[Klasse]]</f>
        <v>PK04A#12</v>
      </c>
      <c r="B368" s="334">
        <f>Inek2021A1a2a[[#This Row],[Klasse2]]</f>
        <v>12</v>
      </c>
      <c r="C368" s="335">
        <f>Inek2021A1a2a[[#This Row],[BewJeTag2]]</f>
        <v>1.8422000000000001</v>
      </c>
      <c r="D368" s="334" t="s">
        <v>340</v>
      </c>
      <c r="E368" s="334" t="s">
        <v>3878</v>
      </c>
      <c r="F368" s="334" t="s">
        <v>392</v>
      </c>
      <c r="G368" s="334" t="s">
        <v>3709</v>
      </c>
      <c r="H368" s="334">
        <v>12</v>
      </c>
      <c r="I368" s="335">
        <v>1.8422000000000001</v>
      </c>
    </row>
    <row r="369" spans="1:9" x14ac:dyDescent="0.35">
      <c r="A369" s="334" t="str">
        <f>Inek2021A1a2a[[#This Row],[PEPP]]&amp;"#"&amp;Inek2021A1a2a[[#This Row],[Klasse]]</f>
        <v>PK04A#13</v>
      </c>
      <c r="B369" s="334">
        <f>Inek2021A1a2a[[#This Row],[Klasse2]]</f>
        <v>13</v>
      </c>
      <c r="C369" s="335">
        <f>Inek2021A1a2a[[#This Row],[BewJeTag2]]</f>
        <v>1.8161</v>
      </c>
      <c r="D369" s="334" t="s">
        <v>340</v>
      </c>
      <c r="E369" s="334" t="s">
        <v>3878</v>
      </c>
      <c r="F369" s="334" t="s">
        <v>392</v>
      </c>
      <c r="G369" s="334" t="s">
        <v>3709</v>
      </c>
      <c r="H369" s="334">
        <v>13</v>
      </c>
      <c r="I369" s="335">
        <v>1.8161</v>
      </c>
    </row>
    <row r="370" spans="1:9" x14ac:dyDescent="0.35">
      <c r="A370" s="334" t="str">
        <f>Inek2021A1a2a[[#This Row],[PEPP]]&amp;"#"&amp;Inek2021A1a2a[[#This Row],[Klasse]]</f>
        <v>PK04A#14</v>
      </c>
      <c r="B370" s="334">
        <f>Inek2021A1a2a[[#This Row],[Klasse2]]</f>
        <v>14</v>
      </c>
      <c r="C370" s="335">
        <f>Inek2021A1a2a[[#This Row],[BewJeTag2]]</f>
        <v>1.7901</v>
      </c>
      <c r="D370" s="334" t="s">
        <v>340</v>
      </c>
      <c r="E370" s="334" t="s">
        <v>3878</v>
      </c>
      <c r="F370" s="334" t="s">
        <v>392</v>
      </c>
      <c r="G370" s="334" t="s">
        <v>3709</v>
      </c>
      <c r="H370" s="334">
        <v>14</v>
      </c>
      <c r="I370" s="335">
        <v>1.7901</v>
      </c>
    </row>
    <row r="371" spans="1:9" x14ac:dyDescent="0.35">
      <c r="A371" s="334" t="str">
        <f>Inek2021A1a2a[[#This Row],[PEPP]]&amp;"#"&amp;Inek2021A1a2a[[#This Row],[Klasse]]</f>
        <v>PK04A#15</v>
      </c>
      <c r="B371" s="334">
        <f>Inek2021A1a2a[[#This Row],[Klasse2]]</f>
        <v>15</v>
      </c>
      <c r="C371" s="335">
        <f>Inek2021A1a2a[[#This Row],[BewJeTag2]]</f>
        <v>1.764</v>
      </c>
      <c r="D371" s="334" t="s">
        <v>340</v>
      </c>
      <c r="E371" s="334" t="s">
        <v>3878</v>
      </c>
      <c r="F371" s="334" t="s">
        <v>392</v>
      </c>
      <c r="G371" s="334" t="s">
        <v>3709</v>
      </c>
      <c r="H371" s="334">
        <v>15</v>
      </c>
      <c r="I371" s="335">
        <v>1.764</v>
      </c>
    </row>
    <row r="372" spans="1:9" x14ac:dyDescent="0.35">
      <c r="A372" s="334" t="str">
        <f>Inek2021A1a2a[[#This Row],[PEPP]]&amp;"#"&amp;Inek2021A1a2a[[#This Row],[Klasse]]</f>
        <v>PK04A#16</v>
      </c>
      <c r="B372" s="334">
        <f>Inek2021A1a2a[[#This Row],[Klasse2]]</f>
        <v>16</v>
      </c>
      <c r="C372" s="335">
        <f>Inek2021A1a2a[[#This Row],[BewJeTag2]]</f>
        <v>1.738</v>
      </c>
      <c r="D372" s="334" t="s">
        <v>340</v>
      </c>
      <c r="E372" s="334" t="s">
        <v>3878</v>
      </c>
      <c r="F372" s="334" t="s">
        <v>392</v>
      </c>
      <c r="G372" s="334" t="s">
        <v>3709</v>
      </c>
      <c r="H372" s="334">
        <v>16</v>
      </c>
      <c r="I372" s="335">
        <v>1.738</v>
      </c>
    </row>
    <row r="373" spans="1:9" x14ac:dyDescent="0.35">
      <c r="A373" s="334" t="str">
        <f>Inek2021A1a2a[[#This Row],[PEPP]]&amp;"#"&amp;Inek2021A1a2a[[#This Row],[Klasse]]</f>
        <v>PK04A#17</v>
      </c>
      <c r="B373" s="334">
        <f>Inek2021A1a2a[[#This Row],[Klasse2]]</f>
        <v>17</v>
      </c>
      <c r="C373" s="335">
        <f>Inek2021A1a2a[[#This Row],[BewJeTag2]]</f>
        <v>1.7119</v>
      </c>
      <c r="D373" s="334" t="s">
        <v>340</v>
      </c>
      <c r="E373" s="334" t="s">
        <v>3878</v>
      </c>
      <c r="F373" s="334" t="s">
        <v>392</v>
      </c>
      <c r="G373" s="334" t="s">
        <v>3709</v>
      </c>
      <c r="H373" s="334">
        <v>17</v>
      </c>
      <c r="I373" s="335">
        <v>1.7119</v>
      </c>
    </row>
    <row r="374" spans="1:9" x14ac:dyDescent="0.35">
      <c r="A374" s="334" t="str">
        <f>Inek2021A1a2a[[#This Row],[PEPP]]&amp;"#"&amp;Inek2021A1a2a[[#This Row],[Klasse]]</f>
        <v>PK04A#18</v>
      </c>
      <c r="B374" s="334">
        <f>Inek2021A1a2a[[#This Row],[Klasse2]]</f>
        <v>18</v>
      </c>
      <c r="C374" s="335">
        <f>Inek2021A1a2a[[#This Row],[BewJeTag2]]</f>
        <v>1.6859</v>
      </c>
      <c r="D374" s="334" t="s">
        <v>340</v>
      </c>
      <c r="E374" s="334" t="s">
        <v>3878</v>
      </c>
      <c r="F374" s="334" t="s">
        <v>392</v>
      </c>
      <c r="G374" s="334" t="s">
        <v>3709</v>
      </c>
      <c r="H374" s="334">
        <v>18</v>
      </c>
      <c r="I374" s="335">
        <v>1.6859</v>
      </c>
    </row>
    <row r="375" spans="1:9" x14ac:dyDescent="0.35">
      <c r="A375" s="334" t="str">
        <f>Inek2021A1a2a[[#This Row],[PEPP]]&amp;"#"&amp;Inek2021A1a2a[[#This Row],[Klasse]]</f>
        <v>PK04B#1</v>
      </c>
      <c r="B375" s="334">
        <f>Inek2021A1a2a[[#This Row],[Klasse2]]</f>
        <v>1</v>
      </c>
      <c r="C375" s="335">
        <f>Inek2021A1a2a[[#This Row],[BewJeTag2]]</f>
        <v>2.2559999999999998</v>
      </c>
      <c r="D375" s="334" t="s">
        <v>340</v>
      </c>
      <c r="E375" s="334" t="s">
        <v>3878</v>
      </c>
      <c r="F375" s="334" t="s">
        <v>394</v>
      </c>
      <c r="G375" s="334" t="s">
        <v>3710</v>
      </c>
      <c r="H375" s="334">
        <v>1</v>
      </c>
      <c r="I375" s="335">
        <v>2.2559999999999998</v>
      </c>
    </row>
    <row r="376" spans="1:9" x14ac:dyDescent="0.35">
      <c r="A376" s="334" t="str">
        <f>Inek2021A1a2a[[#This Row],[PEPP]]&amp;"#"&amp;Inek2021A1a2a[[#This Row],[Klasse]]</f>
        <v>PK04B#2</v>
      </c>
      <c r="B376" s="334">
        <f>Inek2021A1a2a[[#This Row],[Klasse2]]</f>
        <v>2</v>
      </c>
      <c r="C376" s="335">
        <f>Inek2021A1a2a[[#This Row],[BewJeTag2]]</f>
        <v>2.0255000000000001</v>
      </c>
      <c r="D376" s="334" t="s">
        <v>340</v>
      </c>
      <c r="E376" s="334" t="s">
        <v>3878</v>
      </c>
      <c r="F376" s="334" t="s">
        <v>394</v>
      </c>
      <c r="G376" s="334" t="s">
        <v>3710</v>
      </c>
      <c r="H376" s="334">
        <v>2</v>
      </c>
      <c r="I376" s="335">
        <v>2.0255000000000001</v>
      </c>
    </row>
    <row r="377" spans="1:9" x14ac:dyDescent="0.35">
      <c r="A377" s="334" t="str">
        <f>Inek2021A1a2a[[#This Row],[PEPP]]&amp;"#"&amp;Inek2021A1a2a[[#This Row],[Klasse]]</f>
        <v>PK04B#3</v>
      </c>
      <c r="B377" s="334">
        <f>Inek2021A1a2a[[#This Row],[Klasse2]]</f>
        <v>3</v>
      </c>
      <c r="C377" s="335">
        <f>Inek2021A1a2a[[#This Row],[BewJeTag2]]</f>
        <v>1.9938</v>
      </c>
      <c r="D377" s="334" t="s">
        <v>340</v>
      </c>
      <c r="E377" s="334" t="s">
        <v>3878</v>
      </c>
      <c r="F377" s="334" t="s">
        <v>394</v>
      </c>
      <c r="G377" s="334" t="s">
        <v>3710</v>
      </c>
      <c r="H377" s="334">
        <v>3</v>
      </c>
      <c r="I377" s="335">
        <v>1.9938</v>
      </c>
    </row>
    <row r="378" spans="1:9" x14ac:dyDescent="0.35">
      <c r="A378" s="334" t="str">
        <f>Inek2021A1a2a[[#This Row],[PEPP]]&amp;"#"&amp;Inek2021A1a2a[[#This Row],[Klasse]]</f>
        <v>PK04B#4</v>
      </c>
      <c r="B378" s="334">
        <f>Inek2021A1a2a[[#This Row],[Klasse2]]</f>
        <v>4</v>
      </c>
      <c r="C378" s="335">
        <f>Inek2021A1a2a[[#This Row],[BewJeTag2]]</f>
        <v>1.9651000000000001</v>
      </c>
      <c r="D378" s="334" t="s">
        <v>340</v>
      </c>
      <c r="E378" s="334" t="s">
        <v>3878</v>
      </c>
      <c r="F378" s="334" t="s">
        <v>394</v>
      </c>
      <c r="G378" s="334" t="s">
        <v>3710</v>
      </c>
      <c r="H378" s="334">
        <v>4</v>
      </c>
      <c r="I378" s="335">
        <v>1.9651000000000001</v>
      </c>
    </row>
    <row r="379" spans="1:9" x14ac:dyDescent="0.35">
      <c r="A379" s="334" t="str">
        <f>Inek2021A1a2a[[#This Row],[PEPP]]&amp;"#"&amp;Inek2021A1a2a[[#This Row],[Klasse]]</f>
        <v>PK04B#5</v>
      </c>
      <c r="B379" s="334">
        <f>Inek2021A1a2a[[#This Row],[Klasse2]]</f>
        <v>5</v>
      </c>
      <c r="C379" s="335">
        <f>Inek2021A1a2a[[#This Row],[BewJeTag2]]</f>
        <v>1.9365000000000001</v>
      </c>
      <c r="D379" s="334" t="s">
        <v>340</v>
      </c>
      <c r="E379" s="334" t="s">
        <v>3878</v>
      </c>
      <c r="F379" s="334" t="s">
        <v>394</v>
      </c>
      <c r="G379" s="334" t="s">
        <v>3710</v>
      </c>
      <c r="H379" s="334">
        <v>5</v>
      </c>
      <c r="I379" s="335">
        <v>1.9365000000000001</v>
      </c>
    </row>
    <row r="380" spans="1:9" x14ac:dyDescent="0.35">
      <c r="A380" s="334" t="str">
        <f>Inek2021A1a2a[[#This Row],[PEPP]]&amp;"#"&amp;Inek2021A1a2a[[#This Row],[Klasse]]</f>
        <v>PK04B#6</v>
      </c>
      <c r="B380" s="334">
        <f>Inek2021A1a2a[[#This Row],[Klasse2]]</f>
        <v>6</v>
      </c>
      <c r="C380" s="335">
        <f>Inek2021A1a2a[[#This Row],[BewJeTag2]]</f>
        <v>1.9078999999999999</v>
      </c>
      <c r="D380" s="334" t="s">
        <v>340</v>
      </c>
      <c r="E380" s="334" t="s">
        <v>3878</v>
      </c>
      <c r="F380" s="334" t="s">
        <v>394</v>
      </c>
      <c r="G380" s="334" t="s">
        <v>3710</v>
      </c>
      <c r="H380" s="334">
        <v>6</v>
      </c>
      <c r="I380" s="335">
        <v>1.9078999999999999</v>
      </c>
    </row>
    <row r="381" spans="1:9" x14ac:dyDescent="0.35">
      <c r="A381" s="334" t="str">
        <f>Inek2021A1a2a[[#This Row],[PEPP]]&amp;"#"&amp;Inek2021A1a2a[[#This Row],[Klasse]]</f>
        <v>PK04B#7</v>
      </c>
      <c r="B381" s="334">
        <f>Inek2021A1a2a[[#This Row],[Klasse2]]</f>
        <v>7</v>
      </c>
      <c r="C381" s="335">
        <f>Inek2021A1a2a[[#This Row],[BewJeTag2]]</f>
        <v>1.8792</v>
      </c>
      <c r="D381" s="334" t="s">
        <v>340</v>
      </c>
      <c r="E381" s="334" t="s">
        <v>3878</v>
      </c>
      <c r="F381" s="334" t="s">
        <v>394</v>
      </c>
      <c r="G381" s="334" t="s">
        <v>3710</v>
      </c>
      <c r="H381" s="334">
        <v>7</v>
      </c>
      <c r="I381" s="335">
        <v>1.8792</v>
      </c>
    </row>
    <row r="382" spans="1:9" x14ac:dyDescent="0.35">
      <c r="A382" s="334" t="str">
        <f>Inek2021A1a2a[[#This Row],[PEPP]]&amp;"#"&amp;Inek2021A1a2a[[#This Row],[Klasse]]</f>
        <v>PK04B#8</v>
      </c>
      <c r="B382" s="334">
        <f>Inek2021A1a2a[[#This Row],[Klasse2]]</f>
        <v>8</v>
      </c>
      <c r="C382" s="335">
        <f>Inek2021A1a2a[[#This Row],[BewJeTag2]]</f>
        <v>1.8506</v>
      </c>
      <c r="D382" s="334" t="s">
        <v>340</v>
      </c>
      <c r="E382" s="334" t="s">
        <v>3878</v>
      </c>
      <c r="F382" s="334" t="s">
        <v>394</v>
      </c>
      <c r="G382" s="334" t="s">
        <v>3710</v>
      </c>
      <c r="H382" s="334">
        <v>8</v>
      </c>
      <c r="I382" s="335">
        <v>1.8506</v>
      </c>
    </row>
    <row r="383" spans="1:9" x14ac:dyDescent="0.35">
      <c r="A383" s="334" t="str">
        <f>Inek2021A1a2a[[#This Row],[PEPP]]&amp;"#"&amp;Inek2021A1a2a[[#This Row],[Klasse]]</f>
        <v>PK04B#9</v>
      </c>
      <c r="B383" s="334">
        <f>Inek2021A1a2a[[#This Row],[Klasse2]]</f>
        <v>9</v>
      </c>
      <c r="C383" s="335">
        <f>Inek2021A1a2a[[#This Row],[BewJeTag2]]</f>
        <v>1.8220000000000001</v>
      </c>
      <c r="D383" s="334" t="s">
        <v>340</v>
      </c>
      <c r="E383" s="334" t="s">
        <v>3878</v>
      </c>
      <c r="F383" s="334" t="s">
        <v>394</v>
      </c>
      <c r="G383" s="334" t="s">
        <v>3710</v>
      </c>
      <c r="H383" s="334">
        <v>9</v>
      </c>
      <c r="I383" s="335">
        <v>1.8220000000000001</v>
      </c>
    </row>
    <row r="384" spans="1:9" x14ac:dyDescent="0.35">
      <c r="A384" s="334" t="str">
        <f>Inek2021A1a2a[[#This Row],[PEPP]]&amp;"#"&amp;Inek2021A1a2a[[#This Row],[Klasse]]</f>
        <v>PK04B#10</v>
      </c>
      <c r="B384" s="334">
        <f>Inek2021A1a2a[[#This Row],[Klasse2]]</f>
        <v>10</v>
      </c>
      <c r="C384" s="335">
        <f>Inek2021A1a2a[[#This Row],[BewJeTag2]]</f>
        <v>1.7932999999999999</v>
      </c>
      <c r="D384" s="334" t="s">
        <v>340</v>
      </c>
      <c r="E384" s="334" t="s">
        <v>3878</v>
      </c>
      <c r="F384" s="334" t="s">
        <v>394</v>
      </c>
      <c r="G384" s="334" t="s">
        <v>3710</v>
      </c>
      <c r="H384" s="334">
        <v>10</v>
      </c>
      <c r="I384" s="335">
        <v>1.7932999999999999</v>
      </c>
    </row>
    <row r="385" spans="1:9" x14ac:dyDescent="0.35">
      <c r="A385" s="334" t="str">
        <f>Inek2021A1a2a[[#This Row],[PEPP]]&amp;"#"&amp;Inek2021A1a2a[[#This Row],[Klasse]]</f>
        <v>PK04B#11</v>
      </c>
      <c r="B385" s="334">
        <f>Inek2021A1a2a[[#This Row],[Klasse2]]</f>
        <v>11</v>
      </c>
      <c r="C385" s="335">
        <f>Inek2021A1a2a[[#This Row],[BewJeTag2]]</f>
        <v>1.7646999999999999</v>
      </c>
      <c r="D385" s="334" t="s">
        <v>340</v>
      </c>
      <c r="E385" s="334" t="s">
        <v>3878</v>
      </c>
      <c r="F385" s="334" t="s">
        <v>394</v>
      </c>
      <c r="G385" s="334" t="s">
        <v>3710</v>
      </c>
      <c r="H385" s="334">
        <v>11</v>
      </c>
      <c r="I385" s="335">
        <v>1.7646999999999999</v>
      </c>
    </row>
    <row r="386" spans="1:9" x14ac:dyDescent="0.35">
      <c r="A386" s="334" t="str">
        <f>Inek2021A1a2a[[#This Row],[PEPP]]&amp;"#"&amp;Inek2021A1a2a[[#This Row],[Klasse]]</f>
        <v>PK04B#12</v>
      </c>
      <c r="B386" s="334">
        <f>Inek2021A1a2a[[#This Row],[Klasse2]]</f>
        <v>12</v>
      </c>
      <c r="C386" s="335">
        <f>Inek2021A1a2a[[#This Row],[BewJeTag2]]</f>
        <v>1.7361</v>
      </c>
      <c r="D386" s="334" t="s">
        <v>340</v>
      </c>
      <c r="E386" s="334" t="s">
        <v>3878</v>
      </c>
      <c r="F386" s="334" t="s">
        <v>394</v>
      </c>
      <c r="G386" s="334" t="s">
        <v>3710</v>
      </c>
      <c r="H386" s="334">
        <v>12</v>
      </c>
      <c r="I386" s="335">
        <v>1.7361</v>
      </c>
    </row>
    <row r="387" spans="1:9" x14ac:dyDescent="0.35">
      <c r="A387" s="334" t="str">
        <f>Inek2021A1a2a[[#This Row],[PEPP]]&amp;"#"&amp;Inek2021A1a2a[[#This Row],[Klasse]]</f>
        <v>PK04B#13</v>
      </c>
      <c r="B387" s="334">
        <f>Inek2021A1a2a[[#This Row],[Klasse2]]</f>
        <v>13</v>
      </c>
      <c r="C387" s="335">
        <f>Inek2021A1a2a[[#This Row],[BewJeTag2]]</f>
        <v>1.7074</v>
      </c>
      <c r="D387" s="334" t="s">
        <v>340</v>
      </c>
      <c r="E387" s="334" t="s">
        <v>3878</v>
      </c>
      <c r="F387" s="334" t="s">
        <v>394</v>
      </c>
      <c r="G387" s="334" t="s">
        <v>3710</v>
      </c>
      <c r="H387" s="334">
        <v>13</v>
      </c>
      <c r="I387" s="335">
        <v>1.7074</v>
      </c>
    </row>
    <row r="388" spans="1:9" x14ac:dyDescent="0.35">
      <c r="A388" s="334" t="str">
        <f>Inek2021A1a2a[[#This Row],[PEPP]]&amp;"#"&amp;Inek2021A1a2a[[#This Row],[Klasse]]</f>
        <v>PK04B#14</v>
      </c>
      <c r="B388" s="334">
        <f>Inek2021A1a2a[[#This Row],[Klasse2]]</f>
        <v>14</v>
      </c>
      <c r="C388" s="335">
        <f>Inek2021A1a2a[[#This Row],[BewJeTag2]]</f>
        <v>1.6788000000000001</v>
      </c>
      <c r="D388" s="334" t="s">
        <v>340</v>
      </c>
      <c r="E388" s="334" t="s">
        <v>3878</v>
      </c>
      <c r="F388" s="334" t="s">
        <v>394</v>
      </c>
      <c r="G388" s="334" t="s">
        <v>3710</v>
      </c>
      <c r="H388" s="334">
        <v>14</v>
      </c>
      <c r="I388" s="335">
        <v>1.6788000000000001</v>
      </c>
    </row>
    <row r="389" spans="1:9" x14ac:dyDescent="0.35">
      <c r="A389" s="334" t="str">
        <f>Inek2021A1a2a[[#This Row],[PEPP]]&amp;"#"&amp;Inek2021A1a2a[[#This Row],[Klasse]]</f>
        <v>PK04B#15</v>
      </c>
      <c r="B389" s="334">
        <f>Inek2021A1a2a[[#This Row],[Klasse2]]</f>
        <v>15</v>
      </c>
      <c r="C389" s="335">
        <f>Inek2021A1a2a[[#This Row],[BewJeTag2]]</f>
        <v>1.6501999999999999</v>
      </c>
      <c r="D389" s="334" t="s">
        <v>340</v>
      </c>
      <c r="E389" s="334" t="s">
        <v>3878</v>
      </c>
      <c r="F389" s="334" t="s">
        <v>394</v>
      </c>
      <c r="G389" s="334" t="s">
        <v>3710</v>
      </c>
      <c r="H389" s="334">
        <v>15</v>
      </c>
      <c r="I389" s="335">
        <v>1.6501999999999999</v>
      </c>
    </row>
    <row r="390" spans="1:9" x14ac:dyDescent="0.35">
      <c r="A390" s="334" t="str">
        <f>Inek2021A1a2a[[#This Row],[PEPP]]&amp;"#"&amp;Inek2021A1a2a[[#This Row],[Klasse]]</f>
        <v>PK04B#16</v>
      </c>
      <c r="B390" s="334">
        <f>Inek2021A1a2a[[#This Row],[Klasse2]]</f>
        <v>16</v>
      </c>
      <c r="C390" s="335">
        <f>Inek2021A1a2a[[#This Row],[BewJeTag2]]</f>
        <v>1.6214999999999999</v>
      </c>
      <c r="D390" s="334" t="s">
        <v>340</v>
      </c>
      <c r="E390" s="334" t="s">
        <v>3878</v>
      </c>
      <c r="F390" s="334" t="s">
        <v>394</v>
      </c>
      <c r="G390" s="334" t="s">
        <v>3710</v>
      </c>
      <c r="H390" s="334">
        <v>16</v>
      </c>
      <c r="I390" s="335">
        <v>1.6214999999999999</v>
      </c>
    </row>
    <row r="391" spans="1:9" x14ac:dyDescent="0.35">
      <c r="A391" s="334" t="str">
        <f>Inek2021A1a2a[[#This Row],[PEPP]]&amp;"#"&amp;Inek2021A1a2a[[#This Row],[Klasse]]</f>
        <v>PK04B#17</v>
      </c>
      <c r="B391" s="334">
        <f>Inek2021A1a2a[[#This Row],[Klasse2]]</f>
        <v>17</v>
      </c>
      <c r="C391" s="335">
        <f>Inek2021A1a2a[[#This Row],[BewJeTag2]]</f>
        <v>1.5929</v>
      </c>
      <c r="D391" s="334" t="s">
        <v>340</v>
      </c>
      <c r="E391" s="334" t="s">
        <v>3878</v>
      </c>
      <c r="F391" s="334" t="s">
        <v>394</v>
      </c>
      <c r="G391" s="334" t="s">
        <v>3710</v>
      </c>
      <c r="H391" s="334">
        <v>17</v>
      </c>
      <c r="I391" s="335">
        <v>1.5929</v>
      </c>
    </row>
    <row r="392" spans="1:9" x14ac:dyDescent="0.35">
      <c r="A392" s="334" t="str">
        <f>Inek2021A1a2a[[#This Row],[PEPP]]&amp;"#"&amp;Inek2021A1a2a[[#This Row],[Klasse]]</f>
        <v>PK04B#18</v>
      </c>
      <c r="B392" s="334">
        <f>Inek2021A1a2a[[#This Row],[Klasse2]]</f>
        <v>18</v>
      </c>
      <c r="C392" s="335">
        <f>Inek2021A1a2a[[#This Row],[BewJeTag2]]</f>
        <v>1.5643</v>
      </c>
      <c r="D392" s="334" t="s">
        <v>340</v>
      </c>
      <c r="E392" s="334" t="s">
        <v>3878</v>
      </c>
      <c r="F392" s="334" t="s">
        <v>394</v>
      </c>
      <c r="G392" s="334" t="s">
        <v>3710</v>
      </c>
      <c r="H392" s="334">
        <v>18</v>
      </c>
      <c r="I392" s="335">
        <v>1.5643</v>
      </c>
    </row>
    <row r="393" spans="1:9" x14ac:dyDescent="0.35">
      <c r="A393" s="334" t="str">
        <f>Inek2021A1a2a[[#This Row],[PEPP]]&amp;"#"&amp;Inek2021A1a2a[[#This Row],[Klasse]]</f>
        <v>PK04B#19</v>
      </c>
      <c r="B393" s="334">
        <f>Inek2021A1a2a[[#This Row],[Klasse2]]</f>
        <v>19</v>
      </c>
      <c r="C393" s="335">
        <f>Inek2021A1a2a[[#This Row],[BewJeTag2]]</f>
        <v>1.5357000000000001</v>
      </c>
      <c r="D393" s="334" t="s">
        <v>340</v>
      </c>
      <c r="E393" s="334" t="s">
        <v>3878</v>
      </c>
      <c r="F393" s="334" t="s">
        <v>394</v>
      </c>
      <c r="G393" s="334" t="s">
        <v>3710</v>
      </c>
      <c r="H393" s="334">
        <v>19</v>
      </c>
      <c r="I393" s="335">
        <v>1.5357000000000001</v>
      </c>
    </row>
    <row r="394" spans="1:9" x14ac:dyDescent="0.35">
      <c r="A394" s="334" t="str">
        <f>Inek2021A1a2a[[#This Row],[PEPP]]&amp;"#"&amp;Inek2021A1a2a[[#This Row],[Klasse]]</f>
        <v>PK04B#20</v>
      </c>
      <c r="B394" s="334">
        <f>Inek2021A1a2a[[#This Row],[Klasse2]]</f>
        <v>20</v>
      </c>
      <c r="C394" s="335">
        <f>Inek2021A1a2a[[#This Row],[BewJeTag2]]</f>
        <v>1.5069999999999999</v>
      </c>
      <c r="D394" s="334" t="s">
        <v>340</v>
      </c>
      <c r="E394" s="334" t="s">
        <v>3878</v>
      </c>
      <c r="F394" s="334" t="s">
        <v>394</v>
      </c>
      <c r="G394" s="334" t="s">
        <v>3710</v>
      </c>
      <c r="H394" s="334">
        <v>20</v>
      </c>
      <c r="I394" s="335">
        <v>1.5069999999999999</v>
      </c>
    </row>
    <row r="395" spans="1:9" x14ac:dyDescent="0.35">
      <c r="A395" s="334" t="str">
        <f>Inek2021A1a2a[[#This Row],[PEPP]]&amp;"#"&amp;Inek2021A1a2a[[#This Row],[Klasse]]</f>
        <v>PK04C#1</v>
      </c>
      <c r="B395" s="334">
        <f>Inek2021A1a2a[[#This Row],[Klasse2]]</f>
        <v>1</v>
      </c>
      <c r="C395" s="335">
        <f>Inek2021A1a2a[[#This Row],[BewJeTag2]]</f>
        <v>2.1938</v>
      </c>
      <c r="D395" s="334" t="s">
        <v>340</v>
      </c>
      <c r="E395" s="334" t="s">
        <v>3878</v>
      </c>
      <c r="F395" s="334" t="s">
        <v>3711</v>
      </c>
      <c r="G395" s="334" t="s">
        <v>3883</v>
      </c>
      <c r="H395" s="334">
        <v>1</v>
      </c>
      <c r="I395" s="335">
        <v>2.1938</v>
      </c>
    </row>
    <row r="396" spans="1:9" x14ac:dyDescent="0.35">
      <c r="A396" s="334" t="str">
        <f>Inek2021A1a2a[[#This Row],[PEPP]]&amp;"#"&amp;Inek2021A1a2a[[#This Row],[Klasse]]</f>
        <v>PK04C#2</v>
      </c>
      <c r="B396" s="334">
        <f>Inek2021A1a2a[[#This Row],[Klasse2]]</f>
        <v>2</v>
      </c>
      <c r="C396" s="335">
        <f>Inek2021A1a2a[[#This Row],[BewJeTag2]]</f>
        <v>1.9721</v>
      </c>
      <c r="D396" s="334" t="s">
        <v>340</v>
      </c>
      <c r="E396" s="334" t="s">
        <v>3878</v>
      </c>
      <c r="F396" s="334" t="s">
        <v>3711</v>
      </c>
      <c r="G396" s="334" t="s">
        <v>3883</v>
      </c>
      <c r="H396" s="334">
        <v>2</v>
      </c>
      <c r="I396" s="335">
        <v>1.9721</v>
      </c>
    </row>
    <row r="397" spans="1:9" x14ac:dyDescent="0.35">
      <c r="A397" s="334" t="str">
        <f>Inek2021A1a2a[[#This Row],[PEPP]]&amp;"#"&amp;Inek2021A1a2a[[#This Row],[Klasse]]</f>
        <v>PK04C#3</v>
      </c>
      <c r="B397" s="334">
        <f>Inek2021A1a2a[[#This Row],[Klasse2]]</f>
        <v>3</v>
      </c>
      <c r="C397" s="335">
        <f>Inek2021A1a2a[[#This Row],[BewJeTag2]]</f>
        <v>1.9354</v>
      </c>
      <c r="D397" s="334" t="s">
        <v>340</v>
      </c>
      <c r="E397" s="334" t="s">
        <v>3878</v>
      </c>
      <c r="F397" s="334" t="s">
        <v>3711</v>
      </c>
      <c r="G397" s="334" t="s">
        <v>3883</v>
      </c>
      <c r="H397" s="334">
        <v>3</v>
      </c>
      <c r="I397" s="335">
        <v>1.9354</v>
      </c>
    </row>
    <row r="398" spans="1:9" x14ac:dyDescent="0.35">
      <c r="A398" s="334" t="str">
        <f>Inek2021A1a2a[[#This Row],[PEPP]]&amp;"#"&amp;Inek2021A1a2a[[#This Row],[Klasse]]</f>
        <v>PK04C#4</v>
      </c>
      <c r="B398" s="334">
        <f>Inek2021A1a2a[[#This Row],[Klasse2]]</f>
        <v>4</v>
      </c>
      <c r="C398" s="335">
        <f>Inek2021A1a2a[[#This Row],[BewJeTag2]]</f>
        <v>1.9037999999999999</v>
      </c>
      <c r="D398" s="334" t="s">
        <v>340</v>
      </c>
      <c r="E398" s="334" t="s">
        <v>3878</v>
      </c>
      <c r="F398" s="334" t="s">
        <v>3711</v>
      </c>
      <c r="G398" s="334" t="s">
        <v>3883</v>
      </c>
      <c r="H398" s="334">
        <v>4</v>
      </c>
      <c r="I398" s="335">
        <v>1.9037999999999999</v>
      </c>
    </row>
    <row r="399" spans="1:9" x14ac:dyDescent="0.35">
      <c r="A399" s="334" t="str">
        <f>Inek2021A1a2a[[#This Row],[PEPP]]&amp;"#"&amp;Inek2021A1a2a[[#This Row],[Klasse]]</f>
        <v>PK04C#5</v>
      </c>
      <c r="B399" s="334">
        <f>Inek2021A1a2a[[#This Row],[Klasse2]]</f>
        <v>5</v>
      </c>
      <c r="C399" s="335">
        <f>Inek2021A1a2a[[#This Row],[BewJeTag2]]</f>
        <v>1.8723000000000001</v>
      </c>
      <c r="D399" s="334" t="s">
        <v>340</v>
      </c>
      <c r="E399" s="334" t="s">
        <v>3878</v>
      </c>
      <c r="F399" s="334" t="s">
        <v>3711</v>
      </c>
      <c r="G399" s="334" t="s">
        <v>3883</v>
      </c>
      <c r="H399" s="334">
        <v>5</v>
      </c>
      <c r="I399" s="335">
        <v>1.8723000000000001</v>
      </c>
    </row>
    <row r="400" spans="1:9" x14ac:dyDescent="0.35">
      <c r="A400" s="334" t="str">
        <f>Inek2021A1a2a[[#This Row],[PEPP]]&amp;"#"&amp;Inek2021A1a2a[[#This Row],[Klasse]]</f>
        <v>PK04C#6</v>
      </c>
      <c r="B400" s="334">
        <f>Inek2021A1a2a[[#This Row],[Klasse2]]</f>
        <v>6</v>
      </c>
      <c r="C400" s="335">
        <f>Inek2021A1a2a[[#This Row],[BewJeTag2]]</f>
        <v>1.8408</v>
      </c>
      <c r="D400" s="334" t="s">
        <v>340</v>
      </c>
      <c r="E400" s="334" t="s">
        <v>3878</v>
      </c>
      <c r="F400" s="334" t="s">
        <v>3711</v>
      </c>
      <c r="G400" s="334" t="s">
        <v>3883</v>
      </c>
      <c r="H400" s="334">
        <v>6</v>
      </c>
      <c r="I400" s="335">
        <v>1.8408</v>
      </c>
    </row>
    <row r="401" spans="1:9" x14ac:dyDescent="0.35">
      <c r="A401" s="334" t="str">
        <f>Inek2021A1a2a[[#This Row],[PEPP]]&amp;"#"&amp;Inek2021A1a2a[[#This Row],[Klasse]]</f>
        <v>PK04C#7</v>
      </c>
      <c r="B401" s="334">
        <f>Inek2021A1a2a[[#This Row],[Klasse2]]</f>
        <v>7</v>
      </c>
      <c r="C401" s="335">
        <f>Inek2021A1a2a[[#This Row],[BewJeTag2]]</f>
        <v>1.8091999999999999</v>
      </c>
      <c r="D401" s="334" t="s">
        <v>340</v>
      </c>
      <c r="E401" s="334" t="s">
        <v>3878</v>
      </c>
      <c r="F401" s="334" t="s">
        <v>3711</v>
      </c>
      <c r="G401" s="334" t="s">
        <v>3883</v>
      </c>
      <c r="H401" s="334">
        <v>7</v>
      </c>
      <c r="I401" s="335">
        <v>1.8091999999999999</v>
      </c>
    </row>
    <row r="402" spans="1:9" x14ac:dyDescent="0.35">
      <c r="A402" s="334" t="str">
        <f>Inek2021A1a2a[[#This Row],[PEPP]]&amp;"#"&amp;Inek2021A1a2a[[#This Row],[Klasse]]</f>
        <v>PK04C#8</v>
      </c>
      <c r="B402" s="334">
        <f>Inek2021A1a2a[[#This Row],[Klasse2]]</f>
        <v>8</v>
      </c>
      <c r="C402" s="335">
        <f>Inek2021A1a2a[[#This Row],[BewJeTag2]]</f>
        <v>1.7777000000000001</v>
      </c>
      <c r="D402" s="334" t="s">
        <v>340</v>
      </c>
      <c r="E402" s="334" t="s">
        <v>3878</v>
      </c>
      <c r="F402" s="334" t="s">
        <v>3711</v>
      </c>
      <c r="G402" s="334" t="s">
        <v>3883</v>
      </c>
      <c r="H402" s="334">
        <v>8</v>
      </c>
      <c r="I402" s="335">
        <v>1.7777000000000001</v>
      </c>
    </row>
    <row r="403" spans="1:9" x14ac:dyDescent="0.35">
      <c r="A403" s="334" t="str">
        <f>Inek2021A1a2a[[#This Row],[PEPP]]&amp;"#"&amp;Inek2021A1a2a[[#This Row],[Klasse]]</f>
        <v>PK04C#9</v>
      </c>
      <c r="B403" s="334">
        <f>Inek2021A1a2a[[#This Row],[Klasse2]]</f>
        <v>9</v>
      </c>
      <c r="C403" s="335">
        <f>Inek2021A1a2a[[#This Row],[BewJeTag2]]</f>
        <v>1.7461</v>
      </c>
      <c r="D403" s="334" t="s">
        <v>340</v>
      </c>
      <c r="E403" s="334" t="s">
        <v>3878</v>
      </c>
      <c r="F403" s="334" t="s">
        <v>3711</v>
      </c>
      <c r="G403" s="334" t="s">
        <v>3883</v>
      </c>
      <c r="H403" s="334">
        <v>9</v>
      </c>
      <c r="I403" s="335">
        <v>1.7461</v>
      </c>
    </row>
    <row r="404" spans="1:9" x14ac:dyDescent="0.35">
      <c r="A404" s="334" t="str">
        <f>Inek2021A1a2a[[#This Row],[PEPP]]&amp;"#"&amp;Inek2021A1a2a[[#This Row],[Klasse]]</f>
        <v>PK04C#10</v>
      </c>
      <c r="B404" s="334">
        <f>Inek2021A1a2a[[#This Row],[Klasse2]]</f>
        <v>10</v>
      </c>
      <c r="C404" s="335">
        <f>Inek2021A1a2a[[#This Row],[BewJeTag2]]</f>
        <v>1.7145999999999999</v>
      </c>
      <c r="D404" s="334" t="s">
        <v>340</v>
      </c>
      <c r="E404" s="334" t="s">
        <v>3878</v>
      </c>
      <c r="F404" s="334" t="s">
        <v>3711</v>
      </c>
      <c r="G404" s="334" t="s">
        <v>3883</v>
      </c>
      <c r="H404" s="334">
        <v>10</v>
      </c>
      <c r="I404" s="335">
        <v>1.7145999999999999</v>
      </c>
    </row>
    <row r="405" spans="1:9" x14ac:dyDescent="0.35">
      <c r="A405" s="334" t="str">
        <f>Inek2021A1a2a[[#This Row],[PEPP]]&amp;"#"&amp;Inek2021A1a2a[[#This Row],[Klasse]]</f>
        <v>PK04C#11</v>
      </c>
      <c r="B405" s="334">
        <f>Inek2021A1a2a[[#This Row],[Klasse2]]</f>
        <v>11</v>
      </c>
      <c r="C405" s="335">
        <f>Inek2021A1a2a[[#This Row],[BewJeTag2]]</f>
        <v>1.6831</v>
      </c>
      <c r="D405" s="334" t="s">
        <v>340</v>
      </c>
      <c r="E405" s="334" t="s">
        <v>3878</v>
      </c>
      <c r="F405" s="334" t="s">
        <v>3711</v>
      </c>
      <c r="G405" s="334" t="s">
        <v>3883</v>
      </c>
      <c r="H405" s="334">
        <v>11</v>
      </c>
      <c r="I405" s="335">
        <v>1.6831</v>
      </c>
    </row>
    <row r="406" spans="1:9" x14ac:dyDescent="0.35">
      <c r="A406" s="334" t="str">
        <f>Inek2021A1a2a[[#This Row],[PEPP]]&amp;"#"&amp;Inek2021A1a2a[[#This Row],[Klasse]]</f>
        <v>PK04C#12</v>
      </c>
      <c r="B406" s="334">
        <f>Inek2021A1a2a[[#This Row],[Klasse2]]</f>
        <v>12</v>
      </c>
      <c r="C406" s="335">
        <f>Inek2021A1a2a[[#This Row],[BewJeTag2]]</f>
        <v>1.6515</v>
      </c>
      <c r="D406" s="334" t="s">
        <v>340</v>
      </c>
      <c r="E406" s="334" t="s">
        <v>3878</v>
      </c>
      <c r="F406" s="334" t="s">
        <v>3711</v>
      </c>
      <c r="G406" s="334" t="s">
        <v>3883</v>
      </c>
      <c r="H406" s="334">
        <v>12</v>
      </c>
      <c r="I406" s="335">
        <v>1.6515</v>
      </c>
    </row>
    <row r="407" spans="1:9" x14ac:dyDescent="0.35">
      <c r="A407" s="334" t="str">
        <f>Inek2021A1a2a[[#This Row],[PEPP]]&amp;"#"&amp;Inek2021A1a2a[[#This Row],[Klasse]]</f>
        <v>PK04C#13</v>
      </c>
      <c r="B407" s="334">
        <f>Inek2021A1a2a[[#This Row],[Klasse2]]</f>
        <v>13</v>
      </c>
      <c r="C407" s="335">
        <f>Inek2021A1a2a[[#This Row],[BewJeTag2]]</f>
        <v>1.62</v>
      </c>
      <c r="D407" s="334" t="s">
        <v>340</v>
      </c>
      <c r="E407" s="334" t="s">
        <v>3878</v>
      </c>
      <c r="F407" s="334" t="s">
        <v>3711</v>
      </c>
      <c r="G407" s="334" t="s">
        <v>3883</v>
      </c>
      <c r="H407" s="334">
        <v>13</v>
      </c>
      <c r="I407" s="335">
        <v>1.62</v>
      </c>
    </row>
    <row r="408" spans="1:9" x14ac:dyDescent="0.35">
      <c r="A408" s="334" t="str">
        <f>Inek2021A1a2a[[#This Row],[PEPP]]&amp;"#"&amp;Inek2021A1a2a[[#This Row],[Klasse]]</f>
        <v>PK04C#14</v>
      </c>
      <c r="B408" s="334">
        <f>Inek2021A1a2a[[#This Row],[Klasse2]]</f>
        <v>14</v>
      </c>
      <c r="C408" s="335">
        <f>Inek2021A1a2a[[#This Row],[BewJeTag2]]</f>
        <v>1.5884</v>
      </c>
      <c r="D408" s="334" t="s">
        <v>340</v>
      </c>
      <c r="E408" s="334" t="s">
        <v>3878</v>
      </c>
      <c r="F408" s="334" t="s">
        <v>3711</v>
      </c>
      <c r="G408" s="334" t="s">
        <v>3883</v>
      </c>
      <c r="H408" s="334">
        <v>14</v>
      </c>
      <c r="I408" s="335">
        <v>1.5884</v>
      </c>
    </row>
    <row r="409" spans="1:9" x14ac:dyDescent="0.35">
      <c r="A409" s="334" t="str">
        <f>Inek2021A1a2a[[#This Row],[PEPP]]&amp;"#"&amp;Inek2021A1a2a[[#This Row],[Klasse]]</f>
        <v>PK04C#15</v>
      </c>
      <c r="B409" s="334">
        <f>Inek2021A1a2a[[#This Row],[Klasse2]]</f>
        <v>15</v>
      </c>
      <c r="C409" s="335">
        <f>Inek2021A1a2a[[#This Row],[BewJeTag2]]</f>
        <v>1.5569</v>
      </c>
      <c r="D409" s="334" t="s">
        <v>340</v>
      </c>
      <c r="E409" s="334" t="s">
        <v>3878</v>
      </c>
      <c r="F409" s="334" t="s">
        <v>3711</v>
      </c>
      <c r="G409" s="334" t="s">
        <v>3883</v>
      </c>
      <c r="H409" s="334">
        <v>15</v>
      </c>
      <c r="I409" s="335">
        <v>1.5569</v>
      </c>
    </row>
    <row r="410" spans="1:9" x14ac:dyDescent="0.35">
      <c r="A410" s="334" t="str">
        <f>Inek2021A1a2a[[#This Row],[PEPP]]&amp;"#"&amp;Inek2021A1a2a[[#This Row],[Klasse]]</f>
        <v>PK04C#16</v>
      </c>
      <c r="B410" s="334">
        <f>Inek2021A1a2a[[#This Row],[Klasse2]]</f>
        <v>16</v>
      </c>
      <c r="C410" s="335">
        <f>Inek2021A1a2a[[#This Row],[BewJeTag2]]</f>
        <v>1.5254000000000001</v>
      </c>
      <c r="D410" s="334" t="s">
        <v>340</v>
      </c>
      <c r="E410" s="334" t="s">
        <v>3878</v>
      </c>
      <c r="F410" s="334" t="s">
        <v>3711</v>
      </c>
      <c r="G410" s="334" t="s">
        <v>3883</v>
      </c>
      <c r="H410" s="334">
        <v>16</v>
      </c>
      <c r="I410" s="335">
        <v>1.5254000000000001</v>
      </c>
    </row>
    <row r="411" spans="1:9" x14ac:dyDescent="0.35">
      <c r="A411" s="334" t="str">
        <f>Inek2021A1a2a[[#This Row],[PEPP]]&amp;"#"&amp;Inek2021A1a2a[[#This Row],[Klasse]]</f>
        <v>PK04C#17</v>
      </c>
      <c r="B411" s="334">
        <f>Inek2021A1a2a[[#This Row],[Klasse2]]</f>
        <v>17</v>
      </c>
      <c r="C411" s="335">
        <f>Inek2021A1a2a[[#This Row],[BewJeTag2]]</f>
        <v>1.4938</v>
      </c>
      <c r="D411" s="334" t="s">
        <v>340</v>
      </c>
      <c r="E411" s="334" t="s">
        <v>3878</v>
      </c>
      <c r="F411" s="334" t="s">
        <v>3711</v>
      </c>
      <c r="G411" s="334" t="s">
        <v>3883</v>
      </c>
      <c r="H411" s="334">
        <v>17</v>
      </c>
      <c r="I411" s="335">
        <v>1.4938</v>
      </c>
    </row>
    <row r="412" spans="1:9" x14ac:dyDescent="0.35">
      <c r="A412" s="334" t="str">
        <f>Inek2021A1a2a[[#This Row],[PEPP]]&amp;"#"&amp;Inek2021A1a2a[[#This Row],[Klasse]]</f>
        <v>PK04C#18</v>
      </c>
      <c r="B412" s="334">
        <f>Inek2021A1a2a[[#This Row],[Klasse2]]</f>
        <v>18</v>
      </c>
      <c r="C412" s="335">
        <f>Inek2021A1a2a[[#This Row],[BewJeTag2]]</f>
        <v>1.4622999999999999</v>
      </c>
      <c r="D412" s="334" t="s">
        <v>340</v>
      </c>
      <c r="E412" s="334" t="s">
        <v>3878</v>
      </c>
      <c r="F412" s="334" t="s">
        <v>3711</v>
      </c>
      <c r="G412" s="334" t="s">
        <v>3883</v>
      </c>
      <c r="H412" s="334">
        <v>18</v>
      </c>
      <c r="I412" s="335">
        <v>1.4622999999999999</v>
      </c>
    </row>
    <row r="413" spans="1:9" x14ac:dyDescent="0.35">
      <c r="A413" s="334" t="str">
        <f>Inek2021A1a2a[[#This Row],[PEPP]]&amp;"#"&amp;Inek2021A1a2a[[#This Row],[Klasse]]</f>
        <v>PK04C#19</v>
      </c>
      <c r="B413" s="334">
        <f>Inek2021A1a2a[[#This Row],[Klasse2]]</f>
        <v>19</v>
      </c>
      <c r="C413" s="335">
        <f>Inek2021A1a2a[[#This Row],[BewJeTag2]]</f>
        <v>1.4307000000000001</v>
      </c>
      <c r="D413" s="334" t="s">
        <v>340</v>
      </c>
      <c r="E413" s="334" t="s">
        <v>3878</v>
      </c>
      <c r="F413" s="334" t="s">
        <v>3711</v>
      </c>
      <c r="G413" s="334" t="s">
        <v>3883</v>
      </c>
      <c r="H413" s="334">
        <v>19</v>
      </c>
      <c r="I413" s="335">
        <v>1.4307000000000001</v>
      </c>
    </row>
    <row r="414" spans="1:9" x14ac:dyDescent="0.35">
      <c r="A414" s="334" t="str">
        <f>Inek2021A1a2a[[#This Row],[PEPP]]&amp;"#"&amp;Inek2021A1a2a[[#This Row],[Klasse]]</f>
        <v>PK04C#20</v>
      </c>
      <c r="B414" s="334">
        <f>Inek2021A1a2a[[#This Row],[Klasse2]]</f>
        <v>20</v>
      </c>
      <c r="C414" s="335">
        <f>Inek2021A1a2a[[#This Row],[BewJeTag2]]</f>
        <v>1.3992</v>
      </c>
      <c r="D414" s="334" t="s">
        <v>340</v>
      </c>
      <c r="E414" s="334" t="s">
        <v>3878</v>
      </c>
      <c r="F414" s="334" t="s">
        <v>3711</v>
      </c>
      <c r="G414" s="334" t="s">
        <v>3883</v>
      </c>
      <c r="H414" s="334">
        <v>20</v>
      </c>
      <c r="I414" s="335">
        <v>1.3992</v>
      </c>
    </row>
    <row r="415" spans="1:9" ht="29" x14ac:dyDescent="0.35">
      <c r="A415" s="334" t="str">
        <f>Inek2021A1a2a[[#This Row],[PEPP]]&amp;"#"&amp;Inek2021A1a2a[[#This Row],[Klasse]]</f>
        <v>PK10A#1</v>
      </c>
      <c r="B415" s="334">
        <f>Inek2021A1a2a[[#This Row],[Klasse2]]</f>
        <v>1</v>
      </c>
      <c r="C415" s="335">
        <f>Inek2021A1a2a[[#This Row],[BewJeTag2]]</f>
        <v>1.6936</v>
      </c>
      <c r="D415" s="334" t="s">
        <v>340</v>
      </c>
      <c r="E415" s="334" t="s">
        <v>3878</v>
      </c>
      <c r="F415" s="334" t="s">
        <v>3713</v>
      </c>
      <c r="G415" s="337" t="s">
        <v>3884</v>
      </c>
      <c r="H415" s="334">
        <v>1</v>
      </c>
      <c r="I415" s="335">
        <v>1.6936</v>
      </c>
    </row>
    <row r="416" spans="1:9" x14ac:dyDescent="0.35">
      <c r="A416" s="334" t="str">
        <f>Inek2021A1a2a[[#This Row],[PEPP]]&amp;"#"&amp;Inek2021A1a2a[[#This Row],[Klasse]]</f>
        <v>PK10B#1</v>
      </c>
      <c r="B416" s="334">
        <f>Inek2021A1a2a[[#This Row],[Klasse2]]</f>
        <v>1</v>
      </c>
      <c r="C416" s="335">
        <f>Inek2021A1a2a[[#This Row],[BewJeTag2]]</f>
        <v>1.2514000000000001</v>
      </c>
      <c r="D416" s="334" t="s">
        <v>340</v>
      </c>
      <c r="E416" s="334" t="s">
        <v>3878</v>
      </c>
      <c r="F416" s="334" t="s">
        <v>3715</v>
      </c>
      <c r="G416" s="334" t="s">
        <v>3885</v>
      </c>
      <c r="H416" s="334">
        <v>1</v>
      </c>
      <c r="I416" s="335">
        <v>1.2514000000000001</v>
      </c>
    </row>
    <row r="417" spans="1:9" ht="43.5" x14ac:dyDescent="0.35">
      <c r="A417" s="334" t="str">
        <f>Inek2021A1a2a[[#This Row],[PEPP]]&amp;"#"&amp;Inek2021A1a2a[[#This Row],[Klasse]]</f>
        <v>PK14A#1</v>
      </c>
      <c r="B417" s="334">
        <f>Inek2021A1a2a[[#This Row],[Klasse2]]</f>
        <v>1</v>
      </c>
      <c r="C417" s="335">
        <f>Inek2021A1a2a[[#This Row],[BewJeTag2]]</f>
        <v>2.2559</v>
      </c>
      <c r="D417" s="334" t="s">
        <v>340</v>
      </c>
      <c r="E417" s="334" t="s">
        <v>3878</v>
      </c>
      <c r="F417" s="334" t="s">
        <v>398</v>
      </c>
      <c r="G417" s="337" t="s">
        <v>3466</v>
      </c>
      <c r="H417" s="334">
        <v>1</v>
      </c>
      <c r="I417" s="335">
        <v>2.2559</v>
      </c>
    </row>
    <row r="418" spans="1:9" ht="43.5" x14ac:dyDescent="0.35">
      <c r="A418" s="334" t="str">
        <f>Inek2021A1a2a[[#This Row],[PEPP]]&amp;"#"&amp;Inek2021A1a2a[[#This Row],[Klasse]]</f>
        <v>PK14A#2</v>
      </c>
      <c r="B418" s="334">
        <f>Inek2021A1a2a[[#This Row],[Klasse2]]</f>
        <v>2</v>
      </c>
      <c r="C418" s="335">
        <f>Inek2021A1a2a[[#This Row],[BewJeTag2]]</f>
        <v>2.2210999999999999</v>
      </c>
      <c r="D418" s="334" t="s">
        <v>340</v>
      </c>
      <c r="E418" s="334" t="s">
        <v>3878</v>
      </c>
      <c r="F418" s="334" t="s">
        <v>398</v>
      </c>
      <c r="G418" s="337" t="s">
        <v>3466</v>
      </c>
      <c r="H418" s="334">
        <v>2</v>
      </c>
      <c r="I418" s="335">
        <v>2.2210999999999999</v>
      </c>
    </row>
    <row r="419" spans="1:9" ht="43.5" x14ac:dyDescent="0.35">
      <c r="A419" s="334" t="str">
        <f>Inek2021A1a2a[[#This Row],[PEPP]]&amp;"#"&amp;Inek2021A1a2a[[#This Row],[Klasse]]</f>
        <v>PK14A#3</v>
      </c>
      <c r="B419" s="334">
        <f>Inek2021A1a2a[[#This Row],[Klasse2]]</f>
        <v>3</v>
      </c>
      <c r="C419" s="335">
        <f>Inek2021A1a2a[[#This Row],[BewJeTag2]]</f>
        <v>2.1939000000000002</v>
      </c>
      <c r="D419" s="334" t="s">
        <v>340</v>
      </c>
      <c r="E419" s="334" t="s">
        <v>3878</v>
      </c>
      <c r="F419" s="334" t="s">
        <v>398</v>
      </c>
      <c r="G419" s="337" t="s">
        <v>3466</v>
      </c>
      <c r="H419" s="334">
        <v>3</v>
      </c>
      <c r="I419" s="335">
        <v>2.1939000000000002</v>
      </c>
    </row>
    <row r="420" spans="1:9" ht="43.5" x14ac:dyDescent="0.35">
      <c r="A420" s="334" t="str">
        <f>Inek2021A1a2a[[#This Row],[PEPP]]&amp;"#"&amp;Inek2021A1a2a[[#This Row],[Klasse]]</f>
        <v>PK14A#4</v>
      </c>
      <c r="B420" s="334">
        <f>Inek2021A1a2a[[#This Row],[Klasse2]]</f>
        <v>4</v>
      </c>
      <c r="C420" s="335">
        <f>Inek2021A1a2a[[#This Row],[BewJeTag2]]</f>
        <v>2.1667000000000001</v>
      </c>
      <c r="D420" s="334" t="s">
        <v>340</v>
      </c>
      <c r="E420" s="334" t="s">
        <v>3878</v>
      </c>
      <c r="F420" s="334" t="s">
        <v>398</v>
      </c>
      <c r="G420" s="337" t="s">
        <v>3466</v>
      </c>
      <c r="H420" s="334">
        <v>4</v>
      </c>
      <c r="I420" s="335">
        <v>2.1667000000000001</v>
      </c>
    </row>
    <row r="421" spans="1:9" ht="43.5" x14ac:dyDescent="0.35">
      <c r="A421" s="334" t="str">
        <f>Inek2021A1a2a[[#This Row],[PEPP]]&amp;"#"&amp;Inek2021A1a2a[[#This Row],[Klasse]]</f>
        <v>PK14A#5</v>
      </c>
      <c r="B421" s="334">
        <f>Inek2021A1a2a[[#This Row],[Klasse2]]</f>
        <v>5</v>
      </c>
      <c r="C421" s="335">
        <f>Inek2021A1a2a[[#This Row],[BewJeTag2]]</f>
        <v>2.1395</v>
      </c>
      <c r="D421" s="334" t="s">
        <v>340</v>
      </c>
      <c r="E421" s="334" t="s">
        <v>3878</v>
      </c>
      <c r="F421" s="334" t="s">
        <v>398</v>
      </c>
      <c r="G421" s="337" t="s">
        <v>3466</v>
      </c>
      <c r="H421" s="334">
        <v>5</v>
      </c>
      <c r="I421" s="335">
        <v>2.1395</v>
      </c>
    </row>
    <row r="422" spans="1:9" ht="43.5" x14ac:dyDescent="0.35">
      <c r="A422" s="334" t="str">
        <f>Inek2021A1a2a[[#This Row],[PEPP]]&amp;"#"&amp;Inek2021A1a2a[[#This Row],[Klasse]]</f>
        <v>PK14A#6</v>
      </c>
      <c r="B422" s="334">
        <f>Inek2021A1a2a[[#This Row],[Klasse2]]</f>
        <v>6</v>
      </c>
      <c r="C422" s="335">
        <f>Inek2021A1a2a[[#This Row],[BewJeTag2]]</f>
        <v>2.1124000000000001</v>
      </c>
      <c r="D422" s="334" t="s">
        <v>340</v>
      </c>
      <c r="E422" s="334" t="s">
        <v>3878</v>
      </c>
      <c r="F422" s="334" t="s">
        <v>398</v>
      </c>
      <c r="G422" s="337" t="s">
        <v>3466</v>
      </c>
      <c r="H422" s="334">
        <v>6</v>
      </c>
      <c r="I422" s="335">
        <v>2.1124000000000001</v>
      </c>
    </row>
    <row r="423" spans="1:9" ht="43.5" x14ac:dyDescent="0.35">
      <c r="A423" s="334" t="str">
        <f>Inek2021A1a2a[[#This Row],[PEPP]]&amp;"#"&amp;Inek2021A1a2a[[#This Row],[Klasse]]</f>
        <v>PK14A#7</v>
      </c>
      <c r="B423" s="334">
        <f>Inek2021A1a2a[[#This Row],[Klasse2]]</f>
        <v>7</v>
      </c>
      <c r="C423" s="335">
        <f>Inek2021A1a2a[[#This Row],[BewJeTag2]]</f>
        <v>2.0851999999999999</v>
      </c>
      <c r="D423" s="334" t="s">
        <v>340</v>
      </c>
      <c r="E423" s="334" t="s">
        <v>3878</v>
      </c>
      <c r="F423" s="334" t="s">
        <v>398</v>
      </c>
      <c r="G423" s="337" t="s">
        <v>3466</v>
      </c>
      <c r="H423" s="334">
        <v>7</v>
      </c>
      <c r="I423" s="335">
        <v>2.0851999999999999</v>
      </c>
    </row>
    <row r="424" spans="1:9" ht="43.5" x14ac:dyDescent="0.35">
      <c r="A424" s="334" t="str">
        <f>Inek2021A1a2a[[#This Row],[PEPP]]&amp;"#"&amp;Inek2021A1a2a[[#This Row],[Klasse]]</f>
        <v>PK14A#8</v>
      </c>
      <c r="B424" s="334">
        <f>Inek2021A1a2a[[#This Row],[Klasse2]]</f>
        <v>8</v>
      </c>
      <c r="C424" s="335">
        <f>Inek2021A1a2a[[#This Row],[BewJeTag2]]</f>
        <v>2.0579999999999998</v>
      </c>
      <c r="D424" s="334" t="s">
        <v>340</v>
      </c>
      <c r="E424" s="334" t="s">
        <v>3878</v>
      </c>
      <c r="F424" s="334" t="s">
        <v>398</v>
      </c>
      <c r="G424" s="337" t="s">
        <v>3466</v>
      </c>
      <c r="H424" s="334">
        <v>8</v>
      </c>
      <c r="I424" s="335">
        <v>2.0579999999999998</v>
      </c>
    </row>
    <row r="425" spans="1:9" ht="43.5" x14ac:dyDescent="0.35">
      <c r="A425" s="334" t="str">
        <f>Inek2021A1a2a[[#This Row],[PEPP]]&amp;"#"&amp;Inek2021A1a2a[[#This Row],[Klasse]]</f>
        <v>PK14A#9</v>
      </c>
      <c r="B425" s="334">
        <f>Inek2021A1a2a[[#This Row],[Klasse2]]</f>
        <v>9</v>
      </c>
      <c r="C425" s="335">
        <f>Inek2021A1a2a[[#This Row],[BewJeTag2]]</f>
        <v>2.0308000000000002</v>
      </c>
      <c r="D425" s="334" t="s">
        <v>340</v>
      </c>
      <c r="E425" s="334" t="s">
        <v>3878</v>
      </c>
      <c r="F425" s="334" t="s">
        <v>398</v>
      </c>
      <c r="G425" s="337" t="s">
        <v>3466</v>
      </c>
      <c r="H425" s="334">
        <v>9</v>
      </c>
      <c r="I425" s="335">
        <v>2.0308000000000002</v>
      </c>
    </row>
    <row r="426" spans="1:9" ht="43.5" x14ac:dyDescent="0.35">
      <c r="A426" s="334" t="str">
        <f>Inek2021A1a2a[[#This Row],[PEPP]]&amp;"#"&amp;Inek2021A1a2a[[#This Row],[Klasse]]</f>
        <v>PK14A#10</v>
      </c>
      <c r="B426" s="334">
        <f>Inek2021A1a2a[[#This Row],[Klasse2]]</f>
        <v>10</v>
      </c>
      <c r="C426" s="335">
        <f>Inek2021A1a2a[[#This Row],[BewJeTag2]]</f>
        <v>2.0036</v>
      </c>
      <c r="D426" s="334" t="s">
        <v>340</v>
      </c>
      <c r="E426" s="334" t="s">
        <v>3878</v>
      </c>
      <c r="F426" s="334" t="s">
        <v>398</v>
      </c>
      <c r="G426" s="337" t="s">
        <v>3466</v>
      </c>
      <c r="H426" s="334">
        <v>10</v>
      </c>
      <c r="I426" s="335">
        <v>2.0036</v>
      </c>
    </row>
    <row r="427" spans="1:9" ht="43.5" x14ac:dyDescent="0.35">
      <c r="A427" s="334" t="str">
        <f>Inek2021A1a2a[[#This Row],[PEPP]]&amp;"#"&amp;Inek2021A1a2a[[#This Row],[Klasse]]</f>
        <v>PK14A#11</v>
      </c>
      <c r="B427" s="334">
        <f>Inek2021A1a2a[[#This Row],[Klasse2]]</f>
        <v>11</v>
      </c>
      <c r="C427" s="335">
        <f>Inek2021A1a2a[[#This Row],[BewJeTag2]]</f>
        <v>1.9763999999999999</v>
      </c>
      <c r="D427" s="334" t="s">
        <v>340</v>
      </c>
      <c r="E427" s="334" t="s">
        <v>3878</v>
      </c>
      <c r="F427" s="334" t="s">
        <v>398</v>
      </c>
      <c r="G427" s="337" t="s">
        <v>3466</v>
      </c>
      <c r="H427" s="334">
        <v>11</v>
      </c>
      <c r="I427" s="335">
        <v>1.9763999999999999</v>
      </c>
    </row>
    <row r="428" spans="1:9" ht="43.5" x14ac:dyDescent="0.35">
      <c r="A428" s="334" t="str">
        <f>Inek2021A1a2a[[#This Row],[PEPP]]&amp;"#"&amp;Inek2021A1a2a[[#This Row],[Klasse]]</f>
        <v>PK14A#12</v>
      </c>
      <c r="B428" s="334">
        <f>Inek2021A1a2a[[#This Row],[Klasse2]]</f>
        <v>12</v>
      </c>
      <c r="C428" s="335">
        <f>Inek2021A1a2a[[#This Row],[BewJeTag2]]</f>
        <v>1.9492</v>
      </c>
      <c r="D428" s="334" t="s">
        <v>340</v>
      </c>
      <c r="E428" s="334" t="s">
        <v>3878</v>
      </c>
      <c r="F428" s="334" t="s">
        <v>398</v>
      </c>
      <c r="G428" s="337" t="s">
        <v>3466</v>
      </c>
      <c r="H428" s="334">
        <v>12</v>
      </c>
      <c r="I428" s="335">
        <v>1.9492</v>
      </c>
    </row>
    <row r="429" spans="1:9" ht="43.5" x14ac:dyDescent="0.35">
      <c r="A429" s="334" t="str">
        <f>Inek2021A1a2a[[#This Row],[PEPP]]&amp;"#"&amp;Inek2021A1a2a[[#This Row],[Klasse]]</f>
        <v>PK14A#13</v>
      </c>
      <c r="B429" s="334">
        <f>Inek2021A1a2a[[#This Row],[Klasse2]]</f>
        <v>13</v>
      </c>
      <c r="C429" s="335">
        <f>Inek2021A1a2a[[#This Row],[BewJeTag2]]</f>
        <v>1.9220999999999999</v>
      </c>
      <c r="D429" s="334" t="s">
        <v>340</v>
      </c>
      <c r="E429" s="334" t="s">
        <v>3878</v>
      </c>
      <c r="F429" s="334" t="s">
        <v>398</v>
      </c>
      <c r="G429" s="337" t="s">
        <v>3466</v>
      </c>
      <c r="H429" s="334">
        <v>13</v>
      </c>
      <c r="I429" s="335">
        <v>1.9220999999999999</v>
      </c>
    </row>
    <row r="430" spans="1:9" ht="43.5" x14ac:dyDescent="0.35">
      <c r="A430" s="334" t="str">
        <f>Inek2021A1a2a[[#This Row],[PEPP]]&amp;"#"&amp;Inek2021A1a2a[[#This Row],[Klasse]]</f>
        <v>PK14A#14</v>
      </c>
      <c r="B430" s="334">
        <f>Inek2021A1a2a[[#This Row],[Klasse2]]</f>
        <v>14</v>
      </c>
      <c r="C430" s="335">
        <f>Inek2021A1a2a[[#This Row],[BewJeTag2]]</f>
        <v>1.8949</v>
      </c>
      <c r="D430" s="334" t="s">
        <v>340</v>
      </c>
      <c r="E430" s="334" t="s">
        <v>3878</v>
      </c>
      <c r="F430" s="334" t="s">
        <v>398</v>
      </c>
      <c r="G430" s="337" t="s">
        <v>3466</v>
      </c>
      <c r="H430" s="334">
        <v>14</v>
      </c>
      <c r="I430" s="335">
        <v>1.8949</v>
      </c>
    </row>
    <row r="431" spans="1:9" ht="43.5" x14ac:dyDescent="0.35">
      <c r="A431" s="334" t="str">
        <f>Inek2021A1a2a[[#This Row],[PEPP]]&amp;"#"&amp;Inek2021A1a2a[[#This Row],[Klasse]]</f>
        <v>PK14A#15</v>
      </c>
      <c r="B431" s="334">
        <f>Inek2021A1a2a[[#This Row],[Klasse2]]</f>
        <v>15</v>
      </c>
      <c r="C431" s="335">
        <f>Inek2021A1a2a[[#This Row],[BewJeTag2]]</f>
        <v>1.8676999999999999</v>
      </c>
      <c r="D431" s="334" t="s">
        <v>340</v>
      </c>
      <c r="E431" s="334" t="s">
        <v>3878</v>
      </c>
      <c r="F431" s="334" t="s">
        <v>398</v>
      </c>
      <c r="G431" s="337" t="s">
        <v>3466</v>
      </c>
      <c r="H431" s="334">
        <v>15</v>
      </c>
      <c r="I431" s="335">
        <v>1.8676999999999999</v>
      </c>
    </row>
    <row r="432" spans="1:9" ht="43.5" x14ac:dyDescent="0.35">
      <c r="A432" s="334" t="str">
        <f>Inek2021A1a2a[[#This Row],[PEPP]]&amp;"#"&amp;Inek2021A1a2a[[#This Row],[Klasse]]</f>
        <v>PK14A#16</v>
      </c>
      <c r="B432" s="334">
        <f>Inek2021A1a2a[[#This Row],[Klasse2]]</f>
        <v>16</v>
      </c>
      <c r="C432" s="335">
        <f>Inek2021A1a2a[[#This Row],[BewJeTag2]]</f>
        <v>1.8405</v>
      </c>
      <c r="D432" s="334" t="s">
        <v>340</v>
      </c>
      <c r="E432" s="334" t="s">
        <v>3878</v>
      </c>
      <c r="F432" s="334" t="s">
        <v>398</v>
      </c>
      <c r="G432" s="337" t="s">
        <v>3466</v>
      </c>
      <c r="H432" s="334">
        <v>16</v>
      </c>
      <c r="I432" s="335">
        <v>1.8405</v>
      </c>
    </row>
    <row r="433" spans="1:9" ht="43.5" x14ac:dyDescent="0.35">
      <c r="A433" s="334" t="str">
        <f>Inek2021A1a2a[[#This Row],[PEPP]]&amp;"#"&amp;Inek2021A1a2a[[#This Row],[Klasse]]</f>
        <v>PK14A#17</v>
      </c>
      <c r="B433" s="334">
        <f>Inek2021A1a2a[[#This Row],[Klasse2]]</f>
        <v>17</v>
      </c>
      <c r="C433" s="335">
        <f>Inek2021A1a2a[[#This Row],[BewJeTag2]]</f>
        <v>1.8132999999999999</v>
      </c>
      <c r="D433" s="334" t="s">
        <v>340</v>
      </c>
      <c r="E433" s="334" t="s">
        <v>3878</v>
      </c>
      <c r="F433" s="334" t="s">
        <v>398</v>
      </c>
      <c r="G433" s="337" t="s">
        <v>3466</v>
      </c>
      <c r="H433" s="334">
        <v>17</v>
      </c>
      <c r="I433" s="335">
        <v>1.8132999999999999</v>
      </c>
    </row>
    <row r="434" spans="1:9" ht="43.5" x14ac:dyDescent="0.35">
      <c r="A434" s="334" t="str">
        <f>Inek2021A1a2a[[#This Row],[PEPP]]&amp;"#"&amp;Inek2021A1a2a[[#This Row],[Klasse]]</f>
        <v>PK14A#18</v>
      </c>
      <c r="B434" s="334">
        <f>Inek2021A1a2a[[#This Row],[Klasse2]]</f>
        <v>18</v>
      </c>
      <c r="C434" s="335">
        <f>Inek2021A1a2a[[#This Row],[BewJeTag2]]</f>
        <v>1.7861</v>
      </c>
      <c r="D434" s="334" t="s">
        <v>340</v>
      </c>
      <c r="E434" s="334" t="s">
        <v>3878</v>
      </c>
      <c r="F434" s="334" t="s">
        <v>398</v>
      </c>
      <c r="G434" s="337" t="s">
        <v>3466</v>
      </c>
      <c r="H434" s="334">
        <v>18</v>
      </c>
      <c r="I434" s="335">
        <v>1.7861</v>
      </c>
    </row>
    <row r="435" spans="1:9" ht="43.5" x14ac:dyDescent="0.35">
      <c r="A435" s="334" t="str">
        <f>Inek2021A1a2a[[#This Row],[PEPP]]&amp;"#"&amp;Inek2021A1a2a[[#This Row],[Klasse]]</f>
        <v>PK14A#19</v>
      </c>
      <c r="B435" s="334">
        <f>Inek2021A1a2a[[#This Row],[Klasse2]]</f>
        <v>19</v>
      </c>
      <c r="C435" s="335">
        <f>Inek2021A1a2a[[#This Row],[BewJeTag2]]</f>
        <v>1.7588999999999999</v>
      </c>
      <c r="D435" s="334" t="s">
        <v>340</v>
      </c>
      <c r="E435" s="334" t="s">
        <v>3878</v>
      </c>
      <c r="F435" s="334" t="s">
        <v>398</v>
      </c>
      <c r="G435" s="337" t="s">
        <v>3466</v>
      </c>
      <c r="H435" s="334">
        <v>19</v>
      </c>
      <c r="I435" s="335">
        <v>1.7588999999999999</v>
      </c>
    </row>
    <row r="436" spans="1:9" x14ac:dyDescent="0.35">
      <c r="A436" s="334" t="str">
        <f>Inek2021A1a2a[[#This Row],[PEPP]]&amp;"#"&amp;Inek2021A1a2a[[#This Row],[Klasse]]</f>
        <v>PK14B#1</v>
      </c>
      <c r="B436" s="334">
        <f>Inek2021A1a2a[[#This Row],[Klasse2]]</f>
        <v>1</v>
      </c>
      <c r="C436" s="335">
        <f>Inek2021A1a2a[[#This Row],[BewJeTag2]]</f>
        <v>2.1890000000000001</v>
      </c>
      <c r="D436" s="334" t="s">
        <v>340</v>
      </c>
      <c r="E436" s="334" t="s">
        <v>3878</v>
      </c>
      <c r="F436" s="334" t="s">
        <v>400</v>
      </c>
      <c r="G436" s="334" t="s">
        <v>3886</v>
      </c>
      <c r="H436" s="334">
        <v>1</v>
      </c>
      <c r="I436" s="335">
        <v>2.1890000000000001</v>
      </c>
    </row>
    <row r="437" spans="1:9" x14ac:dyDescent="0.35">
      <c r="A437" s="334" t="str">
        <f>Inek2021A1a2a[[#This Row],[PEPP]]&amp;"#"&amp;Inek2021A1a2a[[#This Row],[Klasse]]</f>
        <v>PK14B#2</v>
      </c>
      <c r="B437" s="334">
        <f>Inek2021A1a2a[[#This Row],[Klasse2]]</f>
        <v>2</v>
      </c>
      <c r="C437" s="335">
        <f>Inek2021A1a2a[[#This Row],[BewJeTag2]]</f>
        <v>2.1514000000000002</v>
      </c>
      <c r="D437" s="334" t="s">
        <v>340</v>
      </c>
      <c r="E437" s="334" t="s">
        <v>3878</v>
      </c>
      <c r="F437" s="334" t="s">
        <v>400</v>
      </c>
      <c r="G437" s="334" t="s">
        <v>3886</v>
      </c>
      <c r="H437" s="334">
        <v>2</v>
      </c>
      <c r="I437" s="335">
        <v>2.1514000000000002</v>
      </c>
    </row>
    <row r="438" spans="1:9" x14ac:dyDescent="0.35">
      <c r="A438" s="334" t="str">
        <f>Inek2021A1a2a[[#This Row],[PEPP]]&amp;"#"&amp;Inek2021A1a2a[[#This Row],[Klasse]]</f>
        <v>PK14B#3</v>
      </c>
      <c r="B438" s="334">
        <f>Inek2021A1a2a[[#This Row],[Klasse2]]</f>
        <v>3</v>
      </c>
      <c r="C438" s="335">
        <f>Inek2021A1a2a[[#This Row],[BewJeTag2]]</f>
        <v>2.1211000000000002</v>
      </c>
      <c r="D438" s="334" t="s">
        <v>340</v>
      </c>
      <c r="E438" s="334" t="s">
        <v>3878</v>
      </c>
      <c r="F438" s="334" t="s">
        <v>400</v>
      </c>
      <c r="G438" s="334" t="s">
        <v>3886</v>
      </c>
      <c r="H438" s="334">
        <v>3</v>
      </c>
      <c r="I438" s="335">
        <v>2.1211000000000002</v>
      </c>
    </row>
    <row r="439" spans="1:9" x14ac:dyDescent="0.35">
      <c r="A439" s="334" t="str">
        <f>Inek2021A1a2a[[#This Row],[PEPP]]&amp;"#"&amp;Inek2021A1a2a[[#This Row],[Klasse]]</f>
        <v>PK14B#4</v>
      </c>
      <c r="B439" s="334">
        <f>Inek2021A1a2a[[#This Row],[Klasse2]]</f>
        <v>4</v>
      </c>
      <c r="C439" s="335">
        <f>Inek2021A1a2a[[#This Row],[BewJeTag2]]</f>
        <v>2.0907</v>
      </c>
      <c r="D439" s="334" t="s">
        <v>340</v>
      </c>
      <c r="E439" s="334" t="s">
        <v>3878</v>
      </c>
      <c r="F439" s="334" t="s">
        <v>400</v>
      </c>
      <c r="G439" s="334" t="s">
        <v>3886</v>
      </c>
      <c r="H439" s="334">
        <v>4</v>
      </c>
      <c r="I439" s="335">
        <v>2.0907</v>
      </c>
    </row>
    <row r="440" spans="1:9" x14ac:dyDescent="0.35">
      <c r="A440" s="334" t="str">
        <f>Inek2021A1a2a[[#This Row],[PEPP]]&amp;"#"&amp;Inek2021A1a2a[[#This Row],[Klasse]]</f>
        <v>PK14B#5</v>
      </c>
      <c r="B440" s="334">
        <f>Inek2021A1a2a[[#This Row],[Klasse2]]</f>
        <v>5</v>
      </c>
      <c r="C440" s="335">
        <f>Inek2021A1a2a[[#This Row],[BewJeTag2]]</f>
        <v>2.0604</v>
      </c>
      <c r="D440" s="334" t="s">
        <v>340</v>
      </c>
      <c r="E440" s="334" t="s">
        <v>3878</v>
      </c>
      <c r="F440" s="334" t="s">
        <v>400</v>
      </c>
      <c r="G440" s="334" t="s">
        <v>3886</v>
      </c>
      <c r="H440" s="334">
        <v>5</v>
      </c>
      <c r="I440" s="335">
        <v>2.0604</v>
      </c>
    </row>
    <row r="441" spans="1:9" x14ac:dyDescent="0.35">
      <c r="A441" s="334" t="str">
        <f>Inek2021A1a2a[[#This Row],[PEPP]]&amp;"#"&amp;Inek2021A1a2a[[#This Row],[Klasse]]</f>
        <v>PK14B#6</v>
      </c>
      <c r="B441" s="334">
        <f>Inek2021A1a2a[[#This Row],[Klasse2]]</f>
        <v>6</v>
      </c>
      <c r="C441" s="335">
        <f>Inek2021A1a2a[[#This Row],[BewJeTag2]]</f>
        <v>2.0299999999999998</v>
      </c>
      <c r="D441" s="334" t="s">
        <v>340</v>
      </c>
      <c r="E441" s="334" t="s">
        <v>3878</v>
      </c>
      <c r="F441" s="334" t="s">
        <v>400</v>
      </c>
      <c r="G441" s="334" t="s">
        <v>3886</v>
      </c>
      <c r="H441" s="334">
        <v>6</v>
      </c>
      <c r="I441" s="335">
        <v>2.0299999999999998</v>
      </c>
    </row>
    <row r="442" spans="1:9" x14ac:dyDescent="0.35">
      <c r="A442" s="334" t="str">
        <f>Inek2021A1a2a[[#This Row],[PEPP]]&amp;"#"&amp;Inek2021A1a2a[[#This Row],[Klasse]]</f>
        <v>PK14B#7</v>
      </c>
      <c r="B442" s="334">
        <f>Inek2021A1a2a[[#This Row],[Klasse2]]</f>
        <v>7</v>
      </c>
      <c r="C442" s="335">
        <f>Inek2021A1a2a[[#This Row],[BewJeTag2]]</f>
        <v>1.9996</v>
      </c>
      <c r="D442" s="334" t="s">
        <v>340</v>
      </c>
      <c r="E442" s="334" t="s">
        <v>3878</v>
      </c>
      <c r="F442" s="334" t="s">
        <v>400</v>
      </c>
      <c r="G442" s="334" t="s">
        <v>3886</v>
      </c>
      <c r="H442" s="334">
        <v>7</v>
      </c>
      <c r="I442" s="335">
        <v>1.9996</v>
      </c>
    </row>
    <row r="443" spans="1:9" x14ac:dyDescent="0.35">
      <c r="A443" s="334" t="str">
        <f>Inek2021A1a2a[[#This Row],[PEPP]]&amp;"#"&amp;Inek2021A1a2a[[#This Row],[Klasse]]</f>
        <v>PK14B#8</v>
      </c>
      <c r="B443" s="334">
        <f>Inek2021A1a2a[[#This Row],[Klasse2]]</f>
        <v>8</v>
      </c>
      <c r="C443" s="335">
        <f>Inek2021A1a2a[[#This Row],[BewJeTag2]]</f>
        <v>1.9693000000000001</v>
      </c>
      <c r="D443" s="334" t="s">
        <v>340</v>
      </c>
      <c r="E443" s="334" t="s">
        <v>3878</v>
      </c>
      <c r="F443" s="334" t="s">
        <v>400</v>
      </c>
      <c r="G443" s="334" t="s">
        <v>3886</v>
      </c>
      <c r="H443" s="334">
        <v>8</v>
      </c>
      <c r="I443" s="335">
        <v>1.9693000000000001</v>
      </c>
    </row>
    <row r="444" spans="1:9" x14ac:dyDescent="0.35">
      <c r="A444" s="334" t="str">
        <f>Inek2021A1a2a[[#This Row],[PEPP]]&amp;"#"&amp;Inek2021A1a2a[[#This Row],[Klasse]]</f>
        <v>PK14B#9</v>
      </c>
      <c r="B444" s="334">
        <f>Inek2021A1a2a[[#This Row],[Klasse2]]</f>
        <v>9</v>
      </c>
      <c r="C444" s="335">
        <f>Inek2021A1a2a[[#This Row],[BewJeTag2]]</f>
        <v>1.9389000000000001</v>
      </c>
      <c r="D444" s="334" t="s">
        <v>340</v>
      </c>
      <c r="E444" s="334" t="s">
        <v>3878</v>
      </c>
      <c r="F444" s="334" t="s">
        <v>400</v>
      </c>
      <c r="G444" s="334" t="s">
        <v>3886</v>
      </c>
      <c r="H444" s="334">
        <v>9</v>
      </c>
      <c r="I444" s="335">
        <v>1.9389000000000001</v>
      </c>
    </row>
    <row r="445" spans="1:9" x14ac:dyDescent="0.35">
      <c r="A445" s="334" t="str">
        <f>Inek2021A1a2a[[#This Row],[PEPP]]&amp;"#"&amp;Inek2021A1a2a[[#This Row],[Klasse]]</f>
        <v>PK14B#10</v>
      </c>
      <c r="B445" s="334">
        <f>Inek2021A1a2a[[#This Row],[Klasse2]]</f>
        <v>10</v>
      </c>
      <c r="C445" s="335">
        <f>Inek2021A1a2a[[#This Row],[BewJeTag2]]</f>
        <v>1.9086000000000001</v>
      </c>
      <c r="D445" s="334" t="s">
        <v>340</v>
      </c>
      <c r="E445" s="334" t="s">
        <v>3878</v>
      </c>
      <c r="F445" s="334" t="s">
        <v>400</v>
      </c>
      <c r="G445" s="334" t="s">
        <v>3886</v>
      </c>
      <c r="H445" s="334">
        <v>10</v>
      </c>
      <c r="I445" s="335">
        <v>1.9086000000000001</v>
      </c>
    </row>
    <row r="446" spans="1:9" x14ac:dyDescent="0.35">
      <c r="A446" s="334" t="str">
        <f>Inek2021A1a2a[[#This Row],[PEPP]]&amp;"#"&amp;Inek2021A1a2a[[#This Row],[Klasse]]</f>
        <v>PK14B#11</v>
      </c>
      <c r="B446" s="334">
        <f>Inek2021A1a2a[[#This Row],[Klasse2]]</f>
        <v>11</v>
      </c>
      <c r="C446" s="335">
        <f>Inek2021A1a2a[[#This Row],[BewJeTag2]]</f>
        <v>1.8782000000000001</v>
      </c>
      <c r="D446" s="334" t="s">
        <v>340</v>
      </c>
      <c r="E446" s="334" t="s">
        <v>3878</v>
      </c>
      <c r="F446" s="334" t="s">
        <v>400</v>
      </c>
      <c r="G446" s="334" t="s">
        <v>3886</v>
      </c>
      <c r="H446" s="334">
        <v>11</v>
      </c>
      <c r="I446" s="335">
        <v>1.8782000000000001</v>
      </c>
    </row>
    <row r="447" spans="1:9" x14ac:dyDescent="0.35">
      <c r="A447" s="334" t="str">
        <f>Inek2021A1a2a[[#This Row],[PEPP]]&amp;"#"&amp;Inek2021A1a2a[[#This Row],[Klasse]]</f>
        <v>PK14B#12</v>
      </c>
      <c r="B447" s="334">
        <f>Inek2021A1a2a[[#This Row],[Klasse2]]</f>
        <v>12</v>
      </c>
      <c r="C447" s="335">
        <f>Inek2021A1a2a[[#This Row],[BewJeTag2]]</f>
        <v>1.8479000000000001</v>
      </c>
      <c r="D447" s="334" t="s">
        <v>340</v>
      </c>
      <c r="E447" s="334" t="s">
        <v>3878</v>
      </c>
      <c r="F447" s="334" t="s">
        <v>400</v>
      </c>
      <c r="G447" s="334" t="s">
        <v>3886</v>
      </c>
      <c r="H447" s="334">
        <v>12</v>
      </c>
      <c r="I447" s="335">
        <v>1.8479000000000001</v>
      </c>
    </row>
    <row r="448" spans="1:9" x14ac:dyDescent="0.35">
      <c r="A448" s="334" t="str">
        <f>Inek2021A1a2a[[#This Row],[PEPP]]&amp;"#"&amp;Inek2021A1a2a[[#This Row],[Klasse]]</f>
        <v>PK14B#13</v>
      </c>
      <c r="B448" s="334">
        <f>Inek2021A1a2a[[#This Row],[Klasse2]]</f>
        <v>13</v>
      </c>
      <c r="C448" s="335">
        <f>Inek2021A1a2a[[#This Row],[BewJeTag2]]</f>
        <v>1.8174999999999999</v>
      </c>
      <c r="D448" s="334" t="s">
        <v>340</v>
      </c>
      <c r="E448" s="334" t="s">
        <v>3878</v>
      </c>
      <c r="F448" s="334" t="s">
        <v>400</v>
      </c>
      <c r="G448" s="334" t="s">
        <v>3886</v>
      </c>
      <c r="H448" s="334">
        <v>13</v>
      </c>
      <c r="I448" s="335">
        <v>1.8174999999999999</v>
      </c>
    </row>
    <row r="449" spans="1:9" x14ac:dyDescent="0.35">
      <c r="A449" s="334" t="str">
        <f>Inek2021A1a2a[[#This Row],[PEPP]]&amp;"#"&amp;Inek2021A1a2a[[#This Row],[Klasse]]</f>
        <v>PK14B#14</v>
      </c>
      <c r="B449" s="334">
        <f>Inek2021A1a2a[[#This Row],[Klasse2]]</f>
        <v>14</v>
      </c>
      <c r="C449" s="335">
        <f>Inek2021A1a2a[[#This Row],[BewJeTag2]]</f>
        <v>1.7870999999999999</v>
      </c>
      <c r="D449" s="334" t="s">
        <v>340</v>
      </c>
      <c r="E449" s="334" t="s">
        <v>3878</v>
      </c>
      <c r="F449" s="334" t="s">
        <v>400</v>
      </c>
      <c r="G449" s="334" t="s">
        <v>3886</v>
      </c>
      <c r="H449" s="334">
        <v>14</v>
      </c>
      <c r="I449" s="335">
        <v>1.7870999999999999</v>
      </c>
    </row>
    <row r="450" spans="1:9" x14ac:dyDescent="0.35">
      <c r="A450" s="334" t="str">
        <f>Inek2021A1a2a[[#This Row],[PEPP]]&amp;"#"&amp;Inek2021A1a2a[[#This Row],[Klasse]]</f>
        <v>PK14B#15</v>
      </c>
      <c r="B450" s="334">
        <f>Inek2021A1a2a[[#This Row],[Klasse2]]</f>
        <v>15</v>
      </c>
      <c r="C450" s="335">
        <f>Inek2021A1a2a[[#This Row],[BewJeTag2]]</f>
        <v>1.7567999999999999</v>
      </c>
      <c r="D450" s="334" t="s">
        <v>340</v>
      </c>
      <c r="E450" s="334" t="s">
        <v>3878</v>
      </c>
      <c r="F450" s="334" t="s">
        <v>400</v>
      </c>
      <c r="G450" s="334" t="s">
        <v>3886</v>
      </c>
      <c r="H450" s="334">
        <v>15</v>
      </c>
      <c r="I450" s="335">
        <v>1.7567999999999999</v>
      </c>
    </row>
    <row r="451" spans="1:9" x14ac:dyDescent="0.35">
      <c r="A451" s="334" t="str">
        <f>Inek2021A1a2a[[#This Row],[PEPP]]&amp;"#"&amp;Inek2021A1a2a[[#This Row],[Klasse]]</f>
        <v>PK14B#16</v>
      </c>
      <c r="B451" s="334">
        <f>Inek2021A1a2a[[#This Row],[Klasse2]]</f>
        <v>16</v>
      </c>
      <c r="C451" s="335">
        <f>Inek2021A1a2a[[#This Row],[BewJeTag2]]</f>
        <v>1.7263999999999999</v>
      </c>
      <c r="D451" s="334" t="s">
        <v>340</v>
      </c>
      <c r="E451" s="334" t="s">
        <v>3878</v>
      </c>
      <c r="F451" s="334" t="s">
        <v>400</v>
      </c>
      <c r="G451" s="334" t="s">
        <v>3886</v>
      </c>
      <c r="H451" s="334">
        <v>16</v>
      </c>
      <c r="I451" s="335">
        <v>1.7263999999999999</v>
      </c>
    </row>
    <row r="452" spans="1:9" x14ac:dyDescent="0.35">
      <c r="A452" s="334" t="str">
        <f>Inek2021A1a2a[[#This Row],[PEPP]]&amp;"#"&amp;Inek2021A1a2a[[#This Row],[Klasse]]</f>
        <v>PK14B#17</v>
      </c>
      <c r="B452" s="334">
        <f>Inek2021A1a2a[[#This Row],[Klasse2]]</f>
        <v>17</v>
      </c>
      <c r="C452" s="335">
        <f>Inek2021A1a2a[[#This Row],[BewJeTag2]]</f>
        <v>1.6960999999999999</v>
      </c>
      <c r="D452" s="334" t="s">
        <v>340</v>
      </c>
      <c r="E452" s="334" t="s">
        <v>3878</v>
      </c>
      <c r="F452" s="334" t="s">
        <v>400</v>
      </c>
      <c r="G452" s="334" t="s">
        <v>3886</v>
      </c>
      <c r="H452" s="334">
        <v>17</v>
      </c>
      <c r="I452" s="335">
        <v>1.6960999999999999</v>
      </c>
    </row>
    <row r="453" spans="1:9" x14ac:dyDescent="0.35">
      <c r="A453" s="334" t="str">
        <f>Inek2021A1a2a[[#This Row],[PEPP]]&amp;"#"&amp;Inek2021A1a2a[[#This Row],[Klasse]]</f>
        <v>PK14B#18</v>
      </c>
      <c r="B453" s="334">
        <f>Inek2021A1a2a[[#This Row],[Klasse2]]</f>
        <v>18</v>
      </c>
      <c r="C453" s="335">
        <f>Inek2021A1a2a[[#This Row],[BewJeTag2]]</f>
        <v>1.6657</v>
      </c>
      <c r="D453" s="334" t="s">
        <v>340</v>
      </c>
      <c r="E453" s="334" t="s">
        <v>3878</v>
      </c>
      <c r="F453" s="334" t="s">
        <v>400</v>
      </c>
      <c r="G453" s="334" t="s">
        <v>3886</v>
      </c>
      <c r="H453" s="334">
        <v>18</v>
      </c>
      <c r="I453" s="335">
        <v>1.6657</v>
      </c>
    </row>
    <row r="454" spans="1:9" x14ac:dyDescent="0.35">
      <c r="A454" s="334" t="str">
        <f>Inek2021A1a2a[[#This Row],[PEPP]]&amp;"#"&amp;Inek2021A1a2a[[#This Row],[Klasse]]</f>
        <v>PK14B#19</v>
      </c>
      <c r="B454" s="334">
        <f>Inek2021A1a2a[[#This Row],[Klasse2]]</f>
        <v>19</v>
      </c>
      <c r="C454" s="335">
        <f>Inek2021A1a2a[[#This Row],[BewJeTag2]]</f>
        <v>1.6353</v>
      </c>
      <c r="D454" s="334" t="s">
        <v>340</v>
      </c>
      <c r="E454" s="334" t="s">
        <v>3878</v>
      </c>
      <c r="F454" s="334" t="s">
        <v>400</v>
      </c>
      <c r="G454" s="334" t="s">
        <v>3886</v>
      </c>
      <c r="H454" s="334">
        <v>19</v>
      </c>
      <c r="I454" s="335">
        <v>1.6353</v>
      </c>
    </row>
    <row r="455" spans="1:9" x14ac:dyDescent="0.35">
      <c r="A455" s="334" t="str">
        <f>Inek2021A1a2a[[#This Row],[PEPP]]&amp;"#"&amp;Inek2021A1a2a[[#This Row],[Klasse]]</f>
        <v>PK14B#20</v>
      </c>
      <c r="B455" s="334">
        <f>Inek2021A1a2a[[#This Row],[Klasse2]]</f>
        <v>20</v>
      </c>
      <c r="C455" s="335">
        <f>Inek2021A1a2a[[#This Row],[BewJeTag2]]</f>
        <v>1.605</v>
      </c>
      <c r="D455" s="334" t="s">
        <v>340</v>
      </c>
      <c r="E455" s="334" t="s">
        <v>3878</v>
      </c>
      <c r="F455" s="334" t="s">
        <v>400</v>
      </c>
      <c r="G455" s="334" t="s">
        <v>3886</v>
      </c>
      <c r="H455" s="334">
        <v>20</v>
      </c>
      <c r="I455" s="335">
        <v>1.605</v>
      </c>
    </row>
    <row r="456" spans="1:9" ht="43.5" x14ac:dyDescent="0.35">
      <c r="A456" s="334" t="str">
        <f>Inek2021A1a2a[[#This Row],[PEPP]]&amp;"#"&amp;Inek2021A1a2a[[#This Row],[Klasse]]</f>
        <v>PK14C#1</v>
      </c>
      <c r="B456" s="334">
        <f>Inek2021A1a2a[[#This Row],[Klasse2]]</f>
        <v>1</v>
      </c>
      <c r="C456" s="335">
        <f>Inek2021A1a2a[[#This Row],[BewJeTag2]]</f>
        <v>2.1173000000000002</v>
      </c>
      <c r="D456" s="334" t="s">
        <v>340</v>
      </c>
      <c r="E456" s="334" t="s">
        <v>3878</v>
      </c>
      <c r="F456" s="334" t="s">
        <v>402</v>
      </c>
      <c r="G456" s="337" t="s">
        <v>3887</v>
      </c>
      <c r="H456" s="334">
        <v>1</v>
      </c>
      <c r="I456" s="335">
        <v>2.1173000000000002</v>
      </c>
    </row>
    <row r="457" spans="1:9" ht="43.5" x14ac:dyDescent="0.35">
      <c r="A457" s="334" t="str">
        <f>Inek2021A1a2a[[#This Row],[PEPP]]&amp;"#"&amp;Inek2021A1a2a[[#This Row],[Klasse]]</f>
        <v>PK14C#2</v>
      </c>
      <c r="B457" s="334">
        <f>Inek2021A1a2a[[#This Row],[Klasse2]]</f>
        <v>2</v>
      </c>
      <c r="C457" s="335">
        <f>Inek2021A1a2a[[#This Row],[BewJeTag2]]</f>
        <v>2.0718999999999999</v>
      </c>
      <c r="D457" s="334" t="s">
        <v>340</v>
      </c>
      <c r="E457" s="334" t="s">
        <v>3878</v>
      </c>
      <c r="F457" s="334" t="s">
        <v>402</v>
      </c>
      <c r="G457" s="337" t="s">
        <v>3887</v>
      </c>
      <c r="H457" s="334">
        <v>2</v>
      </c>
      <c r="I457" s="335">
        <v>2.0718999999999999</v>
      </c>
    </row>
    <row r="458" spans="1:9" ht="43.5" x14ac:dyDescent="0.35">
      <c r="A458" s="334" t="str">
        <f>Inek2021A1a2a[[#This Row],[PEPP]]&amp;"#"&amp;Inek2021A1a2a[[#This Row],[Klasse]]</f>
        <v>PK14C#3</v>
      </c>
      <c r="B458" s="334">
        <f>Inek2021A1a2a[[#This Row],[Klasse2]]</f>
        <v>3</v>
      </c>
      <c r="C458" s="335">
        <f>Inek2021A1a2a[[#This Row],[BewJeTag2]]</f>
        <v>2.0392000000000001</v>
      </c>
      <c r="D458" s="334" t="s">
        <v>340</v>
      </c>
      <c r="E458" s="334" t="s">
        <v>3878</v>
      </c>
      <c r="F458" s="334" t="s">
        <v>402</v>
      </c>
      <c r="G458" s="337" t="s">
        <v>3887</v>
      </c>
      <c r="H458" s="334">
        <v>3</v>
      </c>
      <c r="I458" s="335">
        <v>2.0392000000000001</v>
      </c>
    </row>
    <row r="459" spans="1:9" ht="43.5" x14ac:dyDescent="0.35">
      <c r="A459" s="334" t="str">
        <f>Inek2021A1a2a[[#This Row],[PEPP]]&amp;"#"&amp;Inek2021A1a2a[[#This Row],[Klasse]]</f>
        <v>PK14C#4</v>
      </c>
      <c r="B459" s="334">
        <f>Inek2021A1a2a[[#This Row],[Klasse2]]</f>
        <v>4</v>
      </c>
      <c r="C459" s="335">
        <f>Inek2021A1a2a[[#This Row],[BewJeTag2]]</f>
        <v>2.0064000000000002</v>
      </c>
      <c r="D459" s="334" t="s">
        <v>340</v>
      </c>
      <c r="E459" s="334" t="s">
        <v>3878</v>
      </c>
      <c r="F459" s="334" t="s">
        <v>402</v>
      </c>
      <c r="G459" s="337" t="s">
        <v>3887</v>
      </c>
      <c r="H459" s="334">
        <v>4</v>
      </c>
      <c r="I459" s="335">
        <v>2.0064000000000002</v>
      </c>
    </row>
    <row r="460" spans="1:9" ht="43.5" x14ac:dyDescent="0.35">
      <c r="A460" s="334" t="str">
        <f>Inek2021A1a2a[[#This Row],[PEPP]]&amp;"#"&amp;Inek2021A1a2a[[#This Row],[Klasse]]</f>
        <v>PK14C#5</v>
      </c>
      <c r="B460" s="334">
        <f>Inek2021A1a2a[[#This Row],[Klasse2]]</f>
        <v>5</v>
      </c>
      <c r="C460" s="335">
        <f>Inek2021A1a2a[[#This Row],[BewJeTag2]]</f>
        <v>1.9737</v>
      </c>
      <c r="D460" s="334" t="s">
        <v>340</v>
      </c>
      <c r="E460" s="334" t="s">
        <v>3878</v>
      </c>
      <c r="F460" s="334" t="s">
        <v>402</v>
      </c>
      <c r="G460" s="337" t="s">
        <v>3887</v>
      </c>
      <c r="H460" s="334">
        <v>5</v>
      </c>
      <c r="I460" s="335">
        <v>1.9737</v>
      </c>
    </row>
    <row r="461" spans="1:9" ht="43.5" x14ac:dyDescent="0.35">
      <c r="A461" s="334" t="str">
        <f>Inek2021A1a2a[[#This Row],[PEPP]]&amp;"#"&amp;Inek2021A1a2a[[#This Row],[Klasse]]</f>
        <v>PK14C#6</v>
      </c>
      <c r="B461" s="334">
        <f>Inek2021A1a2a[[#This Row],[Klasse2]]</f>
        <v>6</v>
      </c>
      <c r="C461" s="335">
        <f>Inek2021A1a2a[[#This Row],[BewJeTag2]]</f>
        <v>1.9410000000000001</v>
      </c>
      <c r="D461" s="334" t="s">
        <v>340</v>
      </c>
      <c r="E461" s="334" t="s">
        <v>3878</v>
      </c>
      <c r="F461" s="334" t="s">
        <v>402</v>
      </c>
      <c r="G461" s="337" t="s">
        <v>3887</v>
      </c>
      <c r="H461" s="334">
        <v>6</v>
      </c>
      <c r="I461" s="335">
        <v>1.9410000000000001</v>
      </c>
    </row>
    <row r="462" spans="1:9" ht="43.5" x14ac:dyDescent="0.35">
      <c r="A462" s="334" t="str">
        <f>Inek2021A1a2a[[#This Row],[PEPP]]&amp;"#"&amp;Inek2021A1a2a[[#This Row],[Klasse]]</f>
        <v>PK14C#7</v>
      </c>
      <c r="B462" s="334">
        <f>Inek2021A1a2a[[#This Row],[Klasse2]]</f>
        <v>7</v>
      </c>
      <c r="C462" s="335">
        <f>Inek2021A1a2a[[#This Row],[BewJeTag2]]</f>
        <v>1.9083000000000001</v>
      </c>
      <c r="D462" s="334" t="s">
        <v>340</v>
      </c>
      <c r="E462" s="334" t="s">
        <v>3878</v>
      </c>
      <c r="F462" s="334" t="s">
        <v>402</v>
      </c>
      <c r="G462" s="337" t="s">
        <v>3887</v>
      </c>
      <c r="H462" s="334">
        <v>7</v>
      </c>
      <c r="I462" s="335">
        <v>1.9083000000000001</v>
      </c>
    </row>
    <row r="463" spans="1:9" ht="43.5" x14ac:dyDescent="0.35">
      <c r="A463" s="334" t="str">
        <f>Inek2021A1a2a[[#This Row],[PEPP]]&amp;"#"&amp;Inek2021A1a2a[[#This Row],[Klasse]]</f>
        <v>PK14C#8</v>
      </c>
      <c r="B463" s="334">
        <f>Inek2021A1a2a[[#This Row],[Klasse2]]</f>
        <v>8</v>
      </c>
      <c r="C463" s="335">
        <f>Inek2021A1a2a[[#This Row],[BewJeTag2]]</f>
        <v>1.8755999999999999</v>
      </c>
      <c r="D463" s="334" t="s">
        <v>340</v>
      </c>
      <c r="E463" s="334" t="s">
        <v>3878</v>
      </c>
      <c r="F463" s="334" t="s">
        <v>402</v>
      </c>
      <c r="G463" s="337" t="s">
        <v>3887</v>
      </c>
      <c r="H463" s="334">
        <v>8</v>
      </c>
      <c r="I463" s="335">
        <v>1.8755999999999999</v>
      </c>
    </row>
    <row r="464" spans="1:9" ht="43.5" x14ac:dyDescent="0.35">
      <c r="A464" s="334" t="str">
        <f>Inek2021A1a2a[[#This Row],[PEPP]]&amp;"#"&amp;Inek2021A1a2a[[#This Row],[Klasse]]</f>
        <v>PK14C#9</v>
      </c>
      <c r="B464" s="334">
        <f>Inek2021A1a2a[[#This Row],[Klasse2]]</f>
        <v>9</v>
      </c>
      <c r="C464" s="335">
        <f>Inek2021A1a2a[[#This Row],[BewJeTag2]]</f>
        <v>1.8428</v>
      </c>
      <c r="D464" s="334" t="s">
        <v>340</v>
      </c>
      <c r="E464" s="334" t="s">
        <v>3878</v>
      </c>
      <c r="F464" s="334" t="s">
        <v>402</v>
      </c>
      <c r="G464" s="337" t="s">
        <v>3887</v>
      </c>
      <c r="H464" s="334">
        <v>9</v>
      </c>
      <c r="I464" s="335">
        <v>1.8428</v>
      </c>
    </row>
    <row r="465" spans="1:9" ht="43.5" x14ac:dyDescent="0.35">
      <c r="A465" s="334" t="str">
        <f>Inek2021A1a2a[[#This Row],[PEPP]]&amp;"#"&amp;Inek2021A1a2a[[#This Row],[Klasse]]</f>
        <v>PK14C#10</v>
      </c>
      <c r="B465" s="334">
        <f>Inek2021A1a2a[[#This Row],[Klasse2]]</f>
        <v>10</v>
      </c>
      <c r="C465" s="335">
        <f>Inek2021A1a2a[[#This Row],[BewJeTag2]]</f>
        <v>1.8101</v>
      </c>
      <c r="D465" s="334" t="s">
        <v>340</v>
      </c>
      <c r="E465" s="334" t="s">
        <v>3878</v>
      </c>
      <c r="F465" s="334" t="s">
        <v>402</v>
      </c>
      <c r="G465" s="337" t="s">
        <v>3887</v>
      </c>
      <c r="H465" s="334">
        <v>10</v>
      </c>
      <c r="I465" s="335">
        <v>1.8101</v>
      </c>
    </row>
    <row r="466" spans="1:9" ht="43.5" x14ac:dyDescent="0.35">
      <c r="A466" s="334" t="str">
        <f>Inek2021A1a2a[[#This Row],[PEPP]]&amp;"#"&amp;Inek2021A1a2a[[#This Row],[Klasse]]</f>
        <v>PK14C#11</v>
      </c>
      <c r="B466" s="334">
        <f>Inek2021A1a2a[[#This Row],[Klasse2]]</f>
        <v>11</v>
      </c>
      <c r="C466" s="335">
        <f>Inek2021A1a2a[[#This Row],[BewJeTag2]]</f>
        <v>1.7774000000000001</v>
      </c>
      <c r="D466" s="334" t="s">
        <v>340</v>
      </c>
      <c r="E466" s="334" t="s">
        <v>3878</v>
      </c>
      <c r="F466" s="334" t="s">
        <v>402</v>
      </c>
      <c r="G466" s="337" t="s">
        <v>3887</v>
      </c>
      <c r="H466" s="334">
        <v>11</v>
      </c>
      <c r="I466" s="335">
        <v>1.7774000000000001</v>
      </c>
    </row>
    <row r="467" spans="1:9" ht="43.5" x14ac:dyDescent="0.35">
      <c r="A467" s="334" t="str">
        <f>Inek2021A1a2a[[#This Row],[PEPP]]&amp;"#"&amp;Inek2021A1a2a[[#This Row],[Klasse]]</f>
        <v>PK14C#12</v>
      </c>
      <c r="B467" s="334">
        <f>Inek2021A1a2a[[#This Row],[Klasse2]]</f>
        <v>12</v>
      </c>
      <c r="C467" s="335">
        <f>Inek2021A1a2a[[#This Row],[BewJeTag2]]</f>
        <v>1.7446999999999999</v>
      </c>
      <c r="D467" s="334" t="s">
        <v>340</v>
      </c>
      <c r="E467" s="334" t="s">
        <v>3878</v>
      </c>
      <c r="F467" s="334" t="s">
        <v>402</v>
      </c>
      <c r="G467" s="337" t="s">
        <v>3887</v>
      </c>
      <c r="H467" s="334">
        <v>12</v>
      </c>
      <c r="I467" s="335">
        <v>1.7446999999999999</v>
      </c>
    </row>
    <row r="468" spans="1:9" ht="43.5" x14ac:dyDescent="0.35">
      <c r="A468" s="334" t="str">
        <f>Inek2021A1a2a[[#This Row],[PEPP]]&amp;"#"&amp;Inek2021A1a2a[[#This Row],[Klasse]]</f>
        <v>PK14C#13</v>
      </c>
      <c r="B468" s="334">
        <f>Inek2021A1a2a[[#This Row],[Klasse2]]</f>
        <v>13</v>
      </c>
      <c r="C468" s="335">
        <f>Inek2021A1a2a[[#This Row],[BewJeTag2]]</f>
        <v>1.712</v>
      </c>
      <c r="D468" s="334" t="s">
        <v>340</v>
      </c>
      <c r="E468" s="334" t="s">
        <v>3878</v>
      </c>
      <c r="F468" s="334" t="s">
        <v>402</v>
      </c>
      <c r="G468" s="337" t="s">
        <v>3887</v>
      </c>
      <c r="H468" s="334">
        <v>13</v>
      </c>
      <c r="I468" s="335">
        <v>1.712</v>
      </c>
    </row>
    <row r="469" spans="1:9" ht="43.5" x14ac:dyDescent="0.35">
      <c r="A469" s="334" t="str">
        <f>Inek2021A1a2a[[#This Row],[PEPP]]&amp;"#"&amp;Inek2021A1a2a[[#This Row],[Klasse]]</f>
        <v>PK14C#14</v>
      </c>
      <c r="B469" s="334">
        <f>Inek2021A1a2a[[#This Row],[Klasse2]]</f>
        <v>14</v>
      </c>
      <c r="C469" s="335">
        <f>Inek2021A1a2a[[#This Row],[BewJeTag2]]</f>
        <v>1.6792</v>
      </c>
      <c r="D469" s="334" t="s">
        <v>340</v>
      </c>
      <c r="E469" s="334" t="s">
        <v>3878</v>
      </c>
      <c r="F469" s="334" t="s">
        <v>402</v>
      </c>
      <c r="G469" s="337" t="s">
        <v>3887</v>
      </c>
      <c r="H469" s="334">
        <v>14</v>
      </c>
      <c r="I469" s="335">
        <v>1.6792</v>
      </c>
    </row>
    <row r="470" spans="1:9" ht="43.5" x14ac:dyDescent="0.35">
      <c r="A470" s="334" t="str">
        <f>Inek2021A1a2a[[#This Row],[PEPP]]&amp;"#"&amp;Inek2021A1a2a[[#This Row],[Klasse]]</f>
        <v>PK14C#15</v>
      </c>
      <c r="B470" s="334">
        <f>Inek2021A1a2a[[#This Row],[Klasse2]]</f>
        <v>15</v>
      </c>
      <c r="C470" s="335">
        <f>Inek2021A1a2a[[#This Row],[BewJeTag2]]</f>
        <v>1.6465000000000001</v>
      </c>
      <c r="D470" s="334" t="s">
        <v>340</v>
      </c>
      <c r="E470" s="334" t="s">
        <v>3878</v>
      </c>
      <c r="F470" s="334" t="s">
        <v>402</v>
      </c>
      <c r="G470" s="337" t="s">
        <v>3887</v>
      </c>
      <c r="H470" s="334">
        <v>15</v>
      </c>
      <c r="I470" s="335">
        <v>1.6465000000000001</v>
      </c>
    </row>
    <row r="471" spans="1:9" ht="43.5" x14ac:dyDescent="0.35">
      <c r="A471" s="334" t="str">
        <f>Inek2021A1a2a[[#This Row],[PEPP]]&amp;"#"&amp;Inek2021A1a2a[[#This Row],[Klasse]]</f>
        <v>PK14C#16</v>
      </c>
      <c r="B471" s="334">
        <f>Inek2021A1a2a[[#This Row],[Klasse2]]</f>
        <v>16</v>
      </c>
      <c r="C471" s="335">
        <f>Inek2021A1a2a[[#This Row],[BewJeTag2]]</f>
        <v>1.6137999999999999</v>
      </c>
      <c r="D471" s="334" t="s">
        <v>340</v>
      </c>
      <c r="E471" s="334" t="s">
        <v>3878</v>
      </c>
      <c r="F471" s="334" t="s">
        <v>402</v>
      </c>
      <c r="G471" s="337" t="s">
        <v>3887</v>
      </c>
      <c r="H471" s="334">
        <v>16</v>
      </c>
      <c r="I471" s="335">
        <v>1.6137999999999999</v>
      </c>
    </row>
    <row r="472" spans="1:9" ht="43.5" x14ac:dyDescent="0.35">
      <c r="A472" s="334" t="str">
        <f>Inek2021A1a2a[[#This Row],[PEPP]]&amp;"#"&amp;Inek2021A1a2a[[#This Row],[Klasse]]</f>
        <v>PK14C#17</v>
      </c>
      <c r="B472" s="334">
        <f>Inek2021A1a2a[[#This Row],[Klasse2]]</f>
        <v>17</v>
      </c>
      <c r="C472" s="335">
        <f>Inek2021A1a2a[[#This Row],[BewJeTag2]]</f>
        <v>1.5810999999999999</v>
      </c>
      <c r="D472" s="334" t="s">
        <v>340</v>
      </c>
      <c r="E472" s="334" t="s">
        <v>3878</v>
      </c>
      <c r="F472" s="334" t="s">
        <v>402</v>
      </c>
      <c r="G472" s="337" t="s">
        <v>3887</v>
      </c>
      <c r="H472" s="334">
        <v>17</v>
      </c>
      <c r="I472" s="335">
        <v>1.5810999999999999</v>
      </c>
    </row>
    <row r="473" spans="1:9" ht="43.5" x14ac:dyDescent="0.35">
      <c r="A473" s="334" t="str">
        <f>Inek2021A1a2a[[#This Row],[PEPP]]&amp;"#"&amp;Inek2021A1a2a[[#This Row],[Klasse]]</f>
        <v>PK14C#18</v>
      </c>
      <c r="B473" s="334">
        <f>Inek2021A1a2a[[#This Row],[Klasse2]]</f>
        <v>18</v>
      </c>
      <c r="C473" s="335">
        <f>Inek2021A1a2a[[#This Row],[BewJeTag2]]</f>
        <v>1.5484</v>
      </c>
      <c r="D473" s="334" t="s">
        <v>340</v>
      </c>
      <c r="E473" s="334" t="s">
        <v>3878</v>
      </c>
      <c r="F473" s="334" t="s">
        <v>402</v>
      </c>
      <c r="G473" s="337" t="s">
        <v>3887</v>
      </c>
      <c r="H473" s="334">
        <v>18</v>
      </c>
      <c r="I473" s="335">
        <v>1.5484</v>
      </c>
    </row>
    <row r="474" spans="1:9" ht="43.5" x14ac:dyDescent="0.35">
      <c r="A474" s="334" t="str">
        <f>Inek2021A1a2a[[#This Row],[PEPP]]&amp;"#"&amp;Inek2021A1a2a[[#This Row],[Klasse]]</f>
        <v>PK14C#19</v>
      </c>
      <c r="B474" s="334">
        <f>Inek2021A1a2a[[#This Row],[Klasse2]]</f>
        <v>19</v>
      </c>
      <c r="C474" s="335">
        <f>Inek2021A1a2a[[#This Row],[BewJeTag2]]</f>
        <v>1.5156000000000001</v>
      </c>
      <c r="D474" s="334" t="s">
        <v>340</v>
      </c>
      <c r="E474" s="334" t="s">
        <v>3878</v>
      </c>
      <c r="F474" s="334" t="s">
        <v>402</v>
      </c>
      <c r="G474" s="337" t="s">
        <v>3887</v>
      </c>
      <c r="H474" s="334">
        <v>19</v>
      </c>
      <c r="I474" s="335">
        <v>1.5156000000000001</v>
      </c>
    </row>
    <row r="475" spans="1:9" ht="43.5" x14ac:dyDescent="0.35">
      <c r="A475" s="334" t="str">
        <f>Inek2021A1a2a[[#This Row],[PEPP]]&amp;"#"&amp;Inek2021A1a2a[[#This Row],[Klasse]]</f>
        <v>PK14C#20</v>
      </c>
      <c r="B475" s="334">
        <f>Inek2021A1a2a[[#This Row],[Klasse2]]</f>
        <v>20</v>
      </c>
      <c r="C475" s="335">
        <f>Inek2021A1a2a[[#This Row],[BewJeTag2]]</f>
        <v>1.4829000000000001</v>
      </c>
      <c r="D475" s="334" t="s">
        <v>340</v>
      </c>
      <c r="E475" s="334" t="s">
        <v>3878</v>
      </c>
      <c r="F475" s="334" t="s">
        <v>402</v>
      </c>
      <c r="G475" s="337" t="s">
        <v>3887</v>
      </c>
      <c r="H475" s="334">
        <v>20</v>
      </c>
      <c r="I475" s="335">
        <v>1.4829000000000001</v>
      </c>
    </row>
    <row r="476" spans="1:9" x14ac:dyDescent="0.35">
      <c r="A476" s="334" t="str">
        <f>Inek2021A1a2a[[#This Row],[PEPP]]&amp;"#"&amp;Inek2021A1a2a[[#This Row],[Klasse]]</f>
        <v>PP04A#1</v>
      </c>
      <c r="B476" s="334">
        <f>Inek2021A1a2a[[#This Row],[Klasse2]]</f>
        <v>1</v>
      </c>
      <c r="C476" s="335">
        <f>Inek2021A1a2a[[#This Row],[BewJeTag2]]</f>
        <v>1.0972</v>
      </c>
      <c r="D476" s="334" t="s">
        <v>340</v>
      </c>
      <c r="E476" s="334" t="s">
        <v>404</v>
      </c>
      <c r="F476" s="334" t="s">
        <v>405</v>
      </c>
      <c r="G476" s="334" t="s">
        <v>3717</v>
      </c>
      <c r="H476" s="334">
        <v>1</v>
      </c>
      <c r="I476" s="335">
        <v>1.0972</v>
      </c>
    </row>
    <row r="477" spans="1:9" x14ac:dyDescent="0.35">
      <c r="A477" s="334" t="str">
        <f>Inek2021A1a2a[[#This Row],[PEPP]]&amp;"#"&amp;Inek2021A1a2a[[#This Row],[Klasse]]</f>
        <v>PP04A#2</v>
      </c>
      <c r="B477" s="334">
        <f>Inek2021A1a2a[[#This Row],[Klasse2]]</f>
        <v>2</v>
      </c>
      <c r="C477" s="335">
        <f>Inek2021A1a2a[[#This Row],[BewJeTag2]]</f>
        <v>1.0809</v>
      </c>
      <c r="D477" s="334" t="s">
        <v>340</v>
      </c>
      <c r="E477" s="334" t="s">
        <v>404</v>
      </c>
      <c r="F477" s="334" t="s">
        <v>405</v>
      </c>
      <c r="G477" s="334" t="s">
        <v>3717</v>
      </c>
      <c r="H477" s="334">
        <v>2</v>
      </c>
      <c r="I477" s="335">
        <v>1.0809</v>
      </c>
    </row>
    <row r="478" spans="1:9" x14ac:dyDescent="0.35">
      <c r="A478" s="334" t="str">
        <f>Inek2021A1a2a[[#This Row],[PEPP]]&amp;"#"&amp;Inek2021A1a2a[[#This Row],[Klasse]]</f>
        <v>PP04A#3</v>
      </c>
      <c r="B478" s="334">
        <f>Inek2021A1a2a[[#This Row],[Klasse2]]</f>
        <v>3</v>
      </c>
      <c r="C478" s="335">
        <f>Inek2021A1a2a[[#This Row],[BewJeTag2]]</f>
        <v>1.0645</v>
      </c>
      <c r="D478" s="334" t="s">
        <v>340</v>
      </c>
      <c r="E478" s="334" t="s">
        <v>404</v>
      </c>
      <c r="F478" s="334" t="s">
        <v>405</v>
      </c>
      <c r="G478" s="334" t="s">
        <v>3717</v>
      </c>
      <c r="H478" s="334">
        <v>3</v>
      </c>
      <c r="I478" s="335">
        <v>1.0645</v>
      </c>
    </row>
    <row r="479" spans="1:9" x14ac:dyDescent="0.35">
      <c r="A479" s="334" t="str">
        <f>Inek2021A1a2a[[#This Row],[PEPP]]&amp;"#"&amp;Inek2021A1a2a[[#This Row],[Klasse]]</f>
        <v>PP04A#4</v>
      </c>
      <c r="B479" s="334">
        <f>Inek2021A1a2a[[#This Row],[Klasse2]]</f>
        <v>4</v>
      </c>
      <c r="C479" s="335">
        <f>Inek2021A1a2a[[#This Row],[BewJeTag2]]</f>
        <v>1.0482</v>
      </c>
      <c r="D479" s="334" t="s">
        <v>340</v>
      </c>
      <c r="E479" s="334" t="s">
        <v>404</v>
      </c>
      <c r="F479" s="334" t="s">
        <v>405</v>
      </c>
      <c r="G479" s="334" t="s">
        <v>3717</v>
      </c>
      <c r="H479" s="334">
        <v>4</v>
      </c>
      <c r="I479" s="335">
        <v>1.0482</v>
      </c>
    </row>
    <row r="480" spans="1:9" x14ac:dyDescent="0.35">
      <c r="A480" s="334" t="str">
        <f>Inek2021A1a2a[[#This Row],[PEPP]]&amp;"#"&amp;Inek2021A1a2a[[#This Row],[Klasse]]</f>
        <v>PP04A#5</v>
      </c>
      <c r="B480" s="334">
        <f>Inek2021A1a2a[[#This Row],[Klasse2]]</f>
        <v>5</v>
      </c>
      <c r="C480" s="335">
        <f>Inek2021A1a2a[[#This Row],[BewJeTag2]]</f>
        <v>1.0318000000000001</v>
      </c>
      <c r="D480" s="334" t="s">
        <v>340</v>
      </c>
      <c r="E480" s="334" t="s">
        <v>404</v>
      </c>
      <c r="F480" s="334" t="s">
        <v>405</v>
      </c>
      <c r="G480" s="334" t="s">
        <v>3717</v>
      </c>
      <c r="H480" s="334">
        <v>5</v>
      </c>
      <c r="I480" s="335">
        <v>1.0318000000000001</v>
      </c>
    </row>
    <row r="481" spans="1:9" x14ac:dyDescent="0.35">
      <c r="A481" s="334" t="str">
        <f>Inek2021A1a2a[[#This Row],[PEPP]]&amp;"#"&amp;Inek2021A1a2a[[#This Row],[Klasse]]</f>
        <v>PP04A#6</v>
      </c>
      <c r="B481" s="334">
        <f>Inek2021A1a2a[[#This Row],[Klasse2]]</f>
        <v>6</v>
      </c>
      <c r="C481" s="335">
        <f>Inek2021A1a2a[[#This Row],[BewJeTag2]]</f>
        <v>1.0154000000000001</v>
      </c>
      <c r="D481" s="334" t="s">
        <v>340</v>
      </c>
      <c r="E481" s="334" t="s">
        <v>404</v>
      </c>
      <c r="F481" s="334" t="s">
        <v>405</v>
      </c>
      <c r="G481" s="334" t="s">
        <v>3717</v>
      </c>
      <c r="H481" s="334">
        <v>6</v>
      </c>
      <c r="I481" s="335">
        <v>1.0154000000000001</v>
      </c>
    </row>
    <row r="482" spans="1:9" x14ac:dyDescent="0.35">
      <c r="A482" s="334" t="str">
        <f>Inek2021A1a2a[[#This Row],[PEPP]]&amp;"#"&amp;Inek2021A1a2a[[#This Row],[Klasse]]</f>
        <v>PP04A#7</v>
      </c>
      <c r="B482" s="334">
        <f>Inek2021A1a2a[[#This Row],[Klasse2]]</f>
        <v>7</v>
      </c>
      <c r="C482" s="335">
        <f>Inek2021A1a2a[[#This Row],[BewJeTag2]]</f>
        <v>0.99909999999999999</v>
      </c>
      <c r="D482" s="334" t="s">
        <v>340</v>
      </c>
      <c r="E482" s="334" t="s">
        <v>404</v>
      </c>
      <c r="F482" s="334" t="s">
        <v>405</v>
      </c>
      <c r="G482" s="334" t="s">
        <v>3717</v>
      </c>
      <c r="H482" s="334">
        <v>7</v>
      </c>
      <c r="I482" s="335">
        <v>0.99909999999999999</v>
      </c>
    </row>
    <row r="483" spans="1:9" x14ac:dyDescent="0.35">
      <c r="A483" s="334" t="str">
        <f>Inek2021A1a2a[[#This Row],[PEPP]]&amp;"#"&amp;Inek2021A1a2a[[#This Row],[Klasse]]</f>
        <v>PP04A#8</v>
      </c>
      <c r="B483" s="334">
        <f>Inek2021A1a2a[[#This Row],[Klasse2]]</f>
        <v>8</v>
      </c>
      <c r="C483" s="335">
        <f>Inek2021A1a2a[[#This Row],[BewJeTag2]]</f>
        <v>0.98270000000000002</v>
      </c>
      <c r="D483" s="334" t="s">
        <v>340</v>
      </c>
      <c r="E483" s="334" t="s">
        <v>404</v>
      </c>
      <c r="F483" s="334" t="s">
        <v>405</v>
      </c>
      <c r="G483" s="334" t="s">
        <v>3717</v>
      </c>
      <c r="H483" s="334">
        <v>8</v>
      </c>
      <c r="I483" s="335">
        <v>0.98270000000000002</v>
      </c>
    </row>
    <row r="484" spans="1:9" x14ac:dyDescent="0.35">
      <c r="A484" s="334" t="str">
        <f>Inek2021A1a2a[[#This Row],[PEPP]]&amp;"#"&amp;Inek2021A1a2a[[#This Row],[Klasse]]</f>
        <v>PP04A#9</v>
      </c>
      <c r="B484" s="334">
        <f>Inek2021A1a2a[[#This Row],[Klasse2]]</f>
        <v>9</v>
      </c>
      <c r="C484" s="335">
        <f>Inek2021A1a2a[[#This Row],[BewJeTag2]]</f>
        <v>0.96630000000000005</v>
      </c>
      <c r="D484" s="334" t="s">
        <v>340</v>
      </c>
      <c r="E484" s="334" t="s">
        <v>404</v>
      </c>
      <c r="F484" s="334" t="s">
        <v>405</v>
      </c>
      <c r="G484" s="334" t="s">
        <v>3717</v>
      </c>
      <c r="H484" s="334">
        <v>9</v>
      </c>
      <c r="I484" s="335">
        <v>0.96630000000000005</v>
      </c>
    </row>
    <row r="485" spans="1:9" x14ac:dyDescent="0.35">
      <c r="A485" s="334" t="str">
        <f>Inek2021A1a2a[[#This Row],[PEPP]]&amp;"#"&amp;Inek2021A1a2a[[#This Row],[Klasse]]</f>
        <v>PP04A#10</v>
      </c>
      <c r="B485" s="334">
        <f>Inek2021A1a2a[[#This Row],[Klasse2]]</f>
        <v>10</v>
      </c>
      <c r="C485" s="335">
        <f>Inek2021A1a2a[[#This Row],[BewJeTag2]]</f>
        <v>0.94989999999999997</v>
      </c>
      <c r="D485" s="334" t="s">
        <v>340</v>
      </c>
      <c r="E485" s="334" t="s">
        <v>404</v>
      </c>
      <c r="F485" s="334" t="s">
        <v>405</v>
      </c>
      <c r="G485" s="334" t="s">
        <v>3717</v>
      </c>
      <c r="H485" s="334">
        <v>10</v>
      </c>
      <c r="I485" s="335">
        <v>0.94989999999999997</v>
      </c>
    </row>
    <row r="486" spans="1:9" x14ac:dyDescent="0.35">
      <c r="A486" s="334" t="str">
        <f>Inek2021A1a2a[[#This Row],[PEPP]]&amp;"#"&amp;Inek2021A1a2a[[#This Row],[Klasse]]</f>
        <v>PP04A#11</v>
      </c>
      <c r="B486" s="334">
        <f>Inek2021A1a2a[[#This Row],[Klasse2]]</f>
        <v>11</v>
      </c>
      <c r="C486" s="335">
        <f>Inek2021A1a2a[[#This Row],[BewJeTag2]]</f>
        <v>0.93359999999999999</v>
      </c>
      <c r="D486" s="334" t="s">
        <v>340</v>
      </c>
      <c r="E486" s="334" t="s">
        <v>404</v>
      </c>
      <c r="F486" s="334" t="s">
        <v>405</v>
      </c>
      <c r="G486" s="334" t="s">
        <v>3717</v>
      </c>
      <c r="H486" s="334">
        <v>11</v>
      </c>
      <c r="I486" s="335">
        <v>0.93359999999999999</v>
      </c>
    </row>
    <row r="487" spans="1:9" x14ac:dyDescent="0.35">
      <c r="A487" s="334" t="str">
        <f>Inek2021A1a2a[[#This Row],[PEPP]]&amp;"#"&amp;Inek2021A1a2a[[#This Row],[Klasse]]</f>
        <v>PP04A#12</v>
      </c>
      <c r="B487" s="334">
        <f>Inek2021A1a2a[[#This Row],[Klasse2]]</f>
        <v>12</v>
      </c>
      <c r="C487" s="335">
        <f>Inek2021A1a2a[[#This Row],[BewJeTag2]]</f>
        <v>0.91720000000000002</v>
      </c>
      <c r="D487" s="334" t="s">
        <v>340</v>
      </c>
      <c r="E487" s="334" t="s">
        <v>404</v>
      </c>
      <c r="F487" s="334" t="s">
        <v>405</v>
      </c>
      <c r="G487" s="334" t="s">
        <v>3717</v>
      </c>
      <c r="H487" s="334">
        <v>12</v>
      </c>
      <c r="I487" s="335">
        <v>0.91720000000000002</v>
      </c>
    </row>
    <row r="488" spans="1:9" x14ac:dyDescent="0.35">
      <c r="A488" s="334" t="str">
        <f>Inek2021A1a2a[[#This Row],[PEPP]]&amp;"#"&amp;Inek2021A1a2a[[#This Row],[Klasse]]</f>
        <v>PP04A#13</v>
      </c>
      <c r="B488" s="334">
        <f>Inek2021A1a2a[[#This Row],[Klasse2]]</f>
        <v>13</v>
      </c>
      <c r="C488" s="335">
        <f>Inek2021A1a2a[[#This Row],[BewJeTag2]]</f>
        <v>0.90080000000000005</v>
      </c>
      <c r="D488" s="334" t="s">
        <v>340</v>
      </c>
      <c r="E488" s="334" t="s">
        <v>404</v>
      </c>
      <c r="F488" s="334" t="s">
        <v>405</v>
      </c>
      <c r="G488" s="334" t="s">
        <v>3717</v>
      </c>
      <c r="H488" s="334">
        <v>13</v>
      </c>
      <c r="I488" s="335">
        <v>0.90080000000000005</v>
      </c>
    </row>
    <row r="489" spans="1:9" x14ac:dyDescent="0.35">
      <c r="A489" s="334" t="str">
        <f>Inek2021A1a2a[[#This Row],[PEPP]]&amp;"#"&amp;Inek2021A1a2a[[#This Row],[Klasse]]</f>
        <v>PP04A#14</v>
      </c>
      <c r="B489" s="334">
        <f>Inek2021A1a2a[[#This Row],[Klasse2]]</f>
        <v>14</v>
      </c>
      <c r="C489" s="335">
        <f>Inek2021A1a2a[[#This Row],[BewJeTag2]]</f>
        <v>0.88449999999999995</v>
      </c>
      <c r="D489" s="334" t="s">
        <v>340</v>
      </c>
      <c r="E489" s="334" t="s">
        <v>404</v>
      </c>
      <c r="F489" s="334" t="s">
        <v>405</v>
      </c>
      <c r="G489" s="334" t="s">
        <v>3717</v>
      </c>
      <c r="H489" s="334">
        <v>14</v>
      </c>
      <c r="I489" s="335">
        <v>0.88449999999999995</v>
      </c>
    </row>
    <row r="490" spans="1:9" x14ac:dyDescent="0.35">
      <c r="A490" s="334" t="str">
        <f>Inek2021A1a2a[[#This Row],[PEPP]]&amp;"#"&amp;Inek2021A1a2a[[#This Row],[Klasse]]</f>
        <v>PP04A#15</v>
      </c>
      <c r="B490" s="334">
        <f>Inek2021A1a2a[[#This Row],[Klasse2]]</f>
        <v>15</v>
      </c>
      <c r="C490" s="335">
        <f>Inek2021A1a2a[[#This Row],[BewJeTag2]]</f>
        <v>0.86809999999999998</v>
      </c>
      <c r="D490" s="334" t="s">
        <v>340</v>
      </c>
      <c r="E490" s="334" t="s">
        <v>404</v>
      </c>
      <c r="F490" s="334" t="s">
        <v>405</v>
      </c>
      <c r="G490" s="334" t="s">
        <v>3717</v>
      </c>
      <c r="H490" s="334">
        <v>15</v>
      </c>
      <c r="I490" s="335">
        <v>0.86809999999999998</v>
      </c>
    </row>
    <row r="491" spans="1:9" x14ac:dyDescent="0.35">
      <c r="A491" s="334" t="str">
        <f>Inek2021A1a2a[[#This Row],[PEPP]]&amp;"#"&amp;Inek2021A1a2a[[#This Row],[Klasse]]</f>
        <v>PP04A#16</v>
      </c>
      <c r="B491" s="334">
        <f>Inek2021A1a2a[[#This Row],[Klasse2]]</f>
        <v>16</v>
      </c>
      <c r="C491" s="335">
        <f>Inek2021A1a2a[[#This Row],[BewJeTag2]]</f>
        <v>0.85170000000000001</v>
      </c>
      <c r="D491" s="334" t="s">
        <v>340</v>
      </c>
      <c r="E491" s="334" t="s">
        <v>404</v>
      </c>
      <c r="F491" s="334" t="s">
        <v>405</v>
      </c>
      <c r="G491" s="334" t="s">
        <v>3717</v>
      </c>
      <c r="H491" s="334">
        <v>16</v>
      </c>
      <c r="I491" s="335">
        <v>0.85170000000000001</v>
      </c>
    </row>
    <row r="492" spans="1:9" x14ac:dyDescent="0.35">
      <c r="A492" s="334" t="str">
        <f>Inek2021A1a2a[[#This Row],[PEPP]]&amp;"#"&amp;Inek2021A1a2a[[#This Row],[Klasse]]</f>
        <v>PP04A#17</v>
      </c>
      <c r="B492" s="334">
        <f>Inek2021A1a2a[[#This Row],[Klasse2]]</f>
        <v>17</v>
      </c>
      <c r="C492" s="335">
        <f>Inek2021A1a2a[[#This Row],[BewJeTag2]]</f>
        <v>0.83540000000000003</v>
      </c>
      <c r="D492" s="334" t="s">
        <v>340</v>
      </c>
      <c r="E492" s="334" t="s">
        <v>404</v>
      </c>
      <c r="F492" s="334" t="s">
        <v>405</v>
      </c>
      <c r="G492" s="334" t="s">
        <v>3717</v>
      </c>
      <c r="H492" s="334">
        <v>17</v>
      </c>
      <c r="I492" s="335">
        <v>0.83540000000000003</v>
      </c>
    </row>
    <row r="493" spans="1:9" x14ac:dyDescent="0.35">
      <c r="A493" s="334" t="str">
        <f>Inek2021A1a2a[[#This Row],[PEPP]]&amp;"#"&amp;Inek2021A1a2a[[#This Row],[Klasse]]</f>
        <v>PP04B#1</v>
      </c>
      <c r="B493" s="334">
        <f>Inek2021A1a2a[[#This Row],[Klasse2]]</f>
        <v>1</v>
      </c>
      <c r="C493" s="335">
        <f>Inek2021A1a2a[[#This Row],[BewJeTag2]]</f>
        <v>1.0085999999999999</v>
      </c>
      <c r="D493" s="334" t="s">
        <v>340</v>
      </c>
      <c r="E493" s="334" t="s">
        <v>404</v>
      </c>
      <c r="F493" s="334" t="s">
        <v>407</v>
      </c>
      <c r="G493" s="334" t="s">
        <v>3718</v>
      </c>
      <c r="H493" s="334">
        <v>1</v>
      </c>
      <c r="I493" s="335">
        <v>1.0085999999999999</v>
      </c>
    </row>
    <row r="494" spans="1:9" x14ac:dyDescent="0.35">
      <c r="A494" s="334" t="str">
        <f>Inek2021A1a2a[[#This Row],[PEPP]]&amp;"#"&amp;Inek2021A1a2a[[#This Row],[Klasse]]</f>
        <v>PP04B#2</v>
      </c>
      <c r="B494" s="334">
        <f>Inek2021A1a2a[[#This Row],[Klasse2]]</f>
        <v>2</v>
      </c>
      <c r="C494" s="335">
        <f>Inek2021A1a2a[[#This Row],[BewJeTag2]]</f>
        <v>0.99339999999999995</v>
      </c>
      <c r="D494" s="334" t="s">
        <v>340</v>
      </c>
      <c r="E494" s="334" t="s">
        <v>404</v>
      </c>
      <c r="F494" s="334" t="s">
        <v>407</v>
      </c>
      <c r="G494" s="334" t="s">
        <v>3718</v>
      </c>
      <c r="H494" s="334">
        <v>2</v>
      </c>
      <c r="I494" s="335">
        <v>0.99339999999999995</v>
      </c>
    </row>
    <row r="495" spans="1:9" x14ac:dyDescent="0.35">
      <c r="A495" s="334" t="str">
        <f>Inek2021A1a2a[[#This Row],[PEPP]]&amp;"#"&amp;Inek2021A1a2a[[#This Row],[Klasse]]</f>
        <v>PP04B#3</v>
      </c>
      <c r="B495" s="334">
        <f>Inek2021A1a2a[[#This Row],[Klasse2]]</f>
        <v>3</v>
      </c>
      <c r="C495" s="335">
        <f>Inek2021A1a2a[[#This Row],[BewJeTag2]]</f>
        <v>0.9788</v>
      </c>
      <c r="D495" s="334" t="s">
        <v>340</v>
      </c>
      <c r="E495" s="334" t="s">
        <v>404</v>
      </c>
      <c r="F495" s="334" t="s">
        <v>407</v>
      </c>
      <c r="G495" s="334" t="s">
        <v>3718</v>
      </c>
      <c r="H495" s="334">
        <v>3</v>
      </c>
      <c r="I495" s="335">
        <v>0.9788</v>
      </c>
    </row>
    <row r="496" spans="1:9" x14ac:dyDescent="0.35">
      <c r="A496" s="334" t="str">
        <f>Inek2021A1a2a[[#This Row],[PEPP]]&amp;"#"&amp;Inek2021A1a2a[[#This Row],[Klasse]]</f>
        <v>PP04B#4</v>
      </c>
      <c r="B496" s="334">
        <f>Inek2021A1a2a[[#This Row],[Klasse2]]</f>
        <v>4</v>
      </c>
      <c r="C496" s="335">
        <f>Inek2021A1a2a[[#This Row],[BewJeTag2]]</f>
        <v>0.96430000000000005</v>
      </c>
      <c r="D496" s="334" t="s">
        <v>340</v>
      </c>
      <c r="E496" s="334" t="s">
        <v>404</v>
      </c>
      <c r="F496" s="334" t="s">
        <v>407</v>
      </c>
      <c r="G496" s="334" t="s">
        <v>3718</v>
      </c>
      <c r="H496" s="334">
        <v>4</v>
      </c>
      <c r="I496" s="335">
        <v>0.96430000000000005</v>
      </c>
    </row>
    <row r="497" spans="1:9" x14ac:dyDescent="0.35">
      <c r="A497" s="334" t="str">
        <f>Inek2021A1a2a[[#This Row],[PEPP]]&amp;"#"&amp;Inek2021A1a2a[[#This Row],[Klasse]]</f>
        <v>PP04B#5</v>
      </c>
      <c r="B497" s="334">
        <f>Inek2021A1a2a[[#This Row],[Klasse2]]</f>
        <v>5</v>
      </c>
      <c r="C497" s="335">
        <f>Inek2021A1a2a[[#This Row],[BewJeTag2]]</f>
        <v>0.94969999999999999</v>
      </c>
      <c r="D497" s="334" t="s">
        <v>340</v>
      </c>
      <c r="E497" s="334" t="s">
        <v>404</v>
      </c>
      <c r="F497" s="334" t="s">
        <v>407</v>
      </c>
      <c r="G497" s="334" t="s">
        <v>3718</v>
      </c>
      <c r="H497" s="334">
        <v>5</v>
      </c>
      <c r="I497" s="335">
        <v>0.94969999999999999</v>
      </c>
    </row>
    <row r="498" spans="1:9" x14ac:dyDescent="0.35">
      <c r="A498" s="334" t="str">
        <f>Inek2021A1a2a[[#This Row],[PEPP]]&amp;"#"&amp;Inek2021A1a2a[[#This Row],[Klasse]]</f>
        <v>PP04B#6</v>
      </c>
      <c r="B498" s="334">
        <f>Inek2021A1a2a[[#This Row],[Klasse2]]</f>
        <v>6</v>
      </c>
      <c r="C498" s="335">
        <f>Inek2021A1a2a[[#This Row],[BewJeTag2]]</f>
        <v>0.93520000000000003</v>
      </c>
      <c r="D498" s="334" t="s">
        <v>340</v>
      </c>
      <c r="E498" s="334" t="s">
        <v>404</v>
      </c>
      <c r="F498" s="334" t="s">
        <v>407</v>
      </c>
      <c r="G498" s="334" t="s">
        <v>3718</v>
      </c>
      <c r="H498" s="334">
        <v>6</v>
      </c>
      <c r="I498" s="335">
        <v>0.93520000000000003</v>
      </c>
    </row>
    <row r="499" spans="1:9" x14ac:dyDescent="0.35">
      <c r="A499" s="334" t="str">
        <f>Inek2021A1a2a[[#This Row],[PEPP]]&amp;"#"&amp;Inek2021A1a2a[[#This Row],[Klasse]]</f>
        <v>PP04B#7</v>
      </c>
      <c r="B499" s="334">
        <f>Inek2021A1a2a[[#This Row],[Klasse2]]</f>
        <v>7</v>
      </c>
      <c r="C499" s="335">
        <f>Inek2021A1a2a[[#This Row],[BewJeTag2]]</f>
        <v>0.92069999999999996</v>
      </c>
      <c r="D499" s="334" t="s">
        <v>340</v>
      </c>
      <c r="E499" s="334" t="s">
        <v>404</v>
      </c>
      <c r="F499" s="334" t="s">
        <v>407</v>
      </c>
      <c r="G499" s="334" t="s">
        <v>3718</v>
      </c>
      <c r="H499" s="334">
        <v>7</v>
      </c>
      <c r="I499" s="335">
        <v>0.92069999999999996</v>
      </c>
    </row>
    <row r="500" spans="1:9" x14ac:dyDescent="0.35">
      <c r="A500" s="334" t="str">
        <f>Inek2021A1a2a[[#This Row],[PEPP]]&amp;"#"&amp;Inek2021A1a2a[[#This Row],[Klasse]]</f>
        <v>PP04B#8</v>
      </c>
      <c r="B500" s="334">
        <f>Inek2021A1a2a[[#This Row],[Klasse2]]</f>
        <v>8</v>
      </c>
      <c r="C500" s="335">
        <f>Inek2021A1a2a[[#This Row],[BewJeTag2]]</f>
        <v>0.90610000000000002</v>
      </c>
      <c r="D500" s="334" t="s">
        <v>340</v>
      </c>
      <c r="E500" s="334" t="s">
        <v>404</v>
      </c>
      <c r="F500" s="334" t="s">
        <v>407</v>
      </c>
      <c r="G500" s="334" t="s">
        <v>3718</v>
      </c>
      <c r="H500" s="334">
        <v>8</v>
      </c>
      <c r="I500" s="335">
        <v>0.90610000000000002</v>
      </c>
    </row>
    <row r="501" spans="1:9" x14ac:dyDescent="0.35">
      <c r="A501" s="334" t="str">
        <f>Inek2021A1a2a[[#This Row],[PEPP]]&amp;"#"&amp;Inek2021A1a2a[[#This Row],[Klasse]]</f>
        <v>PP04B#9</v>
      </c>
      <c r="B501" s="334">
        <f>Inek2021A1a2a[[#This Row],[Klasse2]]</f>
        <v>9</v>
      </c>
      <c r="C501" s="335">
        <f>Inek2021A1a2a[[#This Row],[BewJeTag2]]</f>
        <v>0.89159999999999995</v>
      </c>
      <c r="D501" s="334" t="s">
        <v>340</v>
      </c>
      <c r="E501" s="334" t="s">
        <v>404</v>
      </c>
      <c r="F501" s="334" t="s">
        <v>407</v>
      </c>
      <c r="G501" s="334" t="s">
        <v>3718</v>
      </c>
      <c r="H501" s="334">
        <v>9</v>
      </c>
      <c r="I501" s="335">
        <v>0.89159999999999995</v>
      </c>
    </row>
    <row r="502" spans="1:9" x14ac:dyDescent="0.35">
      <c r="A502" s="334" t="str">
        <f>Inek2021A1a2a[[#This Row],[PEPP]]&amp;"#"&amp;Inek2021A1a2a[[#This Row],[Klasse]]</f>
        <v>PP04B#10</v>
      </c>
      <c r="B502" s="334">
        <f>Inek2021A1a2a[[#This Row],[Klasse2]]</f>
        <v>10</v>
      </c>
      <c r="C502" s="335">
        <f>Inek2021A1a2a[[#This Row],[BewJeTag2]]</f>
        <v>0.877</v>
      </c>
      <c r="D502" s="334" t="s">
        <v>340</v>
      </c>
      <c r="E502" s="334" t="s">
        <v>404</v>
      </c>
      <c r="F502" s="334" t="s">
        <v>407</v>
      </c>
      <c r="G502" s="334" t="s">
        <v>3718</v>
      </c>
      <c r="H502" s="334">
        <v>10</v>
      </c>
      <c r="I502" s="335">
        <v>0.877</v>
      </c>
    </row>
    <row r="503" spans="1:9" x14ac:dyDescent="0.35">
      <c r="A503" s="334" t="str">
        <f>Inek2021A1a2a[[#This Row],[PEPP]]&amp;"#"&amp;Inek2021A1a2a[[#This Row],[Klasse]]</f>
        <v>PP04B#11</v>
      </c>
      <c r="B503" s="334">
        <f>Inek2021A1a2a[[#This Row],[Klasse2]]</f>
        <v>11</v>
      </c>
      <c r="C503" s="335">
        <f>Inek2021A1a2a[[#This Row],[BewJeTag2]]</f>
        <v>0.86250000000000004</v>
      </c>
      <c r="D503" s="334" t="s">
        <v>340</v>
      </c>
      <c r="E503" s="334" t="s">
        <v>404</v>
      </c>
      <c r="F503" s="334" t="s">
        <v>407</v>
      </c>
      <c r="G503" s="334" t="s">
        <v>3718</v>
      </c>
      <c r="H503" s="334">
        <v>11</v>
      </c>
      <c r="I503" s="335">
        <v>0.86250000000000004</v>
      </c>
    </row>
    <row r="504" spans="1:9" x14ac:dyDescent="0.35">
      <c r="A504" s="334" t="str">
        <f>Inek2021A1a2a[[#This Row],[PEPP]]&amp;"#"&amp;Inek2021A1a2a[[#This Row],[Klasse]]</f>
        <v>PP04B#12</v>
      </c>
      <c r="B504" s="334">
        <f>Inek2021A1a2a[[#This Row],[Klasse2]]</f>
        <v>12</v>
      </c>
      <c r="C504" s="335">
        <f>Inek2021A1a2a[[#This Row],[BewJeTag2]]</f>
        <v>0.84799999999999998</v>
      </c>
      <c r="D504" s="334" t="s">
        <v>340</v>
      </c>
      <c r="E504" s="334" t="s">
        <v>404</v>
      </c>
      <c r="F504" s="334" t="s">
        <v>407</v>
      </c>
      <c r="G504" s="334" t="s">
        <v>3718</v>
      </c>
      <c r="H504" s="334">
        <v>12</v>
      </c>
      <c r="I504" s="335">
        <v>0.84799999999999998</v>
      </c>
    </row>
    <row r="505" spans="1:9" x14ac:dyDescent="0.35">
      <c r="A505" s="334" t="str">
        <f>Inek2021A1a2a[[#This Row],[PEPP]]&amp;"#"&amp;Inek2021A1a2a[[#This Row],[Klasse]]</f>
        <v>PP04B#13</v>
      </c>
      <c r="B505" s="334">
        <f>Inek2021A1a2a[[#This Row],[Klasse2]]</f>
        <v>13</v>
      </c>
      <c r="C505" s="335">
        <f>Inek2021A1a2a[[#This Row],[BewJeTag2]]</f>
        <v>0.83340000000000003</v>
      </c>
      <c r="D505" s="334" t="s">
        <v>340</v>
      </c>
      <c r="E505" s="334" t="s">
        <v>404</v>
      </c>
      <c r="F505" s="334" t="s">
        <v>407</v>
      </c>
      <c r="G505" s="334" t="s">
        <v>3718</v>
      </c>
      <c r="H505" s="334">
        <v>13</v>
      </c>
      <c r="I505" s="335">
        <v>0.83340000000000003</v>
      </c>
    </row>
    <row r="506" spans="1:9" x14ac:dyDescent="0.35">
      <c r="A506" s="334" t="str">
        <f>Inek2021A1a2a[[#This Row],[PEPP]]&amp;"#"&amp;Inek2021A1a2a[[#This Row],[Klasse]]</f>
        <v>PP04B#14</v>
      </c>
      <c r="B506" s="334">
        <f>Inek2021A1a2a[[#This Row],[Klasse2]]</f>
        <v>14</v>
      </c>
      <c r="C506" s="335">
        <f>Inek2021A1a2a[[#This Row],[BewJeTag2]]</f>
        <v>0.81889999999999996</v>
      </c>
      <c r="D506" s="334" t="s">
        <v>340</v>
      </c>
      <c r="E506" s="334" t="s">
        <v>404</v>
      </c>
      <c r="F506" s="334" t="s">
        <v>407</v>
      </c>
      <c r="G506" s="334" t="s">
        <v>3718</v>
      </c>
      <c r="H506" s="334">
        <v>14</v>
      </c>
      <c r="I506" s="335">
        <v>0.81889999999999996</v>
      </c>
    </row>
    <row r="507" spans="1:9" x14ac:dyDescent="0.35">
      <c r="A507" s="334" t="str">
        <f>Inek2021A1a2a[[#This Row],[PEPP]]&amp;"#"&amp;Inek2021A1a2a[[#This Row],[Klasse]]</f>
        <v>PP04B#15</v>
      </c>
      <c r="B507" s="334">
        <f>Inek2021A1a2a[[#This Row],[Klasse2]]</f>
        <v>15</v>
      </c>
      <c r="C507" s="335">
        <f>Inek2021A1a2a[[#This Row],[BewJeTag2]]</f>
        <v>0.80430000000000001</v>
      </c>
      <c r="D507" s="334" t="s">
        <v>340</v>
      </c>
      <c r="E507" s="334" t="s">
        <v>404</v>
      </c>
      <c r="F507" s="334" t="s">
        <v>407</v>
      </c>
      <c r="G507" s="334" t="s">
        <v>3718</v>
      </c>
      <c r="H507" s="334">
        <v>15</v>
      </c>
      <c r="I507" s="335">
        <v>0.80430000000000001</v>
      </c>
    </row>
    <row r="508" spans="1:9" x14ac:dyDescent="0.35">
      <c r="A508" s="334" t="str">
        <f>Inek2021A1a2a[[#This Row],[PEPP]]&amp;"#"&amp;Inek2021A1a2a[[#This Row],[Klasse]]</f>
        <v>PP04B#16</v>
      </c>
      <c r="B508" s="334">
        <f>Inek2021A1a2a[[#This Row],[Klasse2]]</f>
        <v>16</v>
      </c>
      <c r="C508" s="335">
        <f>Inek2021A1a2a[[#This Row],[BewJeTag2]]</f>
        <v>0.78979999999999995</v>
      </c>
      <c r="D508" s="334" t="s">
        <v>340</v>
      </c>
      <c r="E508" s="334" t="s">
        <v>404</v>
      </c>
      <c r="F508" s="334" t="s">
        <v>407</v>
      </c>
      <c r="G508" s="334" t="s">
        <v>3718</v>
      </c>
      <c r="H508" s="334">
        <v>16</v>
      </c>
      <c r="I508" s="335">
        <v>0.78979999999999995</v>
      </c>
    </row>
    <row r="509" spans="1:9" x14ac:dyDescent="0.35">
      <c r="A509" s="334" t="str">
        <f>Inek2021A1a2a[[#This Row],[PEPP]]&amp;"#"&amp;Inek2021A1a2a[[#This Row],[Klasse]]</f>
        <v>PP04B#17</v>
      </c>
      <c r="B509" s="334">
        <f>Inek2021A1a2a[[#This Row],[Klasse2]]</f>
        <v>17</v>
      </c>
      <c r="C509" s="335">
        <f>Inek2021A1a2a[[#This Row],[BewJeTag2]]</f>
        <v>0.7752</v>
      </c>
      <c r="D509" s="334" t="s">
        <v>340</v>
      </c>
      <c r="E509" s="334" t="s">
        <v>404</v>
      </c>
      <c r="F509" s="334" t="s">
        <v>407</v>
      </c>
      <c r="G509" s="334" t="s">
        <v>3718</v>
      </c>
      <c r="H509" s="334">
        <v>17</v>
      </c>
      <c r="I509" s="335">
        <v>0.7752</v>
      </c>
    </row>
    <row r="510" spans="1:9" x14ac:dyDescent="0.35">
      <c r="A510" s="334" t="str">
        <f>Inek2021A1a2a[[#This Row],[PEPP]]&amp;"#"&amp;Inek2021A1a2a[[#This Row],[Klasse]]</f>
        <v>PP04B#18</v>
      </c>
      <c r="B510" s="334">
        <f>Inek2021A1a2a[[#This Row],[Klasse2]]</f>
        <v>18</v>
      </c>
      <c r="C510" s="335">
        <f>Inek2021A1a2a[[#This Row],[BewJeTag2]]</f>
        <v>0.76070000000000004</v>
      </c>
      <c r="D510" s="334" t="s">
        <v>340</v>
      </c>
      <c r="E510" s="334" t="s">
        <v>404</v>
      </c>
      <c r="F510" s="334" t="s">
        <v>407</v>
      </c>
      <c r="G510" s="334" t="s">
        <v>3718</v>
      </c>
      <c r="H510" s="334">
        <v>18</v>
      </c>
      <c r="I510" s="335">
        <v>0.76070000000000004</v>
      </c>
    </row>
    <row r="511" spans="1:9" x14ac:dyDescent="0.35">
      <c r="A511" s="334" t="str">
        <f>Inek2021A1a2a[[#This Row],[PEPP]]&amp;"#"&amp;Inek2021A1a2a[[#This Row],[Klasse]]</f>
        <v>PP10A#1</v>
      </c>
      <c r="B511" s="334">
        <f>Inek2021A1a2a[[#This Row],[Klasse2]]</f>
        <v>1</v>
      </c>
      <c r="C511" s="335">
        <f>Inek2021A1a2a[[#This Row],[BewJeTag2]]</f>
        <v>0.92949999999999999</v>
      </c>
      <c r="D511" s="334" t="s">
        <v>340</v>
      </c>
      <c r="E511" s="334" t="s">
        <v>404</v>
      </c>
      <c r="F511" s="334" t="s">
        <v>409</v>
      </c>
      <c r="G511" s="334" t="s">
        <v>410</v>
      </c>
      <c r="H511" s="334">
        <v>1</v>
      </c>
      <c r="I511" s="335">
        <v>0.92949999999999999</v>
      </c>
    </row>
    <row r="512" spans="1:9" x14ac:dyDescent="0.35">
      <c r="A512" s="334" t="str">
        <f>Inek2021A1a2a[[#This Row],[PEPP]]&amp;"#"&amp;Inek2021A1a2a[[#This Row],[Klasse]]</f>
        <v>PP10B#1</v>
      </c>
      <c r="B512" s="334">
        <f>Inek2021A1a2a[[#This Row],[Klasse2]]</f>
        <v>1</v>
      </c>
      <c r="C512" s="335">
        <f>Inek2021A1a2a[[#This Row],[BewJeTag2]]</f>
        <v>0.82830000000000004</v>
      </c>
      <c r="D512" s="334" t="s">
        <v>340</v>
      </c>
      <c r="E512" s="334" t="s">
        <v>404</v>
      </c>
      <c r="F512" s="334" t="s">
        <v>411</v>
      </c>
      <c r="G512" s="334" t="s">
        <v>3471</v>
      </c>
      <c r="H512" s="334">
        <v>1</v>
      </c>
      <c r="I512" s="335">
        <v>0.82830000000000004</v>
      </c>
    </row>
    <row r="513" spans="1:9" x14ac:dyDescent="0.35">
      <c r="A513" s="334" t="str">
        <f>Inek2021A1a2a[[#This Row],[PEPP]]&amp;"#"&amp;Inek2021A1a2a[[#This Row],[Klasse]]</f>
        <v>PP14Z#1</v>
      </c>
      <c r="B513" s="334">
        <f>Inek2021A1a2a[[#This Row],[Klasse2]]</f>
        <v>1</v>
      </c>
      <c r="C513" s="335">
        <f>Inek2021A1a2a[[#This Row],[BewJeTag2]]</f>
        <v>0.89700000000000002</v>
      </c>
      <c r="D513" s="334" t="s">
        <v>340</v>
      </c>
      <c r="E513" s="334" t="s">
        <v>404</v>
      </c>
      <c r="F513" s="334" t="s">
        <v>413</v>
      </c>
      <c r="G513" s="334" t="s">
        <v>414</v>
      </c>
      <c r="H513" s="334">
        <v>1</v>
      </c>
      <c r="I513" s="335">
        <v>0.89700000000000002</v>
      </c>
    </row>
    <row r="514" spans="1:9" ht="29" x14ac:dyDescent="0.35">
      <c r="A514" s="334" t="str">
        <f>Inek2021A1a2a[[#This Row],[PEPP]]&amp;"#"&amp;Inek2021A1a2a[[#This Row],[Klasse]]</f>
        <v>PF01Z#0</v>
      </c>
      <c r="B514" s="334">
        <f>Inek2021A1a2a[[#This Row],[Klasse2]]</f>
        <v>0</v>
      </c>
      <c r="C514" s="335">
        <f>Inek2021A1a2a[[#This Row],[BewJeTag2]]</f>
        <v>0</v>
      </c>
      <c r="D514" s="334" t="s">
        <v>340</v>
      </c>
      <c r="E514" s="334" t="s">
        <v>415</v>
      </c>
      <c r="F514" s="334" t="s">
        <v>416</v>
      </c>
      <c r="G514" s="337" t="s">
        <v>3719</v>
      </c>
    </row>
    <row r="515" spans="1:9" x14ac:dyDescent="0.35">
      <c r="A515" s="334" t="str">
        <f>Inek2021A1a2a[[#This Row],[PEPP]]&amp;"#"&amp;Inek2021A1a2a[[#This Row],[Klasse]]</f>
        <v>PF02Z#0</v>
      </c>
      <c r="B515" s="334">
        <f>Inek2021A1a2a[[#This Row],[Klasse2]]</f>
        <v>0</v>
      </c>
      <c r="C515" s="335">
        <f>Inek2021A1a2a[[#This Row],[BewJeTag2]]</f>
        <v>0</v>
      </c>
      <c r="D515" s="334" t="s">
        <v>340</v>
      </c>
      <c r="E515" s="334" t="s">
        <v>415</v>
      </c>
      <c r="F515" s="334" t="s">
        <v>418</v>
      </c>
      <c r="G515" s="334" t="s">
        <v>419</v>
      </c>
    </row>
    <row r="516" spans="1:9" x14ac:dyDescent="0.35">
      <c r="A516" s="334" t="str">
        <f>Inek2021A1a2a[[#This Row],[PEPP]]&amp;"#"&amp;Inek2021A1a2a[[#This Row],[Klasse]]</f>
        <v>PF03Z#0</v>
      </c>
      <c r="B516" s="334">
        <f>Inek2021A1a2a[[#This Row],[Klasse2]]</f>
        <v>0</v>
      </c>
      <c r="C516" s="335">
        <f>Inek2021A1a2a[[#This Row],[BewJeTag2]]</f>
        <v>0</v>
      </c>
      <c r="D516" s="334" t="s">
        <v>340</v>
      </c>
      <c r="E516" s="334" t="s">
        <v>415</v>
      </c>
      <c r="F516" s="334" t="s">
        <v>420</v>
      </c>
      <c r="G516" s="334" t="s">
        <v>421</v>
      </c>
    </row>
    <row r="517" spans="1:9" x14ac:dyDescent="0.35">
      <c r="A517" s="334" t="str">
        <f>Inek2021A1a2a[[#This Row],[PEPP]]&amp;"#"&amp;Inek2021A1a2a[[#This Row],[Klasse]]</f>
        <v>PF04Z#0</v>
      </c>
      <c r="B517" s="334">
        <f>Inek2021A1a2a[[#This Row],[Klasse2]]</f>
        <v>0</v>
      </c>
      <c r="C517" s="335">
        <f>Inek2021A1a2a[[#This Row],[BewJeTag2]]</f>
        <v>0</v>
      </c>
      <c r="D517" s="334" t="s">
        <v>340</v>
      </c>
      <c r="E517" s="334" t="s">
        <v>415</v>
      </c>
      <c r="F517" s="334" t="s">
        <v>422</v>
      </c>
      <c r="G517" s="334" t="s">
        <v>423</v>
      </c>
    </row>
    <row r="518" spans="1:9" x14ac:dyDescent="0.35">
      <c r="A518" s="334" t="str">
        <f>Inek2021A1a2a[[#This Row],[PEPP]]&amp;"#"&amp;Inek2021A1a2a[[#This Row],[Klasse]]</f>
        <v>PF96Z#0</v>
      </c>
      <c r="B518" s="334">
        <f>Inek2021A1a2a[[#This Row],[Klasse2]]</f>
        <v>0</v>
      </c>
      <c r="C518" s="335">
        <f>Inek2021A1a2a[[#This Row],[BewJeTag2]]</f>
        <v>0</v>
      </c>
      <c r="D518" s="334" t="s">
        <v>340</v>
      </c>
      <c r="E518" s="334" t="s">
        <v>415</v>
      </c>
      <c r="F518" s="334" t="s">
        <v>424</v>
      </c>
      <c r="G518" s="334" t="s">
        <v>425</v>
      </c>
    </row>
    <row r="519" spans="1:9" x14ac:dyDescent="0.35">
      <c r="A519" s="334" t="str">
        <f>Inek2021A1a2a[[#This Row],[PEPP]]&amp;"#"&amp;Inek2021A1a2a[[#This Row],[Klasse]]</f>
        <v>TA02Z#1</v>
      </c>
      <c r="B519" s="334">
        <f>Inek2021A1a2a[[#This Row],[Klasse2]]</f>
        <v>1</v>
      </c>
      <c r="C519" s="335">
        <f>Inek2021A1a2a[[#This Row],[BewJeTag2]]</f>
        <v>0.83530000000000004</v>
      </c>
      <c r="D519" s="334" t="s">
        <v>426</v>
      </c>
      <c r="E519" s="334" t="s">
        <v>427</v>
      </c>
      <c r="F519" s="334" t="s">
        <v>428</v>
      </c>
      <c r="G519" s="334" t="s">
        <v>429</v>
      </c>
      <c r="H519" s="334">
        <v>1</v>
      </c>
      <c r="I519" s="335">
        <v>0.83530000000000004</v>
      </c>
    </row>
    <row r="520" spans="1:9" x14ac:dyDescent="0.35">
      <c r="A520" s="334" t="str">
        <f>Inek2021A1a2a[[#This Row],[PEPP]]&amp;"#"&amp;Inek2021A1a2a[[#This Row],[Klasse]]</f>
        <v>TA15Z#1</v>
      </c>
      <c r="B520" s="334">
        <f>Inek2021A1a2a[[#This Row],[Klasse2]]</f>
        <v>1</v>
      </c>
      <c r="C520" s="335">
        <f>Inek2021A1a2a[[#This Row],[BewJeTag2]]</f>
        <v>0.84530000000000005</v>
      </c>
      <c r="D520" s="334" t="s">
        <v>426</v>
      </c>
      <c r="E520" s="334" t="s">
        <v>427</v>
      </c>
      <c r="F520" s="334" t="s">
        <v>430</v>
      </c>
      <c r="G520" s="334" t="s">
        <v>431</v>
      </c>
      <c r="H520" s="334">
        <v>1</v>
      </c>
      <c r="I520" s="335">
        <v>0.84530000000000005</v>
      </c>
    </row>
    <row r="521" spans="1:9" ht="29" x14ac:dyDescent="0.35">
      <c r="A521" s="334" t="str">
        <f>Inek2021A1a2a[[#This Row],[PEPP]]&amp;"#"&amp;Inek2021A1a2a[[#This Row],[Klasse]]</f>
        <v>TA19Z#1</v>
      </c>
      <c r="B521" s="334">
        <f>Inek2021A1a2a[[#This Row],[Klasse2]]</f>
        <v>1</v>
      </c>
      <c r="C521" s="335">
        <f>Inek2021A1a2a[[#This Row],[BewJeTag2]]</f>
        <v>0.79069999999999996</v>
      </c>
      <c r="D521" s="334" t="s">
        <v>426</v>
      </c>
      <c r="E521" s="334" t="s">
        <v>427</v>
      </c>
      <c r="F521" s="334" t="s">
        <v>432</v>
      </c>
      <c r="G521" s="337" t="s">
        <v>433</v>
      </c>
      <c r="H521" s="334">
        <v>1</v>
      </c>
      <c r="I521" s="335">
        <v>0.79069999999999996</v>
      </c>
    </row>
    <row r="522" spans="1:9" ht="29" x14ac:dyDescent="0.35">
      <c r="A522" s="334" t="str">
        <f>Inek2021A1a2a[[#This Row],[PEPP]]&amp;"#"&amp;Inek2021A1a2a[[#This Row],[Klasse]]</f>
        <v>TA20Z#1</v>
      </c>
      <c r="B522" s="334">
        <f>Inek2021A1a2a[[#This Row],[Klasse2]]</f>
        <v>1</v>
      </c>
      <c r="C522" s="335">
        <f>Inek2021A1a2a[[#This Row],[BewJeTag2]]</f>
        <v>0.72740000000000005</v>
      </c>
      <c r="D522" s="334" t="s">
        <v>426</v>
      </c>
      <c r="E522" s="334" t="s">
        <v>427</v>
      </c>
      <c r="F522" s="334" t="s">
        <v>434</v>
      </c>
      <c r="G522" s="337" t="s">
        <v>435</v>
      </c>
      <c r="H522" s="334">
        <v>1</v>
      </c>
      <c r="I522" s="335">
        <v>0.72740000000000005</v>
      </c>
    </row>
    <row r="523" spans="1:9" x14ac:dyDescent="0.35">
      <c r="A523" s="334" t="str">
        <f>Inek2021A1a2a[[#This Row],[PEPP]]&amp;"#"&amp;Inek2021A1a2a[[#This Row],[Klasse]]</f>
        <v>TK04Z#1</v>
      </c>
      <c r="B523" s="334">
        <f>Inek2021A1a2a[[#This Row],[Klasse2]]</f>
        <v>1</v>
      </c>
      <c r="C523" s="335">
        <f>Inek2021A1a2a[[#This Row],[BewJeTag2]]</f>
        <v>1.2112000000000001</v>
      </c>
      <c r="D523" s="334" t="s">
        <v>426</v>
      </c>
      <c r="E523" s="334" t="s">
        <v>3888</v>
      </c>
      <c r="F523" s="334" t="s">
        <v>437</v>
      </c>
      <c r="G523" s="334" t="s">
        <v>438</v>
      </c>
      <c r="H523" s="334">
        <v>1</v>
      </c>
      <c r="I523" s="335">
        <v>1.2112000000000001</v>
      </c>
    </row>
    <row r="524" spans="1:9" x14ac:dyDescent="0.35">
      <c r="A524" s="334" t="str">
        <f>Inek2021A1a2a[[#This Row],[PEPP]]&amp;"#"&amp;Inek2021A1a2a[[#This Row],[Klasse]]</f>
        <v>TK14Z#1</v>
      </c>
      <c r="B524" s="334">
        <f>Inek2021A1a2a[[#This Row],[Klasse2]]</f>
        <v>1</v>
      </c>
      <c r="C524" s="335">
        <f>Inek2021A1a2a[[#This Row],[BewJeTag2]]</f>
        <v>1.3027</v>
      </c>
      <c r="D524" s="334" t="s">
        <v>426</v>
      </c>
      <c r="E524" s="334" t="s">
        <v>3888</v>
      </c>
      <c r="F524" s="334" t="s">
        <v>439</v>
      </c>
      <c r="G524" s="334" t="s">
        <v>440</v>
      </c>
      <c r="H524" s="334">
        <v>1</v>
      </c>
      <c r="I524" s="335">
        <v>1.3027</v>
      </c>
    </row>
    <row r="525" spans="1:9" x14ac:dyDescent="0.35">
      <c r="A525" s="334" t="str">
        <f>Inek2021A1a2a[[#This Row],[PEPP]]&amp;"#"&amp;Inek2021A1a2a[[#This Row],[Klasse]]</f>
        <v>TP20Z#1</v>
      </c>
      <c r="B525" s="334">
        <f>Inek2021A1a2a[[#This Row],[Klasse2]]</f>
        <v>1</v>
      </c>
      <c r="C525" s="335">
        <f>Inek2021A1a2a[[#This Row],[BewJeTag2]]</f>
        <v>0.72740000000000005</v>
      </c>
      <c r="D525" s="334" t="s">
        <v>426</v>
      </c>
      <c r="E525" s="334" t="s">
        <v>441</v>
      </c>
      <c r="F525" s="334" t="s">
        <v>442</v>
      </c>
      <c r="G525" s="334" t="s">
        <v>443</v>
      </c>
      <c r="H525" s="334">
        <v>1</v>
      </c>
      <c r="I525" s="335">
        <v>0.72740000000000005</v>
      </c>
    </row>
  </sheetData>
  <pageMargins left="0.7" right="0.7" top="0.78740157499999996" bottom="0.78740157499999996" header="0.3" footer="0.3"/>
  <pageSetup paperSize="9" orientation="portrait" r:id="rId1"/>
  <tableParts count="1">
    <tablePart r:id="rId2"/>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18"/>
  <sheetViews>
    <sheetView zoomScaleNormal="100" workbookViewId="0"/>
  </sheetViews>
  <sheetFormatPr baseColWidth="10" defaultRowHeight="14.5" x14ac:dyDescent="0.35"/>
  <cols>
    <col min="1" max="2" width="10.6640625" style="334"/>
    <col min="3" max="3" width="11.08203125" style="335" customWidth="1"/>
    <col min="4" max="4" width="10.6640625" style="334"/>
    <col min="5" max="5" width="74.33203125" style="334" customWidth="1"/>
    <col min="6" max="7" width="10.6640625" style="334"/>
    <col min="8" max="8" width="60.1640625" style="334" customWidth="1"/>
    <col min="9" max="9" width="12" style="335" customWidth="1"/>
    <col min="10" max="16384" width="10.6640625" style="334"/>
  </cols>
  <sheetData>
    <row r="1" spans="1:9" ht="18.5" x14ac:dyDescent="0.45">
      <c r="A1" s="333" t="s">
        <v>3889</v>
      </c>
      <c r="B1" s="333"/>
    </row>
    <row r="3" spans="1:9" x14ac:dyDescent="0.35">
      <c r="A3" s="334" t="s">
        <v>448</v>
      </c>
      <c r="B3" s="531" t="s">
        <v>451</v>
      </c>
      <c r="C3" s="335" t="s">
        <v>444</v>
      </c>
      <c r="D3" s="334" t="s">
        <v>449</v>
      </c>
      <c r="E3" s="334" t="s">
        <v>338</v>
      </c>
      <c r="F3" s="334" t="s">
        <v>450</v>
      </c>
      <c r="G3" s="334" t="s">
        <v>3988</v>
      </c>
      <c r="H3" s="334" t="s">
        <v>452</v>
      </c>
      <c r="I3" s="335" t="s">
        <v>453</v>
      </c>
    </row>
    <row r="4" spans="1:9" x14ac:dyDescent="0.35">
      <c r="B4" s="334" t="str">
        <f>Inek2021A5[[#This Row],[OPS2]]</f>
        <v>9-640.0</v>
      </c>
      <c r="D4" s="334" t="s">
        <v>454</v>
      </c>
      <c r="E4" s="334" t="s">
        <v>3474</v>
      </c>
      <c r="G4" s="334" t="s">
        <v>456</v>
      </c>
      <c r="H4" s="334" t="s">
        <v>457</v>
      </c>
    </row>
    <row r="5" spans="1:9" x14ac:dyDescent="0.35">
      <c r="A5" s="334" t="str">
        <f>Inek2021A5[[#This Row],[ETD2]]</f>
        <v>ET01.04</v>
      </c>
      <c r="B5" s="334" t="str">
        <f>Inek2021A5[[#This Row],[OPS2]]</f>
        <v>9-640.06</v>
      </c>
      <c r="C5" s="335">
        <f>Inek2021A5[[#This Row],[BewProTag2]]</f>
        <v>1.2064999999999999</v>
      </c>
      <c r="D5" s="334" t="s">
        <v>454</v>
      </c>
      <c r="E5" s="334" t="s">
        <v>3474</v>
      </c>
      <c r="F5" s="334" t="s">
        <v>458</v>
      </c>
      <c r="G5" s="334" t="s">
        <v>459</v>
      </c>
      <c r="H5" s="334" t="s">
        <v>3475</v>
      </c>
      <c r="I5" s="335">
        <v>1.2064999999999999</v>
      </c>
    </row>
    <row r="6" spans="1:9" x14ac:dyDescent="0.35">
      <c r="A6" s="334" t="str">
        <f>Inek2021A5[[#This Row],[ETD2]]</f>
        <v>ET01.05</v>
      </c>
      <c r="B6" s="334" t="str">
        <f>Inek2021A5[[#This Row],[OPS2]]</f>
        <v>9-640.07</v>
      </c>
      <c r="C6" s="335">
        <f>Inek2021A5[[#This Row],[BewProTag2]]</f>
        <v>2.0459000000000001</v>
      </c>
      <c r="D6" s="334" t="s">
        <v>454</v>
      </c>
      <c r="E6" s="334" t="s">
        <v>3474</v>
      </c>
      <c r="F6" s="334" t="s">
        <v>461</v>
      </c>
      <c r="G6" s="334" t="s">
        <v>462</v>
      </c>
      <c r="H6" s="334" t="s">
        <v>486</v>
      </c>
      <c r="I6" s="335">
        <v>2.0459000000000001</v>
      </c>
    </row>
    <row r="7" spans="1:9" x14ac:dyDescent="0.35">
      <c r="A7" s="334" t="str">
        <f>Inek2021A5[[#This Row],[ETD2]]</f>
        <v>ET01.06</v>
      </c>
      <c r="B7" s="334" t="str">
        <f>Inek2021A5[[#This Row],[OPS2]]</f>
        <v>9-640.08</v>
      </c>
      <c r="C7" s="335">
        <f>Inek2021A5[[#This Row],[BewProTag2]]</f>
        <v>2.8835000000000002</v>
      </c>
      <c r="D7" s="334" t="s">
        <v>454</v>
      </c>
      <c r="E7" s="334" t="s">
        <v>3474</v>
      </c>
      <c r="F7" s="334" t="s">
        <v>464</v>
      </c>
      <c r="G7" s="334" t="s">
        <v>465</v>
      </c>
      <c r="H7" s="334" t="s">
        <v>489</v>
      </c>
      <c r="I7" s="335">
        <v>2.8835000000000002</v>
      </c>
    </row>
    <row r="8" spans="1:9" x14ac:dyDescent="0.35">
      <c r="A8" s="334" t="str">
        <f>Inek2021A5[[#This Row],[ETD2]]</f>
        <v>ET02.03</v>
      </c>
      <c r="B8" s="334" t="str">
        <f>Inek2021A5[[#This Row],[OPS2]]</f>
        <v>9-619</v>
      </c>
      <c r="C8" s="335">
        <f>Inek2021A5[[#This Row],[BewProTag2]]</f>
        <v>0.1772</v>
      </c>
      <c r="D8" s="334" t="s">
        <v>467</v>
      </c>
      <c r="E8" s="334" t="s">
        <v>468</v>
      </c>
      <c r="F8" s="334" t="s">
        <v>469</v>
      </c>
      <c r="G8" s="334" t="s">
        <v>470</v>
      </c>
      <c r="H8" s="334" t="s">
        <v>471</v>
      </c>
      <c r="I8" s="335">
        <v>0.1772</v>
      </c>
    </row>
    <row r="9" spans="1:9" x14ac:dyDescent="0.35">
      <c r="A9" s="334" t="str">
        <f>Inek2021A5[[#This Row],[ETD2]]</f>
        <v>ET02.04</v>
      </c>
      <c r="B9" s="334" t="str">
        <f>Inek2021A5[[#This Row],[OPS2]]</f>
        <v>9-61a</v>
      </c>
      <c r="C9" s="335">
        <f>Inek2021A5[[#This Row],[BewProTag2]]</f>
        <v>0.22070000000000001</v>
      </c>
      <c r="D9" s="334" t="s">
        <v>467</v>
      </c>
      <c r="E9" s="334" t="s">
        <v>468</v>
      </c>
      <c r="F9" s="334" t="s">
        <v>472</v>
      </c>
      <c r="G9" s="334" t="s">
        <v>473</v>
      </c>
      <c r="H9" s="334" t="s">
        <v>474</v>
      </c>
      <c r="I9" s="335">
        <v>0.22070000000000001</v>
      </c>
    </row>
    <row r="10" spans="1:9" x14ac:dyDescent="0.35">
      <c r="A10" s="334" t="str">
        <f>Inek2021A5[[#This Row],[ETD2]]</f>
        <v>ET02.05</v>
      </c>
      <c r="B10" s="334" t="str">
        <f>Inek2021A5[[#This Row],[OPS2]]</f>
        <v>9-61b</v>
      </c>
      <c r="C10" s="335">
        <f>Inek2021A5[[#This Row],[BewProTag2]]</f>
        <v>0.24260000000000001</v>
      </c>
      <c r="D10" s="334" t="s">
        <v>467</v>
      </c>
      <c r="E10" s="334" t="s">
        <v>468</v>
      </c>
      <c r="F10" s="334" t="s">
        <v>475</v>
      </c>
      <c r="G10" s="334" t="s">
        <v>476</v>
      </c>
      <c r="H10" s="334" t="s">
        <v>477</v>
      </c>
      <c r="I10" s="335">
        <v>0.24260000000000001</v>
      </c>
    </row>
    <row r="11" spans="1:9" x14ac:dyDescent="0.35">
      <c r="B11" s="334" t="str">
        <f>Inek2021A5[[#This Row],[OPS2]]</f>
        <v>9-693.0</v>
      </c>
      <c r="D11" s="334" t="s">
        <v>3477</v>
      </c>
      <c r="E11" s="334" t="s">
        <v>479</v>
      </c>
      <c r="G11" s="334" t="s">
        <v>480</v>
      </c>
      <c r="H11" s="334" t="s">
        <v>479</v>
      </c>
    </row>
    <row r="12" spans="1:9" x14ac:dyDescent="0.35">
      <c r="A12" s="334" t="str">
        <f>Inek2021A5[[#This Row],[ETD2]]</f>
        <v>ET04.01</v>
      </c>
      <c r="B12" s="334" t="str">
        <f>Inek2021A5[[#This Row],[OPS2]]</f>
        <v>9-693.03</v>
      </c>
      <c r="C12" s="335">
        <f>Inek2021A5[[#This Row],[BewProTag2]]</f>
        <v>0.65669999999999995</v>
      </c>
      <c r="D12" s="334" t="s">
        <v>3477</v>
      </c>
      <c r="E12" s="334" t="s">
        <v>479</v>
      </c>
      <c r="F12" s="334" t="s">
        <v>481</v>
      </c>
      <c r="G12" s="334" t="s">
        <v>482</v>
      </c>
      <c r="H12" s="334" t="s">
        <v>483</v>
      </c>
      <c r="I12" s="335">
        <v>0.65669999999999995</v>
      </c>
    </row>
    <row r="13" spans="1:9" x14ac:dyDescent="0.35">
      <c r="A13" s="334" t="str">
        <f>Inek2021A5[[#This Row],[ETD2]]</f>
        <v>ET04.02</v>
      </c>
      <c r="B13" s="334" t="str">
        <f>Inek2021A5[[#This Row],[OPS2]]</f>
        <v>9-693.04</v>
      </c>
      <c r="C13" s="335">
        <f>Inek2021A5[[#This Row],[BewProTag2]]</f>
        <v>0.78700000000000003</v>
      </c>
      <c r="D13" s="334" t="s">
        <v>3477</v>
      </c>
      <c r="E13" s="334" t="s">
        <v>479</v>
      </c>
      <c r="F13" s="334" t="s">
        <v>484</v>
      </c>
      <c r="G13" s="334" t="s">
        <v>485</v>
      </c>
      <c r="H13" s="334" t="s">
        <v>486</v>
      </c>
      <c r="I13" s="335">
        <v>0.78700000000000003</v>
      </c>
    </row>
    <row r="14" spans="1:9" x14ac:dyDescent="0.35">
      <c r="A14" s="334" t="str">
        <f>Inek2021A5[[#This Row],[ETD2]]</f>
        <v>ET04.03</v>
      </c>
      <c r="B14" s="334" t="str">
        <f>Inek2021A5[[#This Row],[OPS2]]</f>
        <v>9-693.05</v>
      </c>
      <c r="C14" s="335">
        <f>Inek2021A5[[#This Row],[BewProTag2]]</f>
        <v>1.2813000000000001</v>
      </c>
      <c r="D14" s="334" t="s">
        <v>3477</v>
      </c>
      <c r="E14" s="334" t="s">
        <v>479</v>
      </c>
      <c r="F14" s="334" t="s">
        <v>487</v>
      </c>
      <c r="G14" s="334" t="s">
        <v>488</v>
      </c>
      <c r="H14" s="334" t="s">
        <v>489</v>
      </c>
      <c r="I14" s="335">
        <v>1.2813000000000001</v>
      </c>
    </row>
    <row r="15" spans="1:9" x14ac:dyDescent="0.35">
      <c r="B15" s="334" t="str">
        <f>Inek2021A5[[#This Row],[OPS2]]</f>
        <v>9-693.1</v>
      </c>
      <c r="D15" s="334" t="s">
        <v>3480</v>
      </c>
      <c r="E15" s="334" t="s">
        <v>491</v>
      </c>
      <c r="G15" s="334" t="s">
        <v>492</v>
      </c>
      <c r="H15" s="334" t="s">
        <v>491</v>
      </c>
    </row>
    <row r="16" spans="1:9" x14ac:dyDescent="0.35">
      <c r="A16" s="334" t="str">
        <f>Inek2021A5[[#This Row],[ETD2]]</f>
        <v>ET05.01</v>
      </c>
      <c r="B16" s="334" t="str">
        <f>Inek2021A5[[#This Row],[OPS2]]</f>
        <v>9-693.13</v>
      </c>
      <c r="C16" s="335">
        <f>Inek2021A5[[#This Row],[BewProTag2]]</f>
        <v>1.4650000000000001</v>
      </c>
      <c r="D16" s="334" t="s">
        <v>3480</v>
      </c>
      <c r="E16" s="334" t="s">
        <v>491</v>
      </c>
      <c r="F16" s="334" t="s">
        <v>493</v>
      </c>
      <c r="G16" s="334" t="s">
        <v>494</v>
      </c>
      <c r="H16" s="334" t="s">
        <v>483</v>
      </c>
      <c r="I16" s="335">
        <v>1.4650000000000001</v>
      </c>
    </row>
    <row r="17" spans="1:9" x14ac:dyDescent="0.35">
      <c r="A17" s="334" t="str">
        <f>Inek2021A5[[#This Row],[ETD2]]</f>
        <v>ET05.02</v>
      </c>
      <c r="B17" s="334" t="str">
        <f>Inek2021A5[[#This Row],[OPS2]]</f>
        <v>9-693.14</v>
      </c>
      <c r="C17" s="335">
        <f>Inek2021A5[[#This Row],[BewProTag2]]</f>
        <v>2.16</v>
      </c>
      <c r="D17" s="334" t="s">
        <v>3480</v>
      </c>
      <c r="E17" s="334" t="s">
        <v>491</v>
      </c>
      <c r="F17" s="334" t="s">
        <v>495</v>
      </c>
      <c r="G17" s="334" t="s">
        <v>496</v>
      </c>
      <c r="H17" s="334" t="s">
        <v>486</v>
      </c>
      <c r="I17" s="335">
        <v>2.16</v>
      </c>
    </row>
    <row r="18" spans="1:9" x14ac:dyDescent="0.35">
      <c r="A18" s="334" t="str">
        <f>Inek2021A5[[#This Row],[ETD2]]</f>
        <v>ET05.03</v>
      </c>
      <c r="B18" s="334" t="str">
        <f>Inek2021A5[[#This Row],[OPS2]]</f>
        <v>9-693.15</v>
      </c>
      <c r="C18" s="335">
        <f>Inek2021A5[[#This Row],[BewProTag2]]</f>
        <v>3.1461999999999999</v>
      </c>
      <c r="D18" s="334" t="s">
        <v>3480</v>
      </c>
      <c r="E18" s="334" t="s">
        <v>491</v>
      </c>
      <c r="F18" s="334" t="s">
        <v>497</v>
      </c>
      <c r="G18" s="334" t="s">
        <v>498</v>
      </c>
      <c r="H18" s="334" t="s">
        <v>489</v>
      </c>
      <c r="I18" s="335">
        <v>3.1461999999999999</v>
      </c>
    </row>
  </sheetData>
  <pageMargins left="0.7" right="0.7" top="0.78740157499999996" bottom="0.78740157499999996" header="0.3" footer="0.3"/>
  <pageSetup paperSize="9" orientation="portrait" r:id="rId1"/>
  <tableParts count="1">
    <tablePart r:id="rId2"/>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888"/>
  <sheetViews>
    <sheetView zoomScaleNormal="100" workbookViewId="0"/>
  </sheetViews>
  <sheetFormatPr baseColWidth="10" defaultRowHeight="14.5" x14ac:dyDescent="0.35"/>
  <cols>
    <col min="1" max="2" width="10.6640625" style="334"/>
    <col min="3" max="3" width="10.33203125" style="334" bestFit="1" customWidth="1"/>
    <col min="4" max="4" width="10.6640625" style="334"/>
    <col min="5" max="5" width="41.9140625" style="334" customWidth="1"/>
    <col min="6" max="7" width="10.6640625" style="334"/>
    <col min="8" max="8" width="49.33203125" style="334" bestFit="1" customWidth="1"/>
    <col min="9" max="9" width="13.83203125" style="340" customWidth="1"/>
    <col min="10" max="16384" width="10.6640625" style="334"/>
  </cols>
  <sheetData>
    <row r="1" spans="1:9" ht="18.5" x14ac:dyDescent="0.45">
      <c r="A1" s="333" t="s">
        <v>3890</v>
      </c>
      <c r="B1" s="333"/>
    </row>
    <row r="3" spans="1:9" x14ac:dyDescent="0.35">
      <c r="A3" s="334" t="s">
        <v>500</v>
      </c>
      <c r="B3" s="531" t="s">
        <v>451</v>
      </c>
      <c r="C3" s="334" t="s">
        <v>501</v>
      </c>
      <c r="D3" s="334" t="s">
        <v>502</v>
      </c>
      <c r="E3" s="334" t="s">
        <v>338</v>
      </c>
      <c r="F3" s="334" t="s">
        <v>503</v>
      </c>
      <c r="G3" s="334" t="s">
        <v>504</v>
      </c>
      <c r="H3" s="334" t="s">
        <v>452</v>
      </c>
      <c r="I3" s="340" t="s">
        <v>505</v>
      </c>
    </row>
    <row r="4" spans="1:9" x14ac:dyDescent="0.35">
      <c r="C4" s="340"/>
      <c r="D4" s="334" t="s">
        <v>506</v>
      </c>
      <c r="E4" s="334" t="s">
        <v>507</v>
      </c>
      <c r="H4" s="334" t="s">
        <v>508</v>
      </c>
    </row>
    <row r="5" spans="1:9" x14ac:dyDescent="0.35">
      <c r="A5" s="334" t="str">
        <f>Inek2021A3[[#This Row],[ZPD2]]</f>
        <v>ZP01.10</v>
      </c>
      <c r="B5" s="334" t="str">
        <f>Inek2021A3[[#This Row],[OPSKode]]</f>
        <v>6-001.19</v>
      </c>
      <c r="C5" s="340">
        <f>Inek2021A3[[#This Row],[Betrag2]]</f>
        <v>209.13</v>
      </c>
      <c r="D5" s="334" t="s">
        <v>506</v>
      </c>
      <c r="E5" s="334" t="s">
        <v>507</v>
      </c>
      <c r="F5" s="334" t="s">
        <v>509</v>
      </c>
      <c r="G5" s="334" t="s">
        <v>510</v>
      </c>
      <c r="H5" s="334" t="s">
        <v>511</v>
      </c>
      <c r="I5" s="340">
        <v>209.13</v>
      </c>
    </row>
    <row r="6" spans="1:9" x14ac:dyDescent="0.35">
      <c r="A6" s="334" t="str">
        <f>Inek2021A3[[#This Row],[ZPD2]]</f>
        <v>ZP01.11</v>
      </c>
      <c r="B6" s="334" t="str">
        <f>Inek2021A3[[#This Row],[OPSKode]]</f>
        <v>6-001.1a</v>
      </c>
      <c r="C6" s="340">
        <f>Inek2021A3[[#This Row],[Betrag2]]</f>
        <v>240.5</v>
      </c>
      <c r="D6" s="334" t="s">
        <v>506</v>
      </c>
      <c r="E6" s="334" t="s">
        <v>507</v>
      </c>
      <c r="F6" s="334" t="s">
        <v>512</v>
      </c>
      <c r="G6" s="334" t="s">
        <v>513</v>
      </c>
      <c r="H6" s="334" t="s">
        <v>514</v>
      </c>
      <c r="I6" s="340">
        <v>240.5</v>
      </c>
    </row>
    <row r="7" spans="1:9" x14ac:dyDescent="0.35">
      <c r="A7" s="334" t="str">
        <f>Inek2021A3[[#This Row],[ZPD2]]</f>
        <v>ZP01.12</v>
      </c>
      <c r="B7" s="334" t="str">
        <f>Inek2021A3[[#This Row],[OPSKode]]</f>
        <v>6-001.1b</v>
      </c>
      <c r="C7" s="340">
        <f>Inek2021A3[[#This Row],[Betrag2]]</f>
        <v>271.87</v>
      </c>
      <c r="D7" s="334" t="s">
        <v>506</v>
      </c>
      <c r="E7" s="334" t="s">
        <v>507</v>
      </c>
      <c r="F7" s="334" t="s">
        <v>515</v>
      </c>
      <c r="G7" s="334" t="s">
        <v>516</v>
      </c>
      <c r="H7" s="334" t="s">
        <v>517</v>
      </c>
      <c r="I7" s="340">
        <v>271.87</v>
      </c>
    </row>
    <row r="8" spans="1:9" x14ac:dyDescent="0.35">
      <c r="A8" s="334" t="str">
        <f>Inek2021A3[[#This Row],[ZPD2]]</f>
        <v>ZP01.13</v>
      </c>
      <c r="B8" s="334" t="str">
        <f>Inek2021A3[[#This Row],[OPSKode]]</f>
        <v>6-001.1c</v>
      </c>
      <c r="C8" s="340">
        <f>Inek2021A3[[#This Row],[Betrag2]]</f>
        <v>303.24</v>
      </c>
      <c r="D8" s="334" t="s">
        <v>506</v>
      </c>
      <c r="E8" s="334" t="s">
        <v>507</v>
      </c>
      <c r="F8" s="334" t="s">
        <v>518</v>
      </c>
      <c r="G8" s="334" t="s">
        <v>519</v>
      </c>
      <c r="H8" s="334" t="s">
        <v>520</v>
      </c>
      <c r="I8" s="340">
        <v>303.24</v>
      </c>
    </row>
    <row r="9" spans="1:9" x14ac:dyDescent="0.35">
      <c r="A9" s="334" t="str">
        <f>Inek2021A3[[#This Row],[ZPD2]]</f>
        <v>ZP01.14</v>
      </c>
      <c r="B9" s="334" t="str">
        <f>Inek2021A3[[#This Row],[OPSKode]]</f>
        <v>6-001.1d</v>
      </c>
      <c r="C9" s="340">
        <f>Inek2021A3[[#This Row],[Betrag2]]</f>
        <v>334.61</v>
      </c>
      <c r="D9" s="334" t="s">
        <v>506</v>
      </c>
      <c r="E9" s="334" t="s">
        <v>507</v>
      </c>
      <c r="F9" s="334" t="s">
        <v>521</v>
      </c>
      <c r="G9" s="334" t="s">
        <v>522</v>
      </c>
      <c r="H9" s="334" t="s">
        <v>523</v>
      </c>
      <c r="I9" s="340">
        <v>334.61</v>
      </c>
    </row>
    <row r="10" spans="1:9" x14ac:dyDescent="0.35">
      <c r="A10" s="334" t="str">
        <f>Inek2021A3[[#This Row],[ZPD2]]</f>
        <v>ZP01.15</v>
      </c>
      <c r="B10" s="334" t="str">
        <f>Inek2021A3[[#This Row],[OPSKode]]</f>
        <v>6-001.1e</v>
      </c>
      <c r="C10" s="340">
        <f>Inek2021A3[[#This Row],[Betrag2]]</f>
        <v>365.98</v>
      </c>
      <c r="D10" s="334" t="s">
        <v>506</v>
      </c>
      <c r="E10" s="334" t="s">
        <v>507</v>
      </c>
      <c r="F10" s="334" t="s">
        <v>524</v>
      </c>
      <c r="G10" s="334" t="s">
        <v>525</v>
      </c>
      <c r="H10" s="334" t="s">
        <v>526</v>
      </c>
      <c r="I10" s="340">
        <v>365.98</v>
      </c>
    </row>
    <row r="11" spans="1:9" x14ac:dyDescent="0.35">
      <c r="C11" s="340"/>
      <c r="D11" s="334" t="s">
        <v>527</v>
      </c>
      <c r="E11" s="334" t="s">
        <v>528</v>
      </c>
      <c r="H11" s="334" t="s">
        <v>529</v>
      </c>
    </row>
    <row r="12" spans="1:9" x14ac:dyDescent="0.35">
      <c r="A12" s="334" t="str">
        <f>Inek2021A3[[#This Row],[ZPD2]]</f>
        <v>ZP02.14</v>
      </c>
      <c r="B12" s="334" t="str">
        <f>Inek2021A3[[#This Row],[OPSKode]]</f>
        <v>6-001.3d</v>
      </c>
      <c r="C12" s="340">
        <f>Inek2021A3[[#This Row],[Betrag2]]</f>
        <v>146.32</v>
      </c>
      <c r="D12" s="334" t="s">
        <v>527</v>
      </c>
      <c r="E12" s="334" t="s">
        <v>528</v>
      </c>
      <c r="F12" s="334" t="s">
        <v>530</v>
      </c>
      <c r="G12" s="334" t="s">
        <v>531</v>
      </c>
      <c r="H12" s="334" t="s">
        <v>532</v>
      </c>
      <c r="I12" s="340">
        <v>146.32</v>
      </c>
    </row>
    <row r="13" spans="1:9" x14ac:dyDescent="0.35">
      <c r="A13" s="334" t="str">
        <f>Inek2021A3[[#This Row],[ZPD2]]</f>
        <v>ZP02.15</v>
      </c>
      <c r="B13" s="334" t="str">
        <f>Inek2021A3[[#This Row],[OPSKode]]</f>
        <v>6-001.3e</v>
      </c>
      <c r="C13" s="340">
        <f>Inek2021A3[[#This Row],[Betrag2]]</f>
        <v>160.47999999999999</v>
      </c>
      <c r="D13" s="334" t="s">
        <v>527</v>
      </c>
      <c r="E13" s="334" t="s">
        <v>528</v>
      </c>
      <c r="F13" s="334" t="s">
        <v>533</v>
      </c>
      <c r="G13" s="334" t="s">
        <v>534</v>
      </c>
      <c r="H13" s="334" t="s">
        <v>535</v>
      </c>
      <c r="I13" s="340">
        <v>160.47999999999999</v>
      </c>
    </row>
    <row r="14" spans="1:9" x14ac:dyDescent="0.35">
      <c r="A14" s="334" t="str">
        <f>Inek2021A3[[#This Row],[ZPD2]]</f>
        <v>ZP02.16</v>
      </c>
      <c r="B14" s="334" t="str">
        <f>Inek2021A3[[#This Row],[OPSKode]]</f>
        <v>6-001.3f</v>
      </c>
      <c r="C14" s="340">
        <f>Inek2021A3[[#This Row],[Betrag2]]</f>
        <v>174.64</v>
      </c>
      <c r="D14" s="334" t="s">
        <v>527</v>
      </c>
      <c r="E14" s="334" t="s">
        <v>528</v>
      </c>
      <c r="F14" s="334" t="s">
        <v>536</v>
      </c>
      <c r="G14" s="334" t="s">
        <v>537</v>
      </c>
      <c r="H14" s="334" t="s">
        <v>538</v>
      </c>
      <c r="I14" s="340">
        <v>174.64</v>
      </c>
    </row>
    <row r="15" spans="1:9" x14ac:dyDescent="0.35">
      <c r="A15" s="334" t="str">
        <f>Inek2021A3[[#This Row],[ZPD2]]</f>
        <v>ZP02.17</v>
      </c>
      <c r="B15" s="334" t="str">
        <f>Inek2021A3[[#This Row],[OPSKode]]</f>
        <v>6-001.3g</v>
      </c>
      <c r="C15" s="340">
        <f>Inek2021A3[[#This Row],[Betrag2]]</f>
        <v>188.8</v>
      </c>
      <c r="D15" s="334" t="s">
        <v>527</v>
      </c>
      <c r="E15" s="334" t="s">
        <v>528</v>
      </c>
      <c r="F15" s="334" t="s">
        <v>539</v>
      </c>
      <c r="G15" s="334" t="s">
        <v>540</v>
      </c>
      <c r="H15" s="334" t="s">
        <v>541</v>
      </c>
      <c r="I15" s="340">
        <v>188.8</v>
      </c>
    </row>
    <row r="16" spans="1:9" x14ac:dyDescent="0.35">
      <c r="A16" s="334" t="str">
        <f>Inek2021A3[[#This Row],[ZPD2]]</f>
        <v>ZP02.18</v>
      </c>
      <c r="B16" s="334" t="str">
        <f>Inek2021A3[[#This Row],[OPSKode]]</f>
        <v>6-001.3h</v>
      </c>
      <c r="C16" s="340">
        <f>Inek2021A3[[#This Row],[Betrag2]]</f>
        <v>202.96</v>
      </c>
      <c r="D16" s="334" t="s">
        <v>527</v>
      </c>
      <c r="E16" s="334" t="s">
        <v>528</v>
      </c>
      <c r="F16" s="334" t="s">
        <v>542</v>
      </c>
      <c r="G16" s="334" t="s">
        <v>543</v>
      </c>
      <c r="H16" s="334" t="s">
        <v>544</v>
      </c>
      <c r="I16" s="340">
        <v>202.96</v>
      </c>
    </row>
    <row r="17" spans="1:9" x14ac:dyDescent="0.35">
      <c r="A17" s="334" t="str">
        <f>Inek2021A3[[#This Row],[ZPD2]]</f>
        <v>ZP02.19</v>
      </c>
      <c r="B17" s="334" t="str">
        <f>Inek2021A3[[#This Row],[OPSKode]]</f>
        <v>6-001.3j</v>
      </c>
      <c r="C17" s="340">
        <f>Inek2021A3[[#This Row],[Betrag2]]</f>
        <v>217.12</v>
      </c>
      <c r="D17" s="334" t="s">
        <v>527</v>
      </c>
      <c r="E17" s="334" t="s">
        <v>528</v>
      </c>
      <c r="F17" s="334" t="s">
        <v>545</v>
      </c>
      <c r="G17" s="334" t="s">
        <v>546</v>
      </c>
      <c r="H17" s="334" t="s">
        <v>547</v>
      </c>
      <c r="I17" s="340">
        <v>217.12</v>
      </c>
    </row>
    <row r="18" spans="1:9" x14ac:dyDescent="0.35">
      <c r="C18" s="340"/>
      <c r="D18" s="334" t="s">
        <v>548</v>
      </c>
      <c r="E18" s="334" t="s">
        <v>549</v>
      </c>
      <c r="H18" s="334" t="s">
        <v>550</v>
      </c>
    </row>
    <row r="19" spans="1:9" x14ac:dyDescent="0.35">
      <c r="A19" s="334" t="str">
        <f>Inek2021A3[[#This Row],[ZPD2]]</f>
        <v>ZP04.02</v>
      </c>
      <c r="B19" s="334" t="str">
        <f>Inek2021A3[[#This Row],[OPSKode]]</f>
        <v>8-812.53</v>
      </c>
      <c r="C19" s="340">
        <f>Inek2021A3[[#This Row],[Betrag2]]</f>
        <v>868.28</v>
      </c>
      <c r="D19" s="334" t="s">
        <v>548</v>
      </c>
      <c r="E19" s="334" t="s">
        <v>549</v>
      </c>
      <c r="F19" s="334" t="s">
        <v>551</v>
      </c>
      <c r="G19" s="334" t="s">
        <v>552</v>
      </c>
      <c r="H19" s="334" t="s">
        <v>553</v>
      </c>
      <c r="I19" s="340">
        <v>868.28</v>
      </c>
    </row>
    <row r="20" spans="1:9" x14ac:dyDescent="0.35">
      <c r="A20" s="334" t="str">
        <f>Inek2021A3[[#This Row],[ZPD2]]</f>
        <v>ZP04.03</v>
      </c>
      <c r="B20" s="334" t="str">
        <f>Inek2021A3[[#This Row],[OPSKode]]</f>
        <v>8-812.54</v>
      </c>
      <c r="C20" s="340">
        <f>Inek2021A3[[#This Row],[Betrag2]]</f>
        <v>1103.45</v>
      </c>
      <c r="D20" s="334" t="s">
        <v>548</v>
      </c>
      <c r="E20" s="334" t="s">
        <v>549</v>
      </c>
      <c r="F20" s="334" t="s">
        <v>554</v>
      </c>
      <c r="G20" s="334" t="s">
        <v>555</v>
      </c>
      <c r="H20" s="334" t="s">
        <v>556</v>
      </c>
      <c r="I20" s="340">
        <v>1103.45</v>
      </c>
    </row>
    <row r="21" spans="1:9" x14ac:dyDescent="0.35">
      <c r="A21" s="334" t="str">
        <f>Inek2021A3[[#This Row],[ZPD2]]</f>
        <v>ZP04.04</v>
      </c>
      <c r="B21" s="334" t="str">
        <f>Inek2021A3[[#This Row],[OPSKode]]</f>
        <v>8-812.55</v>
      </c>
      <c r="C21" s="340">
        <f>Inek2021A3[[#This Row],[Betrag2]]</f>
        <v>1331.75</v>
      </c>
      <c r="D21" s="334" t="s">
        <v>548</v>
      </c>
      <c r="E21" s="334" t="s">
        <v>549</v>
      </c>
      <c r="F21" s="334" t="s">
        <v>557</v>
      </c>
      <c r="G21" s="334" t="s">
        <v>558</v>
      </c>
      <c r="H21" s="334" t="s">
        <v>559</v>
      </c>
      <c r="I21" s="340">
        <v>1331.75</v>
      </c>
    </row>
    <row r="22" spans="1:9" x14ac:dyDescent="0.35">
      <c r="A22" s="334" t="str">
        <f>Inek2021A3[[#This Row],[ZPD2]]</f>
        <v>ZP04.05</v>
      </c>
      <c r="B22" s="334" t="str">
        <f>Inek2021A3[[#This Row],[OPSKode]]</f>
        <v>8-812.56</v>
      </c>
      <c r="C22" s="340">
        <f>Inek2021A3[[#This Row],[Betrag2]]</f>
        <v>1560.05</v>
      </c>
      <c r="D22" s="334" t="s">
        <v>548</v>
      </c>
      <c r="E22" s="334" t="s">
        <v>549</v>
      </c>
      <c r="F22" s="334" t="s">
        <v>560</v>
      </c>
      <c r="G22" s="334" t="s">
        <v>561</v>
      </c>
      <c r="H22" s="334" t="s">
        <v>562</v>
      </c>
      <c r="I22" s="340">
        <v>1560.05</v>
      </c>
    </row>
    <row r="23" spans="1:9" x14ac:dyDescent="0.35">
      <c r="A23" s="334" t="str">
        <f>Inek2021A3[[#This Row],[ZPD2]]</f>
        <v>ZP04.06</v>
      </c>
      <c r="B23" s="334" t="str">
        <f>Inek2021A3[[#This Row],[OPSKode]]</f>
        <v>8-812.57</v>
      </c>
      <c r="C23" s="340">
        <f>Inek2021A3[[#This Row],[Betrag2]]</f>
        <v>1788.35</v>
      </c>
      <c r="D23" s="334" t="s">
        <v>548</v>
      </c>
      <c r="E23" s="334" t="s">
        <v>549</v>
      </c>
      <c r="F23" s="334" t="s">
        <v>563</v>
      </c>
      <c r="G23" s="334" t="s">
        <v>564</v>
      </c>
      <c r="H23" s="334" t="s">
        <v>565</v>
      </c>
      <c r="I23" s="340">
        <v>1788.35</v>
      </c>
    </row>
    <row r="24" spans="1:9" x14ac:dyDescent="0.35">
      <c r="A24" s="334" t="str">
        <f>Inek2021A3[[#This Row],[ZPD2]]</f>
        <v>ZP04.07</v>
      </c>
      <c r="B24" s="334" t="str">
        <f>Inek2021A3[[#This Row],[OPSKode]]</f>
        <v>8-812.58</v>
      </c>
      <c r="C24" s="340">
        <f>Inek2021A3[[#This Row],[Betrag2]]</f>
        <v>2016.12</v>
      </c>
      <c r="D24" s="334" t="s">
        <v>548</v>
      </c>
      <c r="E24" s="334" t="s">
        <v>549</v>
      </c>
      <c r="F24" s="334" t="s">
        <v>566</v>
      </c>
      <c r="G24" s="334" t="s">
        <v>567</v>
      </c>
      <c r="H24" s="334" t="s">
        <v>568</v>
      </c>
      <c r="I24" s="340">
        <v>2016.12</v>
      </c>
    </row>
    <row r="25" spans="1:9" x14ac:dyDescent="0.35">
      <c r="A25" s="334" t="str">
        <f>Inek2021A3[[#This Row],[ZPD2]]</f>
        <v>ZP04.08</v>
      </c>
      <c r="B25" s="334" t="str">
        <f>Inek2021A3[[#This Row],[OPSKode]]</f>
        <v>8-812.59</v>
      </c>
      <c r="C25" s="340">
        <f>Inek2021A3[[#This Row],[Betrag2]]</f>
        <v>2241.42</v>
      </c>
      <c r="D25" s="334" t="s">
        <v>548</v>
      </c>
      <c r="E25" s="334" t="s">
        <v>549</v>
      </c>
      <c r="F25" s="334" t="s">
        <v>569</v>
      </c>
      <c r="G25" s="334" t="s">
        <v>570</v>
      </c>
      <c r="H25" s="334" t="s">
        <v>571</v>
      </c>
      <c r="I25" s="340">
        <v>2241.42</v>
      </c>
    </row>
    <row r="26" spans="1:9" x14ac:dyDescent="0.35">
      <c r="A26" s="334" t="str">
        <f>Inek2021A3[[#This Row],[ZPD2]]</f>
        <v>ZP04.09</v>
      </c>
      <c r="B26" s="334" t="str">
        <f>Inek2021A3[[#This Row],[OPSKode]]</f>
        <v>8-812.5a</v>
      </c>
      <c r="C26" s="340">
        <f>Inek2021A3[[#This Row],[Betrag2]]</f>
        <v>2777.65</v>
      </c>
      <c r="D26" s="334" t="s">
        <v>548</v>
      </c>
      <c r="E26" s="334" t="s">
        <v>549</v>
      </c>
      <c r="F26" s="334" t="s">
        <v>572</v>
      </c>
      <c r="G26" s="334" t="s">
        <v>573</v>
      </c>
      <c r="H26" s="334" t="s">
        <v>574</v>
      </c>
      <c r="I26" s="340">
        <v>2777.65</v>
      </c>
    </row>
    <row r="27" spans="1:9" x14ac:dyDescent="0.35">
      <c r="A27" s="334" t="str">
        <f>Inek2021A3[[#This Row],[ZPD2]]</f>
        <v>ZP04.10</v>
      </c>
      <c r="B27" s="334" t="str">
        <f>Inek2021A3[[#This Row],[OPSKode]]</f>
        <v>8-812.5b</v>
      </c>
      <c r="C27" s="340">
        <f>Inek2021A3[[#This Row],[Betrag2]]</f>
        <v>3919.15</v>
      </c>
      <c r="D27" s="334" t="s">
        <v>548</v>
      </c>
      <c r="E27" s="334" t="s">
        <v>549</v>
      </c>
      <c r="F27" s="334" t="s">
        <v>575</v>
      </c>
      <c r="G27" s="334" t="s">
        <v>576</v>
      </c>
      <c r="H27" s="334" t="s">
        <v>577</v>
      </c>
      <c r="I27" s="340">
        <v>3919.15</v>
      </c>
    </row>
    <row r="28" spans="1:9" x14ac:dyDescent="0.35">
      <c r="A28" s="334" t="str">
        <f>Inek2021A3[[#This Row],[ZPD2]]</f>
        <v>ZP04.11</v>
      </c>
      <c r="B28" s="334" t="str">
        <f>Inek2021A3[[#This Row],[OPSKode]]</f>
        <v>8-812.5c</v>
      </c>
      <c r="C28" s="340">
        <f>Inek2021A3[[#This Row],[Betrag2]]</f>
        <v>5060.6499999999996</v>
      </c>
      <c r="D28" s="334" t="s">
        <v>548</v>
      </c>
      <c r="E28" s="334" t="s">
        <v>549</v>
      </c>
      <c r="F28" s="334" t="s">
        <v>578</v>
      </c>
      <c r="G28" s="334" t="s">
        <v>579</v>
      </c>
      <c r="H28" s="334" t="s">
        <v>580</v>
      </c>
      <c r="I28" s="340">
        <v>5060.6499999999996</v>
      </c>
    </row>
    <row r="29" spans="1:9" x14ac:dyDescent="0.35">
      <c r="A29" s="334" t="str">
        <f>Inek2021A3[[#This Row],[ZPD2]]</f>
        <v>ZP04.12</v>
      </c>
      <c r="B29" s="334" t="str">
        <f>Inek2021A3[[#This Row],[OPSKode]]</f>
        <v>8-812.5d</v>
      </c>
      <c r="C29" s="340">
        <f>Inek2021A3[[#This Row],[Betrag2]]</f>
        <v>6202.15</v>
      </c>
      <c r="D29" s="334" t="s">
        <v>548</v>
      </c>
      <c r="E29" s="334" t="s">
        <v>549</v>
      </c>
      <c r="F29" s="334" t="s">
        <v>581</v>
      </c>
      <c r="G29" s="334" t="s">
        <v>582</v>
      </c>
      <c r="H29" s="334" t="s">
        <v>583</v>
      </c>
      <c r="I29" s="340">
        <v>6202.15</v>
      </c>
    </row>
    <row r="30" spans="1:9" x14ac:dyDescent="0.35">
      <c r="A30" s="334" t="str">
        <f>Inek2021A3[[#This Row],[ZPD2]]</f>
        <v>ZP04.13</v>
      </c>
      <c r="C30" s="502" t="s">
        <v>3965</v>
      </c>
      <c r="D30" s="334" t="s">
        <v>548</v>
      </c>
      <c r="E30" s="334" t="s">
        <v>549</v>
      </c>
      <c r="F30" s="334" t="s">
        <v>584</v>
      </c>
      <c r="H30" s="334" t="s">
        <v>585</v>
      </c>
    </row>
    <row r="31" spans="1:9" x14ac:dyDescent="0.35">
      <c r="A31" s="334" t="str">
        <f>Inek2021A3[[#This Row],[ZPD2]]</f>
        <v>ZP04.14</v>
      </c>
      <c r="B31" s="334" t="str">
        <f>Inek2021A3[[#This Row],[OPSKode]]</f>
        <v>8-812.5f</v>
      </c>
      <c r="C31" s="340">
        <f>Inek2021A3[[#This Row],[Betrag2]]</f>
        <v>7533.9</v>
      </c>
      <c r="D31" s="334" t="s">
        <v>548</v>
      </c>
      <c r="E31" s="334" t="s">
        <v>549</v>
      </c>
      <c r="F31" s="334" t="s">
        <v>586</v>
      </c>
      <c r="G31" s="334" t="s">
        <v>587</v>
      </c>
      <c r="H31" s="334" t="s">
        <v>588</v>
      </c>
      <c r="I31" s="340">
        <v>7533.9</v>
      </c>
    </row>
    <row r="32" spans="1:9" x14ac:dyDescent="0.35">
      <c r="A32" s="334" t="str">
        <f>Inek2021A3[[#This Row],[ZPD2]]</f>
        <v>ZP04.15</v>
      </c>
      <c r="B32" s="334" t="str">
        <f>Inek2021A3[[#This Row],[OPSKode]]</f>
        <v>8-812.5g</v>
      </c>
      <c r="C32" s="340">
        <f>Inek2021A3[[#This Row],[Betrag2]]</f>
        <v>9816.9</v>
      </c>
      <c r="D32" s="334" t="s">
        <v>548</v>
      </c>
      <c r="E32" s="334" t="s">
        <v>549</v>
      </c>
      <c r="F32" s="334" t="s">
        <v>589</v>
      </c>
      <c r="G32" s="334" t="s">
        <v>590</v>
      </c>
      <c r="H32" s="334" t="s">
        <v>591</v>
      </c>
      <c r="I32" s="340">
        <v>9816.9</v>
      </c>
    </row>
    <row r="33" spans="1:9" x14ac:dyDescent="0.35">
      <c r="A33" s="334" t="str">
        <f>Inek2021A3[[#This Row],[ZPD2]]</f>
        <v>ZP04.16</v>
      </c>
      <c r="B33" s="334" t="str">
        <f>Inek2021A3[[#This Row],[OPSKode]]</f>
        <v>8-812.5h</v>
      </c>
      <c r="C33" s="340">
        <f>Inek2021A3[[#This Row],[Betrag2]]</f>
        <v>12099.9</v>
      </c>
      <c r="D33" s="334" t="s">
        <v>548</v>
      </c>
      <c r="E33" s="334" t="s">
        <v>549</v>
      </c>
      <c r="F33" s="334" t="s">
        <v>592</v>
      </c>
      <c r="G33" s="334" t="s">
        <v>593</v>
      </c>
      <c r="H33" s="334" t="s">
        <v>594</v>
      </c>
      <c r="I33" s="340">
        <v>12099.9</v>
      </c>
    </row>
    <row r="34" spans="1:9" x14ac:dyDescent="0.35">
      <c r="A34" s="334" t="str">
        <f>Inek2021A3[[#This Row],[ZPD2]]</f>
        <v>ZP04.17</v>
      </c>
      <c r="B34" s="334" t="str">
        <f>Inek2021A3[[#This Row],[OPSKode]]</f>
        <v>8-812.5j</v>
      </c>
      <c r="C34" s="340">
        <f>Inek2021A3[[#This Row],[Betrag2]]</f>
        <v>14953.65</v>
      </c>
      <c r="D34" s="334" t="s">
        <v>548</v>
      </c>
      <c r="E34" s="334" t="s">
        <v>549</v>
      </c>
      <c r="F34" s="334" t="s">
        <v>595</v>
      </c>
      <c r="G34" s="334" t="s">
        <v>596</v>
      </c>
      <c r="H34" s="334" t="s">
        <v>597</v>
      </c>
      <c r="I34" s="340">
        <v>14953.65</v>
      </c>
    </row>
    <row r="35" spans="1:9" x14ac:dyDescent="0.35">
      <c r="A35" s="334" t="str">
        <f>Inek2021A3[[#This Row],[ZPD2]]</f>
        <v>ZP04.18</v>
      </c>
      <c r="B35" s="334" t="str">
        <f>Inek2021A3[[#This Row],[OPSKode]]</f>
        <v>8-812.5k</v>
      </c>
      <c r="C35" s="340">
        <f>Inek2021A3[[#This Row],[Betrag2]]</f>
        <v>19519.650000000001</v>
      </c>
      <c r="D35" s="334" t="s">
        <v>548</v>
      </c>
      <c r="E35" s="334" t="s">
        <v>549</v>
      </c>
      <c r="F35" s="334" t="s">
        <v>598</v>
      </c>
      <c r="G35" s="334" t="s">
        <v>599</v>
      </c>
      <c r="H35" s="334" t="s">
        <v>600</v>
      </c>
      <c r="I35" s="340">
        <v>19519.650000000001</v>
      </c>
    </row>
    <row r="36" spans="1:9" x14ac:dyDescent="0.35">
      <c r="A36" s="334" t="str">
        <f>Inek2021A3[[#This Row],[ZPD2]]</f>
        <v>ZP04.19</v>
      </c>
      <c r="B36" s="334" t="str">
        <f>Inek2021A3[[#This Row],[OPSKode]]</f>
        <v>8-812.5m</v>
      </c>
      <c r="C36" s="340">
        <f>Inek2021A3[[#This Row],[Betrag2]]</f>
        <v>24085.65</v>
      </c>
      <c r="D36" s="334" t="s">
        <v>548</v>
      </c>
      <c r="E36" s="334" t="s">
        <v>549</v>
      </c>
      <c r="F36" s="334" t="s">
        <v>601</v>
      </c>
      <c r="G36" s="334" t="s">
        <v>602</v>
      </c>
      <c r="H36" s="334" t="s">
        <v>603</v>
      </c>
      <c r="I36" s="340">
        <v>24085.65</v>
      </c>
    </row>
    <row r="37" spans="1:9" x14ac:dyDescent="0.35">
      <c r="A37" s="334" t="str">
        <f>Inek2021A3[[#This Row],[ZPD2]]</f>
        <v>ZP04.20</v>
      </c>
      <c r="B37" s="334" t="str">
        <f>Inek2021A3[[#This Row],[OPSKode]]</f>
        <v>8-812.5n</v>
      </c>
      <c r="C37" s="340">
        <f>Inek2021A3[[#This Row],[Betrag2]]</f>
        <v>28651.65</v>
      </c>
      <c r="D37" s="334" t="s">
        <v>548</v>
      </c>
      <c r="E37" s="334" t="s">
        <v>549</v>
      </c>
      <c r="F37" s="334" t="s">
        <v>604</v>
      </c>
      <c r="G37" s="334" t="s">
        <v>605</v>
      </c>
      <c r="H37" s="334" t="s">
        <v>606</v>
      </c>
      <c r="I37" s="340">
        <v>28651.65</v>
      </c>
    </row>
    <row r="38" spans="1:9" x14ac:dyDescent="0.35">
      <c r="A38" s="334" t="str">
        <f>Inek2021A3[[#This Row],[ZPD2]]</f>
        <v>ZP04.21</v>
      </c>
      <c r="B38" s="334" t="str">
        <f>Inek2021A3[[#This Row],[OPSKode]]</f>
        <v>8-812.5p</v>
      </c>
      <c r="C38" s="340">
        <f>Inek2021A3[[#This Row],[Betrag2]]</f>
        <v>33217.65</v>
      </c>
      <c r="D38" s="334" t="s">
        <v>548</v>
      </c>
      <c r="E38" s="334" t="s">
        <v>549</v>
      </c>
      <c r="F38" s="334" t="s">
        <v>607</v>
      </c>
      <c r="G38" s="334" t="s">
        <v>608</v>
      </c>
      <c r="H38" s="334" t="s">
        <v>609</v>
      </c>
      <c r="I38" s="340">
        <v>33217.65</v>
      </c>
    </row>
    <row r="39" spans="1:9" x14ac:dyDescent="0.35">
      <c r="A39" s="334" t="str">
        <f>Inek2021A3[[#This Row],[ZPD2]]</f>
        <v>ZP04.22</v>
      </c>
      <c r="B39" s="334" t="str">
        <f>Inek2021A3[[#This Row],[OPSKode]]</f>
        <v>8-812.5q</v>
      </c>
      <c r="C39" s="340">
        <f>Inek2021A3[[#This Row],[Betrag2]]</f>
        <v>38925.15</v>
      </c>
      <c r="D39" s="334" t="s">
        <v>548</v>
      </c>
      <c r="E39" s="334" t="s">
        <v>549</v>
      </c>
      <c r="F39" s="334" t="s">
        <v>610</v>
      </c>
      <c r="G39" s="334" t="s">
        <v>611</v>
      </c>
      <c r="H39" s="334" t="s">
        <v>612</v>
      </c>
      <c r="I39" s="340">
        <v>38925.15</v>
      </c>
    </row>
    <row r="40" spans="1:9" x14ac:dyDescent="0.35">
      <c r="A40" s="334" t="str">
        <f>Inek2021A3[[#This Row],[ZPD2]]</f>
        <v>ZP04.23</v>
      </c>
      <c r="B40" s="334" t="str">
        <f>Inek2021A3[[#This Row],[OPSKode]]</f>
        <v>8-812.5r</v>
      </c>
      <c r="C40" s="340">
        <f>Inek2021A3[[#This Row],[Betrag2]]</f>
        <v>48057.15</v>
      </c>
      <c r="D40" s="334" t="s">
        <v>548</v>
      </c>
      <c r="E40" s="334" t="s">
        <v>549</v>
      </c>
      <c r="F40" s="334" t="s">
        <v>613</v>
      </c>
      <c r="G40" s="334" t="s">
        <v>614</v>
      </c>
      <c r="H40" s="334" t="s">
        <v>615</v>
      </c>
      <c r="I40" s="340">
        <v>48057.15</v>
      </c>
    </row>
    <row r="41" spans="1:9" x14ac:dyDescent="0.35">
      <c r="C41" s="340"/>
      <c r="D41" s="334" t="s">
        <v>736</v>
      </c>
      <c r="E41" s="334" t="s">
        <v>737</v>
      </c>
      <c r="H41" s="334" t="s">
        <v>738</v>
      </c>
    </row>
    <row r="42" spans="1:9" x14ac:dyDescent="0.35">
      <c r="A42" s="334" t="str">
        <f>Inek2021A3[[#This Row],[ZPD2]]</f>
        <v>ZP07.01</v>
      </c>
      <c r="B42" s="334" t="str">
        <f>Inek2021A3[[#This Row],[OPSKode]]</f>
        <v>8-810.g1</v>
      </c>
      <c r="C42" s="340">
        <f>Inek2021A3[[#This Row],[Betrag2]]</f>
        <v>148.75</v>
      </c>
      <c r="D42" s="334" t="s">
        <v>736</v>
      </c>
      <c r="E42" s="334" t="s">
        <v>737</v>
      </c>
      <c r="F42" s="334" t="s">
        <v>739</v>
      </c>
      <c r="G42" s="334" t="s">
        <v>740</v>
      </c>
      <c r="H42" s="334" t="s">
        <v>741</v>
      </c>
      <c r="I42" s="340">
        <v>148.75</v>
      </c>
    </row>
    <row r="43" spans="1:9" x14ac:dyDescent="0.35">
      <c r="A43" s="334" t="str">
        <f>Inek2021A3[[#This Row],[ZPD2]]</f>
        <v>ZP07.02</v>
      </c>
      <c r="B43" s="334" t="str">
        <f>Inek2021A3[[#This Row],[OPSKode]]</f>
        <v>8-810.g2</v>
      </c>
      <c r="C43" s="340">
        <f>Inek2021A3[[#This Row],[Betrag2]]</f>
        <v>238</v>
      </c>
      <c r="D43" s="334" t="s">
        <v>736</v>
      </c>
      <c r="E43" s="334" t="s">
        <v>737</v>
      </c>
      <c r="F43" s="334" t="s">
        <v>742</v>
      </c>
      <c r="G43" s="334" t="s">
        <v>743</v>
      </c>
      <c r="H43" s="334" t="s">
        <v>744</v>
      </c>
      <c r="I43" s="340">
        <v>238</v>
      </c>
    </row>
    <row r="44" spans="1:9" x14ac:dyDescent="0.35">
      <c r="A44" s="334" t="str">
        <f>Inek2021A3[[#This Row],[ZPD2]]</f>
        <v>ZP07.03</v>
      </c>
      <c r="B44" s="334" t="str">
        <f>Inek2021A3[[#This Row],[OPSKode]]</f>
        <v>8-810.g3</v>
      </c>
      <c r="C44" s="340">
        <f>Inek2021A3[[#This Row],[Betrag2]]</f>
        <v>337.17</v>
      </c>
      <c r="D44" s="334" t="s">
        <v>736</v>
      </c>
      <c r="E44" s="334" t="s">
        <v>737</v>
      </c>
      <c r="F44" s="334" t="s">
        <v>745</v>
      </c>
      <c r="G44" s="334" t="s">
        <v>746</v>
      </c>
      <c r="H44" s="334" t="s">
        <v>747</v>
      </c>
      <c r="I44" s="340">
        <v>337.17</v>
      </c>
    </row>
    <row r="45" spans="1:9" x14ac:dyDescent="0.35">
      <c r="A45" s="334" t="str">
        <f>Inek2021A3[[#This Row],[ZPD2]]</f>
        <v>ZP07.04</v>
      </c>
      <c r="B45" s="334" t="str">
        <f>Inek2021A3[[#This Row],[OPSKode]]</f>
        <v>8-810.g4</v>
      </c>
      <c r="C45" s="340">
        <f>Inek2021A3[[#This Row],[Betrag2]]</f>
        <v>476</v>
      </c>
      <c r="D45" s="334" t="s">
        <v>736</v>
      </c>
      <c r="E45" s="334" t="s">
        <v>737</v>
      </c>
      <c r="F45" s="334" t="s">
        <v>748</v>
      </c>
      <c r="G45" s="334" t="s">
        <v>749</v>
      </c>
      <c r="H45" s="334" t="s">
        <v>750</v>
      </c>
      <c r="I45" s="340">
        <v>476</v>
      </c>
    </row>
    <row r="46" spans="1:9" x14ac:dyDescent="0.35">
      <c r="A46" s="334" t="str">
        <f>Inek2021A3[[#This Row],[ZPD2]]</f>
        <v>ZP07.05</v>
      </c>
      <c r="B46" s="334" t="str">
        <f>Inek2021A3[[#This Row],[OPSKode]]</f>
        <v>8-810.g5</v>
      </c>
      <c r="C46" s="340">
        <f>Inek2021A3[[#This Row],[Betrag2]]</f>
        <v>694.17</v>
      </c>
      <c r="D46" s="334" t="s">
        <v>736</v>
      </c>
      <c r="E46" s="334" t="s">
        <v>737</v>
      </c>
      <c r="F46" s="334" t="s">
        <v>751</v>
      </c>
      <c r="G46" s="334" t="s">
        <v>752</v>
      </c>
      <c r="H46" s="334" t="s">
        <v>753</v>
      </c>
      <c r="I46" s="340">
        <v>694.17</v>
      </c>
    </row>
    <row r="47" spans="1:9" x14ac:dyDescent="0.35">
      <c r="A47" s="334" t="str">
        <f>Inek2021A3[[#This Row],[ZPD2]]</f>
        <v>ZP07.06</v>
      </c>
      <c r="B47" s="334" t="str">
        <f>Inek2021A3[[#This Row],[OPSKode]]</f>
        <v>8-810.g6</v>
      </c>
      <c r="C47" s="340">
        <f>Inek2021A3[[#This Row],[Betrag2]]</f>
        <v>991.67</v>
      </c>
      <c r="D47" s="334" t="s">
        <v>736</v>
      </c>
      <c r="E47" s="334" t="s">
        <v>737</v>
      </c>
      <c r="F47" s="334" t="s">
        <v>754</v>
      </c>
      <c r="G47" s="334" t="s">
        <v>755</v>
      </c>
      <c r="H47" s="334" t="s">
        <v>756</v>
      </c>
      <c r="I47" s="340">
        <v>991.67</v>
      </c>
    </row>
    <row r="48" spans="1:9" x14ac:dyDescent="0.35">
      <c r="A48" s="334" t="str">
        <f>Inek2021A3[[#This Row],[ZPD2]]</f>
        <v>ZP07.07</v>
      </c>
      <c r="B48" s="334" t="str">
        <f>Inek2021A3[[#This Row],[OPSKode]]</f>
        <v>8-810.g7</v>
      </c>
      <c r="C48" s="340">
        <f>Inek2021A3[[#This Row],[Betrag2]]</f>
        <v>1289.17</v>
      </c>
      <c r="D48" s="334" t="s">
        <v>736</v>
      </c>
      <c r="E48" s="334" t="s">
        <v>737</v>
      </c>
      <c r="F48" s="334" t="s">
        <v>757</v>
      </c>
      <c r="G48" s="334" t="s">
        <v>758</v>
      </c>
      <c r="H48" s="334" t="s">
        <v>759</v>
      </c>
      <c r="I48" s="340">
        <v>1289.17</v>
      </c>
    </row>
    <row r="49" spans="1:9" x14ac:dyDescent="0.35">
      <c r="A49" s="334" t="str">
        <f>Inek2021A3[[#This Row],[ZPD2]]</f>
        <v>ZP07.08</v>
      </c>
      <c r="B49" s="334" t="str">
        <f>Inek2021A3[[#This Row],[OPSKode]]</f>
        <v>8-810.g8</v>
      </c>
      <c r="C49" s="340">
        <f>Inek2021A3[[#This Row],[Betrag2]]</f>
        <v>1586.67</v>
      </c>
      <c r="D49" s="334" t="s">
        <v>736</v>
      </c>
      <c r="E49" s="334" t="s">
        <v>737</v>
      </c>
      <c r="F49" s="334" t="s">
        <v>760</v>
      </c>
      <c r="G49" s="334" t="s">
        <v>761</v>
      </c>
      <c r="H49" s="334" t="s">
        <v>762</v>
      </c>
      <c r="I49" s="340">
        <v>1586.67</v>
      </c>
    </row>
    <row r="50" spans="1:9" x14ac:dyDescent="0.35">
      <c r="A50" s="334" t="str">
        <f>Inek2021A3[[#This Row],[ZPD2]]</f>
        <v>ZP07.09</v>
      </c>
      <c r="B50" s="334" t="str">
        <f>Inek2021A3[[#This Row],[OPSKode]]</f>
        <v>8-810.ga</v>
      </c>
      <c r="C50" s="340">
        <f>Inek2021A3[[#This Row],[Betrag2]]</f>
        <v>1983.33</v>
      </c>
      <c r="D50" s="334" t="s">
        <v>736</v>
      </c>
      <c r="E50" s="334" t="s">
        <v>737</v>
      </c>
      <c r="F50" s="334" t="s">
        <v>763</v>
      </c>
      <c r="G50" s="334" t="s">
        <v>764</v>
      </c>
      <c r="H50" s="334" t="s">
        <v>765</v>
      </c>
      <c r="I50" s="340">
        <v>1983.33</v>
      </c>
    </row>
    <row r="51" spans="1:9" x14ac:dyDescent="0.35">
      <c r="A51" s="334" t="str">
        <f>Inek2021A3[[#This Row],[ZPD2]]</f>
        <v>ZP07.10</v>
      </c>
      <c r="B51" s="334" t="str">
        <f>Inek2021A3[[#This Row],[OPSKode]]</f>
        <v>8-810.gb</v>
      </c>
      <c r="C51" s="340">
        <f>Inek2021A3[[#This Row],[Betrag2]]</f>
        <v>2578.33</v>
      </c>
      <c r="D51" s="334" t="s">
        <v>736</v>
      </c>
      <c r="E51" s="334" t="s">
        <v>737</v>
      </c>
      <c r="F51" s="334" t="s">
        <v>766</v>
      </c>
      <c r="G51" s="334" t="s">
        <v>767</v>
      </c>
      <c r="H51" s="334" t="s">
        <v>768</v>
      </c>
      <c r="I51" s="340">
        <v>2578.33</v>
      </c>
    </row>
    <row r="52" spans="1:9" x14ac:dyDescent="0.35">
      <c r="A52" s="334" t="str">
        <f>Inek2021A3[[#This Row],[ZPD2]]</f>
        <v>ZP07.11</v>
      </c>
      <c r="B52" s="334" t="str">
        <f>Inek2021A3[[#This Row],[OPSKode]]</f>
        <v>8-810.gc</v>
      </c>
      <c r="C52" s="340">
        <f>Inek2021A3[[#This Row],[Betrag2]]</f>
        <v>3173.33</v>
      </c>
      <c r="D52" s="334" t="s">
        <v>736</v>
      </c>
      <c r="E52" s="334" t="s">
        <v>737</v>
      </c>
      <c r="F52" s="334" t="s">
        <v>769</v>
      </c>
      <c r="G52" s="334" t="s">
        <v>770</v>
      </c>
      <c r="H52" s="334" t="s">
        <v>771</v>
      </c>
      <c r="I52" s="340">
        <v>3173.33</v>
      </c>
    </row>
    <row r="53" spans="1:9" x14ac:dyDescent="0.35">
      <c r="A53" s="334" t="str">
        <f>Inek2021A3[[#This Row],[ZPD2]]</f>
        <v>ZP07.12</v>
      </c>
      <c r="B53" s="334" t="str">
        <f>Inek2021A3[[#This Row],[OPSKode]]</f>
        <v>8-810.gd</v>
      </c>
      <c r="C53" s="340">
        <f>Inek2021A3[[#This Row],[Betrag2]]</f>
        <v>3768.33</v>
      </c>
      <c r="D53" s="334" t="s">
        <v>736</v>
      </c>
      <c r="E53" s="334" t="s">
        <v>737</v>
      </c>
      <c r="F53" s="334" t="s">
        <v>772</v>
      </c>
      <c r="G53" s="334" t="s">
        <v>773</v>
      </c>
      <c r="H53" s="334" t="s">
        <v>774</v>
      </c>
      <c r="I53" s="340">
        <v>3768.33</v>
      </c>
    </row>
    <row r="54" spans="1:9" x14ac:dyDescent="0.35">
      <c r="A54" s="334" t="str">
        <f>Inek2021A3[[#This Row],[ZPD2]]</f>
        <v>ZP07.13</v>
      </c>
      <c r="B54" s="334" t="str">
        <f>Inek2021A3[[#This Row],[OPSKode]]</f>
        <v>8-810.ge</v>
      </c>
      <c r="C54" s="340">
        <f>Inek2021A3[[#This Row],[Betrag2]]</f>
        <v>4561.67</v>
      </c>
      <c r="D54" s="334" t="s">
        <v>736</v>
      </c>
      <c r="E54" s="334" t="s">
        <v>737</v>
      </c>
      <c r="F54" s="334" t="s">
        <v>775</v>
      </c>
      <c r="G54" s="334" t="s">
        <v>776</v>
      </c>
      <c r="H54" s="334" t="s">
        <v>777</v>
      </c>
      <c r="I54" s="340">
        <v>4561.67</v>
      </c>
    </row>
    <row r="55" spans="1:9" x14ac:dyDescent="0.35">
      <c r="A55" s="334" t="str">
        <f>Inek2021A3[[#This Row],[ZPD2]]</f>
        <v>ZP07.14</v>
      </c>
      <c r="B55" s="334" t="str">
        <f>Inek2021A3[[#This Row],[OPSKode]]</f>
        <v>8-810.gf</v>
      </c>
      <c r="C55" s="340">
        <f>Inek2021A3[[#This Row],[Betrag2]]</f>
        <v>5751.67</v>
      </c>
      <c r="D55" s="334" t="s">
        <v>736</v>
      </c>
      <c r="E55" s="334" t="s">
        <v>737</v>
      </c>
      <c r="F55" s="334" t="s">
        <v>778</v>
      </c>
      <c r="G55" s="334" t="s">
        <v>779</v>
      </c>
      <c r="H55" s="334" t="s">
        <v>780</v>
      </c>
      <c r="I55" s="340">
        <v>5751.67</v>
      </c>
    </row>
    <row r="56" spans="1:9" x14ac:dyDescent="0.35">
      <c r="A56" s="334" t="str">
        <f>Inek2021A3[[#This Row],[ZPD2]]</f>
        <v>ZP07.15</v>
      </c>
      <c r="B56" s="334" t="str">
        <f>Inek2021A3[[#This Row],[OPSKode]]</f>
        <v>8-810.gg</v>
      </c>
      <c r="C56" s="340">
        <f>Inek2021A3[[#This Row],[Betrag2]]</f>
        <v>6941.67</v>
      </c>
      <c r="D56" s="334" t="s">
        <v>736</v>
      </c>
      <c r="E56" s="334" t="s">
        <v>737</v>
      </c>
      <c r="F56" s="334" t="s">
        <v>781</v>
      </c>
      <c r="G56" s="334" t="s">
        <v>782</v>
      </c>
      <c r="H56" s="334" t="s">
        <v>783</v>
      </c>
      <c r="I56" s="340">
        <v>6941.67</v>
      </c>
    </row>
    <row r="57" spans="1:9" x14ac:dyDescent="0.35">
      <c r="A57" s="334" t="str">
        <f>Inek2021A3[[#This Row],[ZPD2]]</f>
        <v>ZP07.16</v>
      </c>
      <c r="B57" s="334" t="str">
        <f>Inek2021A3[[#This Row],[OPSKode]]</f>
        <v>8-810.gh</v>
      </c>
      <c r="C57" s="340">
        <f>Inek2021A3[[#This Row],[Betrag2]]</f>
        <v>8131.67</v>
      </c>
      <c r="D57" s="334" t="s">
        <v>736</v>
      </c>
      <c r="E57" s="334" t="s">
        <v>737</v>
      </c>
      <c r="F57" s="334" t="s">
        <v>784</v>
      </c>
      <c r="G57" s="334" t="s">
        <v>785</v>
      </c>
      <c r="H57" s="334" t="s">
        <v>786</v>
      </c>
      <c r="I57" s="340">
        <v>8131.67</v>
      </c>
    </row>
    <row r="58" spans="1:9" x14ac:dyDescent="0.35">
      <c r="A58" s="334" t="str">
        <f>Inek2021A3[[#This Row],[ZPD2]]</f>
        <v>ZP07.17</v>
      </c>
      <c r="B58" s="334" t="str">
        <f>Inek2021A3[[#This Row],[OPSKode]]</f>
        <v>8-810.gj</v>
      </c>
      <c r="C58" s="340">
        <f>Inek2021A3[[#This Row],[Betrag2]]</f>
        <v>9321.67</v>
      </c>
      <c r="D58" s="334" t="s">
        <v>736</v>
      </c>
      <c r="E58" s="334" t="s">
        <v>737</v>
      </c>
      <c r="F58" s="334" t="s">
        <v>787</v>
      </c>
      <c r="G58" s="334" t="s">
        <v>788</v>
      </c>
      <c r="H58" s="334" t="s">
        <v>789</v>
      </c>
      <c r="I58" s="340">
        <v>9321.67</v>
      </c>
    </row>
    <row r="59" spans="1:9" x14ac:dyDescent="0.35">
      <c r="C59" s="340"/>
      <c r="D59" s="334" t="s">
        <v>790</v>
      </c>
      <c r="E59" s="334" t="s">
        <v>791</v>
      </c>
      <c r="H59" s="334" t="s">
        <v>792</v>
      </c>
    </row>
    <row r="60" spans="1:9" x14ac:dyDescent="0.35">
      <c r="A60" s="334" t="str">
        <f>Inek2021A3[[#This Row],[ZPD2]]</f>
        <v>ZP08.01</v>
      </c>
      <c r="B60" s="334" t="str">
        <f>Inek2021A3[[#This Row],[OPSKode]]</f>
        <v>6-001.80</v>
      </c>
      <c r="C60" s="340">
        <f>Inek2021A3[[#This Row],[Betrag2]]</f>
        <v>1032.53</v>
      </c>
      <c r="D60" s="334" t="s">
        <v>790</v>
      </c>
      <c r="E60" s="334" t="s">
        <v>791</v>
      </c>
      <c r="F60" s="334" t="s">
        <v>793</v>
      </c>
      <c r="G60" s="334" t="s">
        <v>794</v>
      </c>
      <c r="H60" s="334" t="s">
        <v>795</v>
      </c>
      <c r="I60" s="340">
        <v>1032.53</v>
      </c>
    </row>
    <row r="61" spans="1:9" x14ac:dyDescent="0.35">
      <c r="A61" s="334" t="str">
        <f>Inek2021A3[[#This Row],[ZPD2]]</f>
        <v>ZP08.02</v>
      </c>
      <c r="B61" s="334" t="str">
        <f>Inek2021A3[[#This Row],[OPSKode]]</f>
        <v>6-001.81</v>
      </c>
      <c r="C61" s="340">
        <f>Inek2021A3[[#This Row],[Betrag2]]</f>
        <v>1432.22</v>
      </c>
      <c r="D61" s="334" t="s">
        <v>790</v>
      </c>
      <c r="E61" s="334" t="s">
        <v>791</v>
      </c>
      <c r="F61" s="334" t="s">
        <v>796</v>
      </c>
      <c r="G61" s="334" t="s">
        <v>797</v>
      </c>
      <c r="H61" s="334" t="s">
        <v>798</v>
      </c>
      <c r="I61" s="340">
        <v>1432.22</v>
      </c>
    </row>
    <row r="62" spans="1:9" x14ac:dyDescent="0.35">
      <c r="A62" s="334" t="str">
        <f>Inek2021A3[[#This Row],[ZPD2]]</f>
        <v>ZP08.03</v>
      </c>
      <c r="B62" s="334" t="str">
        <f>Inek2021A3[[#This Row],[OPSKode]]</f>
        <v>6-001.82</v>
      </c>
      <c r="C62" s="340">
        <f>Inek2021A3[[#This Row],[Betrag2]]</f>
        <v>1831.9</v>
      </c>
      <c r="D62" s="334" t="s">
        <v>790</v>
      </c>
      <c r="E62" s="334" t="s">
        <v>791</v>
      </c>
      <c r="F62" s="334" t="s">
        <v>799</v>
      </c>
      <c r="G62" s="334" t="s">
        <v>800</v>
      </c>
      <c r="H62" s="334" t="s">
        <v>801</v>
      </c>
      <c r="I62" s="340">
        <v>1831.9</v>
      </c>
    </row>
    <row r="63" spans="1:9" x14ac:dyDescent="0.35">
      <c r="A63" s="334" t="str">
        <f>Inek2021A3[[#This Row],[ZPD2]]</f>
        <v>ZP08.04</v>
      </c>
      <c r="B63" s="334" t="str">
        <f>Inek2021A3[[#This Row],[OPSKode]]</f>
        <v>6-001.83</v>
      </c>
      <c r="C63" s="340">
        <f>Inek2021A3[[#This Row],[Betrag2]]</f>
        <v>2231.59</v>
      </c>
      <c r="D63" s="334" t="s">
        <v>790</v>
      </c>
      <c r="E63" s="334" t="s">
        <v>791</v>
      </c>
      <c r="F63" s="334" t="s">
        <v>802</v>
      </c>
      <c r="G63" s="334" t="s">
        <v>803</v>
      </c>
      <c r="H63" s="334" t="s">
        <v>804</v>
      </c>
      <c r="I63" s="340">
        <v>2231.59</v>
      </c>
    </row>
    <row r="64" spans="1:9" x14ac:dyDescent="0.35">
      <c r="A64" s="334" t="str">
        <f>Inek2021A3[[#This Row],[ZPD2]]</f>
        <v>ZP08.05</v>
      </c>
      <c r="B64" s="334" t="str">
        <f>Inek2021A3[[#This Row],[OPSKode]]</f>
        <v>6-001.84</v>
      </c>
      <c r="C64" s="340">
        <f>Inek2021A3[[#This Row],[Betrag2]]</f>
        <v>2631.28</v>
      </c>
      <c r="D64" s="334" t="s">
        <v>790</v>
      </c>
      <c r="E64" s="334" t="s">
        <v>791</v>
      </c>
      <c r="F64" s="334" t="s">
        <v>805</v>
      </c>
      <c r="G64" s="334" t="s">
        <v>806</v>
      </c>
      <c r="H64" s="334" t="s">
        <v>807</v>
      </c>
      <c r="I64" s="340">
        <v>2631.28</v>
      </c>
    </row>
    <row r="65" spans="1:9" x14ac:dyDescent="0.35">
      <c r="A65" s="334" t="str">
        <f>Inek2021A3[[#This Row],[ZPD2]]</f>
        <v>ZP08.06</v>
      </c>
      <c r="B65" s="334" t="str">
        <f>Inek2021A3[[#This Row],[OPSKode]]</f>
        <v>6-001.85</v>
      </c>
      <c r="C65" s="340">
        <f>Inek2021A3[[#This Row],[Betrag2]]</f>
        <v>3030.97</v>
      </c>
      <c r="D65" s="334" t="s">
        <v>790</v>
      </c>
      <c r="E65" s="334" t="s">
        <v>791</v>
      </c>
      <c r="F65" s="334" t="s">
        <v>808</v>
      </c>
      <c r="G65" s="334" t="s">
        <v>809</v>
      </c>
      <c r="H65" s="334" t="s">
        <v>810</v>
      </c>
      <c r="I65" s="340">
        <v>3030.97</v>
      </c>
    </row>
    <row r="66" spans="1:9" x14ac:dyDescent="0.35">
      <c r="A66" s="334" t="str">
        <f>Inek2021A3[[#This Row],[ZPD2]]</f>
        <v>ZP08.07</v>
      </c>
      <c r="B66" s="334" t="str">
        <f>Inek2021A3[[#This Row],[OPSKode]]</f>
        <v>6-001.86</v>
      </c>
      <c r="C66" s="340">
        <f>Inek2021A3[[#This Row],[Betrag2]]</f>
        <v>3430.66</v>
      </c>
      <c r="D66" s="334" t="s">
        <v>790</v>
      </c>
      <c r="E66" s="334" t="s">
        <v>791</v>
      </c>
      <c r="F66" s="334" t="s">
        <v>811</v>
      </c>
      <c r="G66" s="334" t="s">
        <v>812</v>
      </c>
      <c r="H66" s="334" t="s">
        <v>813</v>
      </c>
      <c r="I66" s="340">
        <v>3430.66</v>
      </c>
    </row>
    <row r="67" spans="1:9" x14ac:dyDescent="0.35">
      <c r="A67" s="334" t="str">
        <f>Inek2021A3[[#This Row],[ZPD2]]</f>
        <v>ZP08.08</v>
      </c>
      <c r="B67" s="334" t="str">
        <f>Inek2021A3[[#This Row],[OPSKode]]</f>
        <v>6-001.87</v>
      </c>
      <c r="C67" s="340">
        <f>Inek2021A3[[#This Row],[Betrag2]]</f>
        <v>3830.34</v>
      </c>
      <c r="D67" s="334" t="s">
        <v>790</v>
      </c>
      <c r="E67" s="334" t="s">
        <v>791</v>
      </c>
      <c r="F67" s="334" t="s">
        <v>814</v>
      </c>
      <c r="G67" s="334" t="s">
        <v>815</v>
      </c>
      <c r="H67" s="334" t="s">
        <v>816</v>
      </c>
      <c r="I67" s="340">
        <v>3830.34</v>
      </c>
    </row>
    <row r="68" spans="1:9" x14ac:dyDescent="0.35">
      <c r="A68" s="334" t="str">
        <f>Inek2021A3[[#This Row],[ZPD2]]</f>
        <v>ZP08.09</v>
      </c>
      <c r="B68" s="334" t="str">
        <f>Inek2021A3[[#This Row],[OPSKode]]</f>
        <v>6-001.88</v>
      </c>
      <c r="C68" s="340">
        <f>Inek2021A3[[#This Row],[Betrag2]]</f>
        <v>4363.26</v>
      </c>
      <c r="D68" s="334" t="s">
        <v>790</v>
      </c>
      <c r="E68" s="334" t="s">
        <v>791</v>
      </c>
      <c r="F68" s="334" t="s">
        <v>817</v>
      </c>
      <c r="G68" s="334" t="s">
        <v>818</v>
      </c>
      <c r="H68" s="334" t="s">
        <v>819</v>
      </c>
      <c r="I68" s="340">
        <v>4363.26</v>
      </c>
    </row>
    <row r="69" spans="1:9" x14ac:dyDescent="0.35">
      <c r="A69" s="334" t="str">
        <f>Inek2021A3[[#This Row],[ZPD2]]</f>
        <v>ZP08.10</v>
      </c>
      <c r="B69" s="334" t="str">
        <f>Inek2021A3[[#This Row],[OPSKode]]</f>
        <v>6-001.89</v>
      </c>
      <c r="C69" s="340">
        <f>Inek2021A3[[#This Row],[Betrag2]]</f>
        <v>5162.6400000000003</v>
      </c>
      <c r="D69" s="334" t="s">
        <v>790</v>
      </c>
      <c r="E69" s="334" t="s">
        <v>791</v>
      </c>
      <c r="F69" s="334" t="s">
        <v>820</v>
      </c>
      <c r="G69" s="334" t="s">
        <v>821</v>
      </c>
      <c r="H69" s="334" t="s">
        <v>822</v>
      </c>
      <c r="I69" s="340">
        <v>5162.6400000000003</v>
      </c>
    </row>
    <row r="70" spans="1:9" x14ac:dyDescent="0.35">
      <c r="A70" s="334" t="str">
        <f>Inek2021A3[[#This Row],[ZPD2]]</f>
        <v>ZP08.11</v>
      </c>
      <c r="B70" s="334" t="str">
        <f>Inek2021A3[[#This Row],[OPSKode]]</f>
        <v>6-001.8a</v>
      </c>
      <c r="C70" s="340">
        <f>Inek2021A3[[#This Row],[Betrag2]]</f>
        <v>5962.01</v>
      </c>
      <c r="D70" s="334" t="s">
        <v>790</v>
      </c>
      <c r="E70" s="334" t="s">
        <v>791</v>
      </c>
      <c r="F70" s="334" t="s">
        <v>823</v>
      </c>
      <c r="G70" s="334" t="s">
        <v>824</v>
      </c>
      <c r="H70" s="334" t="s">
        <v>825</v>
      </c>
      <c r="I70" s="340">
        <v>5962.01</v>
      </c>
    </row>
    <row r="71" spans="1:9" x14ac:dyDescent="0.35">
      <c r="A71" s="334" t="str">
        <f>Inek2021A3[[#This Row],[ZPD2]]</f>
        <v>ZP08.12</v>
      </c>
      <c r="B71" s="334" t="str">
        <f>Inek2021A3[[#This Row],[OPSKode]]</f>
        <v>6-001.8b</v>
      </c>
      <c r="C71" s="340">
        <f>Inek2021A3[[#This Row],[Betrag2]]</f>
        <v>6761.39</v>
      </c>
      <c r="D71" s="334" t="s">
        <v>790</v>
      </c>
      <c r="E71" s="334" t="s">
        <v>791</v>
      </c>
      <c r="F71" s="334" t="s">
        <v>826</v>
      </c>
      <c r="G71" s="334" t="s">
        <v>827</v>
      </c>
      <c r="H71" s="334" t="s">
        <v>828</v>
      </c>
      <c r="I71" s="340">
        <v>6761.39</v>
      </c>
    </row>
    <row r="72" spans="1:9" x14ac:dyDescent="0.35">
      <c r="A72" s="334" t="str">
        <f>Inek2021A3[[#This Row],[ZPD2]]</f>
        <v>ZP08.13</v>
      </c>
      <c r="B72" s="334" t="str">
        <f>Inek2021A3[[#This Row],[OPSKode]]</f>
        <v>6-001.8c</v>
      </c>
      <c r="C72" s="340">
        <f>Inek2021A3[[#This Row],[Betrag2]]</f>
        <v>7560.76</v>
      </c>
      <c r="D72" s="334" t="s">
        <v>790</v>
      </c>
      <c r="E72" s="334" t="s">
        <v>791</v>
      </c>
      <c r="F72" s="334" t="s">
        <v>829</v>
      </c>
      <c r="G72" s="334" t="s">
        <v>830</v>
      </c>
      <c r="H72" s="334" t="s">
        <v>831</v>
      </c>
      <c r="I72" s="340">
        <v>7560.76</v>
      </c>
    </row>
    <row r="73" spans="1:9" x14ac:dyDescent="0.35">
      <c r="A73" s="334" t="str">
        <f>Inek2021A3[[#This Row],[ZPD2]]</f>
        <v>ZP08.14</v>
      </c>
      <c r="B73" s="334" t="str">
        <f>Inek2021A3[[#This Row],[OPSKode]]</f>
        <v>6-001.8d</v>
      </c>
      <c r="C73" s="340">
        <f>Inek2021A3[[#This Row],[Betrag2]]</f>
        <v>8360.14</v>
      </c>
      <c r="D73" s="334" t="s">
        <v>790</v>
      </c>
      <c r="E73" s="334" t="s">
        <v>791</v>
      </c>
      <c r="F73" s="334" t="s">
        <v>832</v>
      </c>
      <c r="G73" s="334" t="s">
        <v>833</v>
      </c>
      <c r="H73" s="334" t="s">
        <v>834</v>
      </c>
      <c r="I73" s="340">
        <v>8360.14</v>
      </c>
    </row>
    <row r="74" spans="1:9" x14ac:dyDescent="0.35">
      <c r="A74" s="334" t="str">
        <f>Inek2021A3[[#This Row],[ZPD2]]</f>
        <v>ZP08.15</v>
      </c>
      <c r="B74" s="334" t="str">
        <f>Inek2021A3[[#This Row],[OPSKode]]</f>
        <v>6-001.8e</v>
      </c>
      <c r="C74" s="340">
        <f>Inek2021A3[[#This Row],[Betrag2]]</f>
        <v>9159.52</v>
      </c>
      <c r="D74" s="334" t="s">
        <v>790</v>
      </c>
      <c r="E74" s="334" t="s">
        <v>791</v>
      </c>
      <c r="F74" s="334" t="s">
        <v>835</v>
      </c>
      <c r="G74" s="334" t="s">
        <v>836</v>
      </c>
      <c r="H74" s="334" t="s">
        <v>837</v>
      </c>
      <c r="I74" s="340">
        <v>9159.52</v>
      </c>
    </row>
    <row r="75" spans="1:9" x14ac:dyDescent="0.35">
      <c r="A75" s="334" t="str">
        <f>Inek2021A3[[#This Row],[ZPD2]]</f>
        <v>ZP08.16</v>
      </c>
      <c r="B75" s="334" t="str">
        <f>Inek2021A3[[#This Row],[OPSKode]]</f>
        <v>6-001.8f</v>
      </c>
      <c r="C75" s="340">
        <f>Inek2021A3[[#This Row],[Betrag2]]</f>
        <v>9958.89</v>
      </c>
      <c r="D75" s="334" t="s">
        <v>790</v>
      </c>
      <c r="E75" s="334" t="s">
        <v>791</v>
      </c>
      <c r="F75" s="334" t="s">
        <v>838</v>
      </c>
      <c r="G75" s="334" t="s">
        <v>839</v>
      </c>
      <c r="H75" s="334" t="s">
        <v>840</v>
      </c>
      <c r="I75" s="340">
        <v>9958.89</v>
      </c>
    </row>
    <row r="76" spans="1:9" x14ac:dyDescent="0.35">
      <c r="A76" s="334" t="str">
        <f>Inek2021A3[[#This Row],[ZPD2]]</f>
        <v>ZP08.17</v>
      </c>
      <c r="B76" s="334" t="str">
        <f>Inek2021A3[[#This Row],[OPSKode]]</f>
        <v>6-001.8g</v>
      </c>
      <c r="C76" s="340">
        <f>Inek2021A3[[#This Row],[Betrag2]]</f>
        <v>10758.27</v>
      </c>
      <c r="D76" s="334" t="s">
        <v>790</v>
      </c>
      <c r="E76" s="334" t="s">
        <v>791</v>
      </c>
      <c r="F76" s="334" t="s">
        <v>841</v>
      </c>
      <c r="G76" s="334" t="s">
        <v>842</v>
      </c>
      <c r="H76" s="334" t="s">
        <v>843</v>
      </c>
      <c r="I76" s="340">
        <v>10758.27</v>
      </c>
    </row>
    <row r="77" spans="1:9" x14ac:dyDescent="0.35">
      <c r="A77" s="334" t="str">
        <f>Inek2021A3[[#This Row],[ZPD2]]</f>
        <v>ZP08.18</v>
      </c>
      <c r="B77" s="334" t="str">
        <f>Inek2021A3[[#This Row],[OPSKode]]</f>
        <v>6-001.8h</v>
      </c>
      <c r="C77" s="340">
        <f>Inek2021A3[[#This Row],[Betrag2]]</f>
        <v>11690.87</v>
      </c>
      <c r="D77" s="334" t="s">
        <v>790</v>
      </c>
      <c r="E77" s="334" t="s">
        <v>791</v>
      </c>
      <c r="F77" s="334" t="s">
        <v>844</v>
      </c>
      <c r="G77" s="334" t="s">
        <v>845</v>
      </c>
      <c r="H77" s="334" t="s">
        <v>846</v>
      </c>
      <c r="I77" s="340">
        <v>11690.87</v>
      </c>
    </row>
    <row r="78" spans="1:9" x14ac:dyDescent="0.35">
      <c r="A78" s="334" t="str">
        <f>Inek2021A3[[#This Row],[ZPD2]]</f>
        <v>ZP08.19</v>
      </c>
      <c r="B78" s="334" t="str">
        <f>Inek2021A3[[#This Row],[OPSKode]]</f>
        <v>6-001.8j</v>
      </c>
      <c r="C78" s="340">
        <f>Inek2021A3[[#This Row],[Betrag2]]</f>
        <v>12889.94</v>
      </c>
      <c r="D78" s="334" t="s">
        <v>790</v>
      </c>
      <c r="E78" s="334" t="s">
        <v>791</v>
      </c>
      <c r="F78" s="334" t="s">
        <v>847</v>
      </c>
      <c r="G78" s="334" t="s">
        <v>848</v>
      </c>
      <c r="H78" s="334" t="s">
        <v>849</v>
      </c>
      <c r="I78" s="340">
        <v>12889.94</v>
      </c>
    </row>
    <row r="79" spans="1:9" x14ac:dyDescent="0.35">
      <c r="A79" s="334" t="str">
        <f>Inek2021A3[[#This Row],[ZPD2]]</f>
        <v>ZP08.20</v>
      </c>
      <c r="B79" s="334" t="str">
        <f>Inek2021A3[[#This Row],[OPSKode]]</f>
        <v>6-001.8k</v>
      </c>
      <c r="C79" s="340">
        <f>Inek2021A3[[#This Row],[Betrag2]]</f>
        <v>14089</v>
      </c>
      <c r="D79" s="334" t="s">
        <v>790</v>
      </c>
      <c r="E79" s="334" t="s">
        <v>791</v>
      </c>
      <c r="F79" s="334" t="s">
        <v>850</v>
      </c>
      <c r="G79" s="334" t="s">
        <v>851</v>
      </c>
      <c r="H79" s="334" t="s">
        <v>852</v>
      </c>
      <c r="I79" s="340">
        <v>14089</v>
      </c>
    </row>
    <row r="80" spans="1:9" x14ac:dyDescent="0.35">
      <c r="A80" s="334" t="str">
        <f>Inek2021A3[[#This Row],[ZPD2]]</f>
        <v>ZP08.21</v>
      </c>
      <c r="B80" s="334" t="str">
        <f>Inek2021A3[[#This Row],[OPSKode]]</f>
        <v>6-001.8m</v>
      </c>
      <c r="C80" s="340">
        <f>Inek2021A3[[#This Row],[Betrag2]]</f>
        <v>15288.07</v>
      </c>
      <c r="D80" s="334" t="s">
        <v>790</v>
      </c>
      <c r="E80" s="334" t="s">
        <v>791</v>
      </c>
      <c r="F80" s="334" t="s">
        <v>853</v>
      </c>
      <c r="G80" s="334" t="s">
        <v>854</v>
      </c>
      <c r="H80" s="334" t="s">
        <v>855</v>
      </c>
      <c r="I80" s="340">
        <v>15288.07</v>
      </c>
    </row>
    <row r="81" spans="1:9" x14ac:dyDescent="0.35">
      <c r="A81" s="334" t="str">
        <f>Inek2021A3[[#This Row],[ZPD2]]</f>
        <v>ZP08.22</v>
      </c>
      <c r="B81" s="334" t="str">
        <f>Inek2021A3[[#This Row],[OPSKode]]</f>
        <v>6-001.8n</v>
      </c>
      <c r="C81" s="340">
        <f>Inek2021A3[[#This Row],[Betrag2]]</f>
        <v>16487.13</v>
      </c>
      <c r="D81" s="334" t="s">
        <v>790</v>
      </c>
      <c r="E81" s="334" t="s">
        <v>791</v>
      </c>
      <c r="F81" s="334" t="s">
        <v>856</v>
      </c>
      <c r="G81" s="334" t="s">
        <v>857</v>
      </c>
      <c r="H81" s="334" t="s">
        <v>858</v>
      </c>
      <c r="I81" s="340">
        <v>16487.13</v>
      </c>
    </row>
    <row r="82" spans="1:9" x14ac:dyDescent="0.35">
      <c r="C82" s="340"/>
      <c r="D82" s="334" t="s">
        <v>859</v>
      </c>
      <c r="E82" s="334" t="s">
        <v>860</v>
      </c>
      <c r="H82" s="334" t="s">
        <v>861</v>
      </c>
    </row>
    <row r="83" spans="1:9" x14ac:dyDescent="0.35">
      <c r="A83" s="334" t="str">
        <f>Inek2021A3[[#This Row],[ZPD2]]</f>
        <v>ZP10.01</v>
      </c>
      <c r="B83" s="334" t="str">
        <f>Inek2021A3[[#This Row],[OPSKode]]</f>
        <v>6-001.a0</v>
      </c>
      <c r="C83" s="340">
        <f>Inek2021A3[[#This Row],[Betrag2]]</f>
        <v>721.82</v>
      </c>
      <c r="D83" s="334" t="s">
        <v>859</v>
      </c>
      <c r="E83" s="334" t="s">
        <v>860</v>
      </c>
      <c r="F83" s="334" t="s">
        <v>862</v>
      </c>
      <c r="G83" s="334" t="s">
        <v>863</v>
      </c>
      <c r="H83" s="334" t="s">
        <v>864</v>
      </c>
      <c r="I83" s="340">
        <v>721.82</v>
      </c>
    </row>
    <row r="84" spans="1:9" x14ac:dyDescent="0.35">
      <c r="A84" s="334" t="str">
        <f>Inek2021A3[[#This Row],[ZPD2]]</f>
        <v>ZP10.02</v>
      </c>
      <c r="B84" s="334" t="str">
        <f>Inek2021A3[[#This Row],[OPSKode]]</f>
        <v>6-001.a1</v>
      </c>
      <c r="C84" s="340">
        <f>Inek2021A3[[#This Row],[Betrag2]]</f>
        <v>976.58</v>
      </c>
      <c r="D84" s="334" t="s">
        <v>859</v>
      </c>
      <c r="E84" s="334" t="s">
        <v>860</v>
      </c>
      <c r="F84" s="334" t="s">
        <v>865</v>
      </c>
      <c r="G84" s="334" t="s">
        <v>866</v>
      </c>
      <c r="H84" s="334" t="s">
        <v>867</v>
      </c>
      <c r="I84" s="340">
        <v>976.58</v>
      </c>
    </row>
    <row r="85" spans="1:9" x14ac:dyDescent="0.35">
      <c r="A85" s="334" t="str">
        <f>Inek2021A3[[#This Row],[ZPD2]]</f>
        <v>ZP10.03</v>
      </c>
      <c r="B85" s="334" t="str">
        <f>Inek2021A3[[#This Row],[OPSKode]]</f>
        <v>6-001.a2</v>
      </c>
      <c r="C85" s="340">
        <f>Inek2021A3[[#This Row],[Betrag2]]</f>
        <v>1231.3399999999999</v>
      </c>
      <c r="D85" s="334" t="s">
        <v>859</v>
      </c>
      <c r="E85" s="334" t="s">
        <v>860</v>
      </c>
      <c r="F85" s="334" t="s">
        <v>868</v>
      </c>
      <c r="G85" s="334" t="s">
        <v>869</v>
      </c>
      <c r="H85" s="334" t="s">
        <v>870</v>
      </c>
      <c r="I85" s="340">
        <v>1231.3399999999999</v>
      </c>
    </row>
    <row r="86" spans="1:9" x14ac:dyDescent="0.35">
      <c r="A86" s="334" t="str">
        <f>Inek2021A3[[#This Row],[ZPD2]]</f>
        <v>ZP10.04</v>
      </c>
      <c r="B86" s="334" t="str">
        <f>Inek2021A3[[#This Row],[OPSKode]]</f>
        <v>6-001.a3</v>
      </c>
      <c r="C86" s="340">
        <f>Inek2021A3[[#This Row],[Betrag2]]</f>
        <v>1486.1</v>
      </c>
      <c r="D86" s="334" t="s">
        <v>859</v>
      </c>
      <c r="E86" s="334" t="s">
        <v>860</v>
      </c>
      <c r="F86" s="334" t="s">
        <v>871</v>
      </c>
      <c r="G86" s="334" t="s">
        <v>872</v>
      </c>
      <c r="H86" s="334" t="s">
        <v>873</v>
      </c>
      <c r="I86" s="340">
        <v>1486.1</v>
      </c>
    </row>
    <row r="87" spans="1:9" x14ac:dyDescent="0.35">
      <c r="A87" s="334" t="str">
        <f>Inek2021A3[[#This Row],[ZPD2]]</f>
        <v>ZP10.05</v>
      </c>
      <c r="B87" s="334" t="str">
        <f>Inek2021A3[[#This Row],[OPSKode]]</f>
        <v>6-001.a4</v>
      </c>
      <c r="C87" s="340">
        <f>Inek2021A3[[#This Row],[Betrag2]]</f>
        <v>1740.86</v>
      </c>
      <c r="D87" s="334" t="s">
        <v>859</v>
      </c>
      <c r="E87" s="334" t="s">
        <v>860</v>
      </c>
      <c r="F87" s="334" t="s">
        <v>874</v>
      </c>
      <c r="G87" s="334" t="s">
        <v>875</v>
      </c>
      <c r="H87" s="334" t="s">
        <v>876</v>
      </c>
      <c r="I87" s="340">
        <v>1740.86</v>
      </c>
    </row>
    <row r="88" spans="1:9" x14ac:dyDescent="0.35">
      <c r="A88" s="334" t="str">
        <f>Inek2021A3[[#This Row],[ZPD2]]</f>
        <v>ZP10.06</v>
      </c>
      <c r="B88" s="334" t="str">
        <f>Inek2021A3[[#This Row],[OPSKode]]</f>
        <v>6-001.a5</v>
      </c>
      <c r="C88" s="340">
        <f>Inek2021A3[[#This Row],[Betrag2]]</f>
        <v>1995.62</v>
      </c>
      <c r="D88" s="334" t="s">
        <v>859</v>
      </c>
      <c r="E88" s="334" t="s">
        <v>860</v>
      </c>
      <c r="F88" s="334" t="s">
        <v>877</v>
      </c>
      <c r="G88" s="334" t="s">
        <v>878</v>
      </c>
      <c r="H88" s="334" t="s">
        <v>879</v>
      </c>
      <c r="I88" s="340">
        <v>1995.62</v>
      </c>
    </row>
    <row r="89" spans="1:9" x14ac:dyDescent="0.35">
      <c r="A89" s="334" t="str">
        <f>Inek2021A3[[#This Row],[ZPD2]]</f>
        <v>ZP10.07</v>
      </c>
      <c r="B89" s="334" t="str">
        <f>Inek2021A3[[#This Row],[OPSKode]]</f>
        <v>6-001.a6</v>
      </c>
      <c r="C89" s="340">
        <f>Inek2021A3[[#This Row],[Betrag2]]</f>
        <v>2335.3000000000002</v>
      </c>
      <c r="D89" s="334" t="s">
        <v>859</v>
      </c>
      <c r="E89" s="334" t="s">
        <v>860</v>
      </c>
      <c r="F89" s="334" t="s">
        <v>880</v>
      </c>
      <c r="G89" s="334" t="s">
        <v>881</v>
      </c>
      <c r="H89" s="334" t="s">
        <v>882</v>
      </c>
      <c r="I89" s="340">
        <v>2335.3000000000002</v>
      </c>
    </row>
    <row r="90" spans="1:9" x14ac:dyDescent="0.35">
      <c r="A90" s="334" t="str">
        <f>Inek2021A3[[#This Row],[ZPD2]]</f>
        <v>ZP10.08</v>
      </c>
      <c r="B90" s="334" t="str">
        <f>Inek2021A3[[#This Row],[OPSKode]]</f>
        <v>6-001.a7</v>
      </c>
      <c r="C90" s="340">
        <f>Inek2021A3[[#This Row],[Betrag2]]</f>
        <v>2844.82</v>
      </c>
      <c r="D90" s="334" t="s">
        <v>859</v>
      </c>
      <c r="E90" s="334" t="s">
        <v>860</v>
      </c>
      <c r="F90" s="334" t="s">
        <v>883</v>
      </c>
      <c r="G90" s="334" t="s">
        <v>884</v>
      </c>
      <c r="H90" s="334" t="s">
        <v>885</v>
      </c>
      <c r="I90" s="340">
        <v>2844.82</v>
      </c>
    </row>
    <row r="91" spans="1:9" x14ac:dyDescent="0.35">
      <c r="A91" s="334" t="str">
        <f>Inek2021A3[[#This Row],[ZPD2]]</f>
        <v>ZP10.09</v>
      </c>
      <c r="B91" s="334" t="str">
        <f>Inek2021A3[[#This Row],[OPSKode]]</f>
        <v>6-001.a8</v>
      </c>
      <c r="C91" s="340">
        <f>Inek2021A3[[#This Row],[Betrag2]]</f>
        <v>3354.34</v>
      </c>
      <c r="D91" s="334" t="s">
        <v>859</v>
      </c>
      <c r="E91" s="334" t="s">
        <v>860</v>
      </c>
      <c r="F91" s="334" t="s">
        <v>886</v>
      </c>
      <c r="G91" s="334" t="s">
        <v>887</v>
      </c>
      <c r="H91" s="334" t="s">
        <v>888</v>
      </c>
      <c r="I91" s="340">
        <v>3354.34</v>
      </c>
    </row>
    <row r="92" spans="1:9" x14ac:dyDescent="0.35">
      <c r="A92" s="334" t="str">
        <f>Inek2021A3[[#This Row],[ZPD2]]</f>
        <v>ZP10.10</v>
      </c>
      <c r="B92" s="334" t="str">
        <f>Inek2021A3[[#This Row],[OPSKode]]</f>
        <v>6-001.a9</v>
      </c>
      <c r="C92" s="340">
        <f>Inek2021A3[[#This Row],[Betrag2]]</f>
        <v>3863.86</v>
      </c>
      <c r="D92" s="334" t="s">
        <v>859</v>
      </c>
      <c r="E92" s="334" t="s">
        <v>860</v>
      </c>
      <c r="F92" s="334" t="s">
        <v>889</v>
      </c>
      <c r="G92" s="334" t="s">
        <v>890</v>
      </c>
      <c r="H92" s="334" t="s">
        <v>891</v>
      </c>
      <c r="I92" s="340">
        <v>3863.86</v>
      </c>
    </row>
    <row r="93" spans="1:9" x14ac:dyDescent="0.35">
      <c r="A93" s="334" t="str">
        <f>Inek2021A3[[#This Row],[ZPD2]]</f>
        <v>ZP10.11</v>
      </c>
      <c r="B93" s="334" t="str">
        <f>Inek2021A3[[#This Row],[OPSKode]]</f>
        <v>6-001.aa</v>
      </c>
      <c r="C93" s="340">
        <f>Inek2021A3[[#This Row],[Betrag2]]</f>
        <v>4373.38</v>
      </c>
      <c r="D93" s="334" t="s">
        <v>859</v>
      </c>
      <c r="E93" s="334" t="s">
        <v>860</v>
      </c>
      <c r="F93" s="334" t="s">
        <v>892</v>
      </c>
      <c r="G93" s="334" t="s">
        <v>893</v>
      </c>
      <c r="H93" s="334" t="s">
        <v>894</v>
      </c>
      <c r="I93" s="340">
        <v>4373.38</v>
      </c>
    </row>
    <row r="94" spans="1:9" x14ac:dyDescent="0.35">
      <c r="A94" s="334" t="str">
        <f>Inek2021A3[[#This Row],[ZPD2]]</f>
        <v>ZP10.12</v>
      </c>
      <c r="B94" s="334" t="str">
        <f>Inek2021A3[[#This Row],[OPSKode]]</f>
        <v>6-001.ab</v>
      </c>
      <c r="C94" s="340">
        <f>Inek2021A3[[#This Row],[Betrag2]]</f>
        <v>4967.82</v>
      </c>
      <c r="D94" s="334" t="s">
        <v>859</v>
      </c>
      <c r="E94" s="334" t="s">
        <v>860</v>
      </c>
      <c r="F94" s="334" t="s">
        <v>895</v>
      </c>
      <c r="G94" s="334" t="s">
        <v>896</v>
      </c>
      <c r="H94" s="334" t="s">
        <v>897</v>
      </c>
      <c r="I94" s="340">
        <v>4967.82</v>
      </c>
    </row>
    <row r="95" spans="1:9" x14ac:dyDescent="0.35">
      <c r="A95" s="334" t="str">
        <f>Inek2021A3[[#This Row],[ZPD2]]</f>
        <v>ZP10.13</v>
      </c>
      <c r="B95" s="334" t="str">
        <f>Inek2021A3[[#This Row],[OPSKode]]</f>
        <v>6-001.ac</v>
      </c>
      <c r="C95" s="340">
        <f>Inek2021A3[[#This Row],[Betrag2]]</f>
        <v>5732.1</v>
      </c>
      <c r="D95" s="334" t="s">
        <v>859</v>
      </c>
      <c r="E95" s="334" t="s">
        <v>860</v>
      </c>
      <c r="F95" s="334" t="s">
        <v>898</v>
      </c>
      <c r="G95" s="334" t="s">
        <v>899</v>
      </c>
      <c r="H95" s="334" t="s">
        <v>900</v>
      </c>
      <c r="I95" s="340">
        <v>5732.1</v>
      </c>
    </row>
    <row r="96" spans="1:9" x14ac:dyDescent="0.35">
      <c r="A96" s="334" t="str">
        <f>Inek2021A3[[#This Row],[ZPD2]]</f>
        <v>ZP10.14</v>
      </c>
      <c r="B96" s="334" t="str">
        <f>Inek2021A3[[#This Row],[OPSKode]]</f>
        <v>6-001.ad</v>
      </c>
      <c r="C96" s="340">
        <f>Inek2021A3[[#This Row],[Betrag2]]</f>
        <v>6496.38</v>
      </c>
      <c r="D96" s="334" t="s">
        <v>859</v>
      </c>
      <c r="E96" s="334" t="s">
        <v>860</v>
      </c>
      <c r="F96" s="334" t="s">
        <v>901</v>
      </c>
      <c r="G96" s="334" t="s">
        <v>902</v>
      </c>
      <c r="H96" s="334" t="s">
        <v>903</v>
      </c>
      <c r="I96" s="340">
        <v>6496.38</v>
      </c>
    </row>
    <row r="97" spans="1:9" x14ac:dyDescent="0.35">
      <c r="A97" s="334" t="str">
        <f>Inek2021A3[[#This Row],[ZPD2]]</f>
        <v>ZP10.15</v>
      </c>
      <c r="B97" s="334" t="str">
        <f>Inek2021A3[[#This Row],[OPSKode]]</f>
        <v>6-001.ae</v>
      </c>
      <c r="C97" s="340">
        <f>Inek2021A3[[#This Row],[Betrag2]]</f>
        <v>7260.66</v>
      </c>
      <c r="D97" s="334" t="s">
        <v>859</v>
      </c>
      <c r="E97" s="334" t="s">
        <v>860</v>
      </c>
      <c r="F97" s="334" t="s">
        <v>904</v>
      </c>
      <c r="G97" s="334" t="s">
        <v>905</v>
      </c>
      <c r="H97" s="334" t="s">
        <v>906</v>
      </c>
      <c r="I97" s="340">
        <v>7260.66</v>
      </c>
    </row>
    <row r="98" spans="1:9" x14ac:dyDescent="0.35">
      <c r="A98" s="334" t="str">
        <f>Inek2021A3[[#This Row],[ZPD2]]</f>
        <v>ZP10.16</v>
      </c>
      <c r="B98" s="334" t="str">
        <f>Inek2021A3[[#This Row],[OPSKode]]</f>
        <v>6-001.af</v>
      </c>
      <c r="C98" s="340">
        <f>Inek2021A3[[#This Row],[Betrag2]]</f>
        <v>8024.94</v>
      </c>
      <c r="D98" s="334" t="s">
        <v>859</v>
      </c>
      <c r="E98" s="334" t="s">
        <v>860</v>
      </c>
      <c r="F98" s="334" t="s">
        <v>907</v>
      </c>
      <c r="G98" s="334" t="s">
        <v>908</v>
      </c>
      <c r="H98" s="334" t="s">
        <v>909</v>
      </c>
      <c r="I98" s="340">
        <v>8024.94</v>
      </c>
    </row>
    <row r="99" spans="1:9" x14ac:dyDescent="0.35">
      <c r="A99" s="334" t="str">
        <f>Inek2021A3[[#This Row],[ZPD2]]</f>
        <v>ZP10.17</v>
      </c>
      <c r="C99" s="502" t="s">
        <v>3966</v>
      </c>
      <c r="D99" s="334" t="s">
        <v>859</v>
      </c>
      <c r="E99" s="334" t="s">
        <v>860</v>
      </c>
      <c r="F99" s="334" t="s">
        <v>910</v>
      </c>
      <c r="H99" s="334" t="s">
        <v>911</v>
      </c>
    </row>
    <row r="100" spans="1:9" x14ac:dyDescent="0.35">
      <c r="A100" s="334" t="str">
        <f>Inek2021A3[[#This Row],[ZPD2]]</f>
        <v>ZP10.18</v>
      </c>
      <c r="B100" s="334" t="str">
        <f>Inek2021A3[[#This Row],[OPSKode]]</f>
        <v>6-001.ah</v>
      </c>
      <c r="C100" s="340">
        <f>Inek2021A3[[#This Row],[Betrag2]]</f>
        <v>9043.98</v>
      </c>
      <c r="D100" s="334" t="s">
        <v>859</v>
      </c>
      <c r="E100" s="334" t="s">
        <v>860</v>
      </c>
      <c r="F100" s="334" t="s">
        <v>912</v>
      </c>
      <c r="G100" s="334" t="s">
        <v>913</v>
      </c>
      <c r="H100" s="334" t="s">
        <v>914</v>
      </c>
      <c r="I100" s="340">
        <v>9043.98</v>
      </c>
    </row>
    <row r="101" spans="1:9" x14ac:dyDescent="0.35">
      <c r="A101" s="334" t="str">
        <f>Inek2021A3[[#This Row],[ZPD2]]</f>
        <v>ZP10.19</v>
      </c>
      <c r="B101" s="334" t="str">
        <f>Inek2021A3[[#This Row],[OPSKode]]</f>
        <v>6-001.aj</v>
      </c>
      <c r="C101" s="340">
        <f>Inek2021A3[[#This Row],[Betrag2]]</f>
        <v>10572.54</v>
      </c>
      <c r="D101" s="334" t="s">
        <v>859</v>
      </c>
      <c r="E101" s="334" t="s">
        <v>860</v>
      </c>
      <c r="F101" s="334" t="s">
        <v>915</v>
      </c>
      <c r="G101" s="334" t="s">
        <v>916</v>
      </c>
      <c r="H101" s="334" t="s">
        <v>917</v>
      </c>
      <c r="I101" s="340">
        <v>10572.54</v>
      </c>
    </row>
    <row r="102" spans="1:9" x14ac:dyDescent="0.35">
      <c r="A102" s="334" t="str">
        <f>Inek2021A3[[#This Row],[ZPD2]]</f>
        <v>ZP10.20</v>
      </c>
      <c r="B102" s="334" t="str">
        <f>Inek2021A3[[#This Row],[OPSKode]]</f>
        <v>6-001.ak</v>
      </c>
      <c r="C102" s="340">
        <f>Inek2021A3[[#This Row],[Betrag2]]</f>
        <v>12101.1</v>
      </c>
      <c r="D102" s="334" t="s">
        <v>859</v>
      </c>
      <c r="E102" s="334" t="s">
        <v>860</v>
      </c>
      <c r="F102" s="334" t="s">
        <v>918</v>
      </c>
      <c r="G102" s="334" t="s">
        <v>919</v>
      </c>
      <c r="H102" s="334" t="s">
        <v>920</v>
      </c>
      <c r="I102" s="340">
        <v>12101.1</v>
      </c>
    </row>
    <row r="103" spans="1:9" x14ac:dyDescent="0.35">
      <c r="C103" s="340"/>
      <c r="D103" s="334" t="s">
        <v>921</v>
      </c>
      <c r="E103" s="334" t="s">
        <v>922</v>
      </c>
      <c r="H103" s="334" t="s">
        <v>3891</v>
      </c>
    </row>
    <row r="104" spans="1:9" x14ac:dyDescent="0.35">
      <c r="A104" s="334" t="str">
        <f>Inek2021A3[[#This Row],[ZPD2]]</f>
        <v>ZP11.01</v>
      </c>
      <c r="B104" s="334" t="str">
        <f>Inek2021A3[[#This Row],[OPSKode]]</f>
        <v>8-810.q0</v>
      </c>
      <c r="C104" s="340">
        <f>Inek2021A3[[#This Row],[Betrag2]]</f>
        <v>1669.4</v>
      </c>
      <c r="D104" s="334" t="s">
        <v>921</v>
      </c>
      <c r="E104" s="334" t="s">
        <v>922</v>
      </c>
      <c r="F104" s="334" t="s">
        <v>924</v>
      </c>
      <c r="G104" s="334" t="s">
        <v>925</v>
      </c>
      <c r="H104" s="334" t="s">
        <v>926</v>
      </c>
      <c r="I104" s="340">
        <v>1669.4</v>
      </c>
    </row>
    <row r="105" spans="1:9" x14ac:dyDescent="0.35">
      <c r="A105" s="334" t="str">
        <f>Inek2021A3[[#This Row],[ZPD2]]</f>
        <v>ZP11.02</v>
      </c>
      <c r="B105" s="334" t="str">
        <f>Inek2021A3[[#This Row],[OPSKode]]</f>
        <v>8-810.q1</v>
      </c>
      <c r="C105" s="340">
        <f>Inek2021A3[[#This Row],[Betrag2]]</f>
        <v>3338.8</v>
      </c>
      <c r="D105" s="334" t="s">
        <v>921</v>
      </c>
      <c r="E105" s="334" t="s">
        <v>922</v>
      </c>
      <c r="F105" s="334" t="s">
        <v>927</v>
      </c>
      <c r="G105" s="334" t="s">
        <v>928</v>
      </c>
      <c r="H105" s="334" t="s">
        <v>929</v>
      </c>
      <c r="I105" s="340">
        <v>3338.8</v>
      </c>
    </row>
    <row r="106" spans="1:9" x14ac:dyDescent="0.35">
      <c r="A106" s="334" t="str">
        <f>Inek2021A3[[#This Row],[ZPD2]]</f>
        <v>ZP11.03</v>
      </c>
      <c r="B106" s="334" t="str">
        <f>Inek2021A3[[#This Row],[OPSKode]]</f>
        <v>8-810.q2</v>
      </c>
      <c r="C106" s="340">
        <f>Inek2021A3[[#This Row],[Betrag2]]</f>
        <v>5008.2</v>
      </c>
      <c r="D106" s="334" t="s">
        <v>921</v>
      </c>
      <c r="E106" s="334" t="s">
        <v>922</v>
      </c>
      <c r="F106" s="334" t="s">
        <v>930</v>
      </c>
      <c r="G106" s="334" t="s">
        <v>931</v>
      </c>
      <c r="H106" s="334" t="s">
        <v>932</v>
      </c>
      <c r="I106" s="340">
        <v>5008.2</v>
      </c>
    </row>
    <row r="107" spans="1:9" x14ac:dyDescent="0.35">
      <c r="A107" s="334" t="str">
        <f>Inek2021A3[[#This Row],[ZPD2]]</f>
        <v>ZP11.04</v>
      </c>
      <c r="B107" s="334" t="str">
        <f>Inek2021A3[[#This Row],[OPSKode]]</f>
        <v>8-810.q3</v>
      </c>
      <c r="C107" s="340">
        <f>Inek2021A3[[#This Row],[Betrag2]]</f>
        <v>6677.6</v>
      </c>
      <c r="D107" s="334" t="s">
        <v>921</v>
      </c>
      <c r="E107" s="334" t="s">
        <v>922</v>
      </c>
      <c r="F107" s="334" t="s">
        <v>933</v>
      </c>
      <c r="G107" s="334" t="s">
        <v>934</v>
      </c>
      <c r="H107" s="334" t="s">
        <v>935</v>
      </c>
      <c r="I107" s="340">
        <v>6677.6</v>
      </c>
    </row>
    <row r="108" spans="1:9" x14ac:dyDescent="0.35">
      <c r="A108" s="334" t="str">
        <f>Inek2021A3[[#This Row],[ZPD2]]</f>
        <v>ZP11.05</v>
      </c>
      <c r="B108" s="334" t="str">
        <f>Inek2021A3[[#This Row],[OPSKode]]</f>
        <v>8-810.q4</v>
      </c>
      <c r="C108" s="340">
        <f>Inek2021A3[[#This Row],[Betrag2]]</f>
        <v>8347</v>
      </c>
      <c r="D108" s="334" t="s">
        <v>921</v>
      </c>
      <c r="E108" s="334" t="s">
        <v>922</v>
      </c>
      <c r="F108" s="334" t="s">
        <v>936</v>
      </c>
      <c r="G108" s="334" t="s">
        <v>937</v>
      </c>
      <c r="H108" s="334" t="s">
        <v>938</v>
      </c>
      <c r="I108" s="340">
        <v>8347</v>
      </c>
    </row>
    <row r="109" spans="1:9" x14ac:dyDescent="0.35">
      <c r="A109" s="334" t="str">
        <f>Inek2021A3[[#This Row],[ZPD2]]</f>
        <v>ZP11.06</v>
      </c>
      <c r="B109" s="334" t="str">
        <f>Inek2021A3[[#This Row],[OPSKode]]</f>
        <v>8-810.q5</v>
      </c>
      <c r="C109" s="340">
        <f>Inek2021A3[[#This Row],[Betrag2]]</f>
        <v>10016.4</v>
      </c>
      <c r="D109" s="334" t="s">
        <v>921</v>
      </c>
      <c r="E109" s="334" t="s">
        <v>922</v>
      </c>
      <c r="F109" s="334" t="s">
        <v>939</v>
      </c>
      <c r="G109" s="334" t="s">
        <v>940</v>
      </c>
      <c r="H109" s="334" t="s">
        <v>941</v>
      </c>
      <c r="I109" s="340">
        <v>10016.4</v>
      </c>
    </row>
    <row r="110" spans="1:9" x14ac:dyDescent="0.35">
      <c r="A110" s="334" t="str">
        <f>Inek2021A3[[#This Row],[ZPD2]]</f>
        <v>ZP11.07</v>
      </c>
      <c r="B110" s="334" t="str">
        <f>Inek2021A3[[#This Row],[OPSKode]]</f>
        <v>8-810.q6</v>
      </c>
      <c r="C110" s="340">
        <f>Inek2021A3[[#This Row],[Betrag2]]</f>
        <v>11685.8</v>
      </c>
      <c r="D110" s="334" t="s">
        <v>921</v>
      </c>
      <c r="E110" s="334" t="s">
        <v>922</v>
      </c>
      <c r="F110" s="334" t="s">
        <v>942</v>
      </c>
      <c r="G110" s="334" t="s">
        <v>943</v>
      </c>
      <c r="H110" s="334" t="s">
        <v>944</v>
      </c>
      <c r="I110" s="340">
        <v>11685.8</v>
      </c>
    </row>
    <row r="111" spans="1:9" x14ac:dyDescent="0.35">
      <c r="A111" s="334" t="str">
        <f>Inek2021A3[[#This Row],[ZPD2]]</f>
        <v>ZP11.08</v>
      </c>
      <c r="B111" s="334" t="str">
        <f>Inek2021A3[[#This Row],[OPSKode]]</f>
        <v>8-810.q7</v>
      </c>
      <c r="C111" s="340">
        <f>Inek2021A3[[#This Row],[Betrag2]]</f>
        <v>13355.2</v>
      </c>
      <c r="D111" s="334" t="s">
        <v>921</v>
      </c>
      <c r="E111" s="334" t="s">
        <v>922</v>
      </c>
      <c r="F111" s="334" t="s">
        <v>945</v>
      </c>
      <c r="G111" s="334" t="s">
        <v>946</v>
      </c>
      <c r="H111" s="334" t="s">
        <v>947</v>
      </c>
      <c r="I111" s="340">
        <v>13355.2</v>
      </c>
    </row>
    <row r="112" spans="1:9" x14ac:dyDescent="0.35">
      <c r="A112" s="334" t="str">
        <f>Inek2021A3[[#This Row],[ZPD2]]</f>
        <v>ZP11.09</v>
      </c>
      <c r="B112" s="334" t="str">
        <f>Inek2021A3[[#This Row],[OPSKode]]</f>
        <v>8-810.q8</v>
      </c>
      <c r="C112" s="340">
        <f>Inek2021A3[[#This Row],[Betrag2]]</f>
        <v>15024.6</v>
      </c>
      <c r="D112" s="334" t="s">
        <v>921</v>
      </c>
      <c r="E112" s="334" t="s">
        <v>922</v>
      </c>
      <c r="F112" s="334" t="s">
        <v>948</v>
      </c>
      <c r="G112" s="334" t="s">
        <v>949</v>
      </c>
      <c r="H112" s="334" t="s">
        <v>950</v>
      </c>
      <c r="I112" s="340">
        <v>15024.6</v>
      </c>
    </row>
    <row r="113" spans="1:9" x14ac:dyDescent="0.35">
      <c r="A113" s="334" t="str">
        <f>Inek2021A3[[#This Row],[ZPD2]]</f>
        <v>ZP11.10</v>
      </c>
      <c r="B113" s="334" t="str">
        <f>Inek2021A3[[#This Row],[OPSKode]]</f>
        <v>8-810.q9</v>
      </c>
      <c r="C113" s="340">
        <f>Inek2021A3[[#This Row],[Betrag2]]</f>
        <v>16694</v>
      </c>
      <c r="D113" s="334" t="s">
        <v>921</v>
      </c>
      <c r="E113" s="334" t="s">
        <v>922</v>
      </c>
      <c r="F113" s="334" t="s">
        <v>951</v>
      </c>
      <c r="G113" s="334" t="s">
        <v>952</v>
      </c>
      <c r="H113" s="334" t="s">
        <v>953</v>
      </c>
      <c r="I113" s="340">
        <v>16694</v>
      </c>
    </row>
    <row r="114" spans="1:9" x14ac:dyDescent="0.35">
      <c r="A114" s="334" t="str">
        <f>Inek2021A3[[#This Row],[ZPD2]]</f>
        <v>ZP11.11</v>
      </c>
      <c r="B114" s="334" t="str">
        <f>Inek2021A3[[#This Row],[OPSKode]]</f>
        <v>8-810.qa</v>
      </c>
      <c r="C114" s="340">
        <f>Inek2021A3[[#This Row],[Betrag2]]</f>
        <v>18363.400000000001</v>
      </c>
      <c r="D114" s="334" t="s">
        <v>921</v>
      </c>
      <c r="E114" s="334" t="s">
        <v>922</v>
      </c>
      <c r="F114" s="334" t="s">
        <v>954</v>
      </c>
      <c r="G114" s="334" t="s">
        <v>955</v>
      </c>
      <c r="H114" s="334" t="s">
        <v>956</v>
      </c>
      <c r="I114" s="340">
        <v>18363.400000000001</v>
      </c>
    </row>
    <row r="115" spans="1:9" x14ac:dyDescent="0.35">
      <c r="A115" s="334" t="str">
        <f>Inek2021A3[[#This Row],[ZPD2]]</f>
        <v>ZP11.12</v>
      </c>
      <c r="B115" s="334" t="str">
        <f>Inek2021A3[[#This Row],[OPSKode]]</f>
        <v>8-810.qb</v>
      </c>
      <c r="C115" s="340">
        <f>Inek2021A3[[#This Row],[Betrag2]]</f>
        <v>20032.8</v>
      </c>
      <c r="D115" s="334" t="s">
        <v>921</v>
      </c>
      <c r="E115" s="334" t="s">
        <v>922</v>
      </c>
      <c r="F115" s="334" t="s">
        <v>957</v>
      </c>
      <c r="G115" s="334" t="s">
        <v>958</v>
      </c>
      <c r="H115" s="334" t="s">
        <v>959</v>
      </c>
      <c r="I115" s="340">
        <v>20032.8</v>
      </c>
    </row>
    <row r="116" spans="1:9" x14ac:dyDescent="0.35">
      <c r="A116" s="334" t="str">
        <f>Inek2021A3[[#This Row],[ZPD2]]</f>
        <v>ZP11.13</v>
      </c>
      <c r="B116" s="334" t="str">
        <f>Inek2021A3[[#This Row],[OPSKode]]</f>
        <v>8-810.qc</v>
      </c>
      <c r="C116" s="340">
        <f>Inek2021A3[[#This Row],[Betrag2]]</f>
        <v>23371.599999999999</v>
      </c>
      <c r="D116" s="334" t="s">
        <v>921</v>
      </c>
      <c r="E116" s="334" t="s">
        <v>922</v>
      </c>
      <c r="F116" s="334" t="s">
        <v>960</v>
      </c>
      <c r="G116" s="334" t="s">
        <v>961</v>
      </c>
      <c r="H116" s="334" t="s">
        <v>962</v>
      </c>
      <c r="I116" s="340">
        <v>23371.599999999999</v>
      </c>
    </row>
    <row r="117" spans="1:9" x14ac:dyDescent="0.35">
      <c r="A117" s="334" t="str">
        <f>Inek2021A3[[#This Row],[ZPD2]]</f>
        <v>ZP11.14</v>
      </c>
      <c r="B117" s="334" t="str">
        <f>Inek2021A3[[#This Row],[OPSKode]]</f>
        <v>8-810.qd</v>
      </c>
      <c r="C117" s="340">
        <f>Inek2021A3[[#This Row],[Betrag2]]</f>
        <v>26710.400000000001</v>
      </c>
      <c r="D117" s="334" t="s">
        <v>921</v>
      </c>
      <c r="E117" s="334" t="s">
        <v>922</v>
      </c>
      <c r="F117" s="334" t="s">
        <v>963</v>
      </c>
      <c r="G117" s="334" t="s">
        <v>964</v>
      </c>
      <c r="H117" s="334" t="s">
        <v>965</v>
      </c>
      <c r="I117" s="340">
        <v>26710.400000000001</v>
      </c>
    </row>
    <row r="118" spans="1:9" x14ac:dyDescent="0.35">
      <c r="A118" s="334" t="str">
        <f>Inek2021A3[[#This Row],[ZPD2]]</f>
        <v>ZP11.15</v>
      </c>
      <c r="B118" s="334" t="str">
        <f>Inek2021A3[[#This Row],[OPSKode]]</f>
        <v>8-810.qe</v>
      </c>
      <c r="C118" s="340">
        <f>Inek2021A3[[#This Row],[Betrag2]]</f>
        <v>30049.200000000001</v>
      </c>
      <c r="D118" s="334" t="s">
        <v>921</v>
      </c>
      <c r="E118" s="334" t="s">
        <v>922</v>
      </c>
      <c r="F118" s="334" t="s">
        <v>966</v>
      </c>
      <c r="G118" s="334" t="s">
        <v>967</v>
      </c>
      <c r="H118" s="334" t="s">
        <v>968</v>
      </c>
      <c r="I118" s="340">
        <v>30049.200000000001</v>
      </c>
    </row>
    <row r="119" spans="1:9" x14ac:dyDescent="0.35">
      <c r="A119" s="334" t="str">
        <f>Inek2021A3[[#This Row],[ZPD2]]</f>
        <v>ZP11.16</v>
      </c>
      <c r="B119" s="334" t="str">
        <f>Inek2021A3[[#This Row],[OPSKode]]</f>
        <v>8-810.qf</v>
      </c>
      <c r="C119" s="340">
        <f>Inek2021A3[[#This Row],[Betrag2]]</f>
        <v>33388</v>
      </c>
      <c r="D119" s="334" t="s">
        <v>921</v>
      </c>
      <c r="E119" s="334" t="s">
        <v>922</v>
      </c>
      <c r="F119" s="334" t="s">
        <v>969</v>
      </c>
      <c r="G119" s="334" t="s">
        <v>970</v>
      </c>
      <c r="H119" s="334" t="s">
        <v>971</v>
      </c>
      <c r="I119" s="340">
        <v>33388</v>
      </c>
    </row>
    <row r="120" spans="1:9" x14ac:dyDescent="0.35">
      <c r="A120" s="334" t="str">
        <f>Inek2021A3[[#This Row],[ZPD2]]</f>
        <v>ZP11.17</v>
      </c>
      <c r="B120" s="334" t="str">
        <f>Inek2021A3[[#This Row],[OPSKode]]</f>
        <v>8-810.qg</v>
      </c>
      <c r="C120" s="340">
        <f>Inek2021A3[[#This Row],[Betrag2]]</f>
        <v>38396.199999999997</v>
      </c>
      <c r="D120" s="334" t="s">
        <v>921</v>
      </c>
      <c r="E120" s="334" t="s">
        <v>922</v>
      </c>
      <c r="F120" s="334" t="s">
        <v>972</v>
      </c>
      <c r="G120" s="334" t="s">
        <v>973</v>
      </c>
      <c r="H120" s="334" t="s">
        <v>974</v>
      </c>
      <c r="I120" s="340">
        <v>38396.199999999997</v>
      </c>
    </row>
    <row r="121" spans="1:9" x14ac:dyDescent="0.35">
      <c r="A121" s="334" t="str">
        <f>Inek2021A3[[#This Row],[ZPD2]]</f>
        <v>ZP11.18</v>
      </c>
      <c r="B121" s="334" t="str">
        <f>Inek2021A3[[#This Row],[OPSKode]]</f>
        <v>8-810.qh</v>
      </c>
      <c r="C121" s="340">
        <f>Inek2021A3[[#This Row],[Betrag2]]</f>
        <v>43404.4</v>
      </c>
      <c r="D121" s="334" t="s">
        <v>921</v>
      </c>
      <c r="E121" s="334" t="s">
        <v>922</v>
      </c>
      <c r="F121" s="334" t="s">
        <v>975</v>
      </c>
      <c r="G121" s="334" t="s">
        <v>976</v>
      </c>
      <c r="H121" s="334" t="s">
        <v>977</v>
      </c>
      <c r="I121" s="340">
        <v>43404.4</v>
      </c>
    </row>
    <row r="122" spans="1:9" x14ac:dyDescent="0.35">
      <c r="A122" s="334" t="str">
        <f>Inek2021A3[[#This Row],[ZPD2]]</f>
        <v>ZP11.19</v>
      </c>
      <c r="B122" s="334" t="str">
        <f>Inek2021A3[[#This Row],[OPSKode]]</f>
        <v>8-810.qj</v>
      </c>
      <c r="C122" s="340">
        <f>Inek2021A3[[#This Row],[Betrag2]]</f>
        <v>48412.6</v>
      </c>
      <c r="D122" s="334" t="s">
        <v>921</v>
      </c>
      <c r="E122" s="334" t="s">
        <v>922</v>
      </c>
      <c r="F122" s="334" t="s">
        <v>978</v>
      </c>
      <c r="G122" s="334" t="s">
        <v>979</v>
      </c>
      <c r="H122" s="334" t="s">
        <v>980</v>
      </c>
      <c r="I122" s="340">
        <v>48412.6</v>
      </c>
    </row>
    <row r="123" spans="1:9" x14ac:dyDescent="0.35">
      <c r="A123" s="334" t="str">
        <f>Inek2021A3[[#This Row],[ZPD2]]</f>
        <v>ZP11.20</v>
      </c>
      <c r="C123" s="502" t="s">
        <v>3973</v>
      </c>
      <c r="D123" s="334" t="s">
        <v>921</v>
      </c>
      <c r="E123" s="334" t="s">
        <v>922</v>
      </c>
      <c r="F123" s="334" t="s">
        <v>981</v>
      </c>
      <c r="H123" s="334" t="s">
        <v>3722</v>
      </c>
    </row>
    <row r="124" spans="1:9" x14ac:dyDescent="0.35">
      <c r="A124" s="334" t="str">
        <f>Inek2021A3[[#This Row],[ZPD2]]</f>
        <v>ZP11.21</v>
      </c>
      <c r="B124" s="334" t="str">
        <f>Inek2021A3[[#This Row],[OPSKode]]</f>
        <v>8-810.qm</v>
      </c>
      <c r="C124" s="340">
        <f>Inek2021A3[[#This Row],[Betrag2]]</f>
        <v>53420.800000000003</v>
      </c>
      <c r="D124" s="334" t="s">
        <v>921</v>
      </c>
      <c r="E124" s="334" t="s">
        <v>922</v>
      </c>
      <c r="F124" s="334" t="s">
        <v>3723</v>
      </c>
      <c r="G124" s="334" t="s">
        <v>3724</v>
      </c>
      <c r="H124" s="334" t="s">
        <v>3725</v>
      </c>
      <c r="I124" s="340">
        <v>53420.800000000003</v>
      </c>
    </row>
    <row r="125" spans="1:9" x14ac:dyDescent="0.35">
      <c r="A125" s="334" t="str">
        <f>Inek2021A3[[#This Row],[ZPD2]]</f>
        <v>ZP11.22</v>
      </c>
      <c r="B125" s="334" t="str">
        <f>Inek2021A3[[#This Row],[OPSKode]]</f>
        <v>8-810.qn</v>
      </c>
      <c r="C125" s="340">
        <f>Inek2021A3[[#This Row],[Betrag2]]</f>
        <v>63437.2</v>
      </c>
      <c r="D125" s="334" t="s">
        <v>921</v>
      </c>
      <c r="E125" s="334" t="s">
        <v>922</v>
      </c>
      <c r="F125" s="334" t="s">
        <v>3726</v>
      </c>
      <c r="G125" s="334" t="s">
        <v>3727</v>
      </c>
      <c r="H125" s="334" t="s">
        <v>3728</v>
      </c>
      <c r="I125" s="340">
        <v>63437.2</v>
      </c>
    </row>
    <row r="126" spans="1:9" x14ac:dyDescent="0.35">
      <c r="A126" s="334" t="str">
        <f>Inek2021A3[[#This Row],[ZPD2]]</f>
        <v>ZP11.23</v>
      </c>
      <c r="B126" s="334" t="str">
        <f>Inek2021A3[[#This Row],[OPSKode]]</f>
        <v>8-810.qp</v>
      </c>
      <c r="C126" s="340">
        <f>Inek2021A3[[#This Row],[Betrag2]]</f>
        <v>73453.600000000006</v>
      </c>
      <c r="D126" s="334" t="s">
        <v>921</v>
      </c>
      <c r="E126" s="334" t="s">
        <v>922</v>
      </c>
      <c r="F126" s="334" t="s">
        <v>3729</v>
      </c>
      <c r="G126" s="334" t="s">
        <v>3730</v>
      </c>
      <c r="H126" s="334" t="s">
        <v>3731</v>
      </c>
      <c r="I126" s="340">
        <v>73453.600000000006</v>
      </c>
    </row>
    <row r="127" spans="1:9" x14ac:dyDescent="0.35">
      <c r="A127" s="334" t="str">
        <f>Inek2021A3[[#This Row],[ZPD2]]</f>
        <v>ZP11.24</v>
      </c>
      <c r="B127" s="334" t="str">
        <f>Inek2021A3[[#This Row],[OPSKode]]</f>
        <v>8-810.qq</v>
      </c>
      <c r="C127" s="340">
        <f>Inek2021A3[[#This Row],[Betrag2]]</f>
        <v>83470</v>
      </c>
      <c r="D127" s="334" t="s">
        <v>921</v>
      </c>
      <c r="E127" s="334" t="s">
        <v>922</v>
      </c>
      <c r="F127" s="334" t="s">
        <v>3732</v>
      </c>
      <c r="G127" s="334" t="s">
        <v>3733</v>
      </c>
      <c r="H127" s="334" t="s">
        <v>3734</v>
      </c>
      <c r="I127" s="340">
        <v>83470</v>
      </c>
    </row>
    <row r="128" spans="1:9" x14ac:dyDescent="0.35">
      <c r="A128" s="334" t="str">
        <f>Inek2021A3[[#This Row],[ZPD2]]</f>
        <v>ZP11.25</v>
      </c>
      <c r="B128" s="334" t="str">
        <f>Inek2021A3[[#This Row],[OPSKode]]</f>
        <v>8-810.qr</v>
      </c>
      <c r="C128" s="340">
        <f>Inek2021A3[[#This Row],[Betrag2]]</f>
        <v>93486.399999999994</v>
      </c>
      <c r="D128" s="334" t="s">
        <v>921</v>
      </c>
      <c r="E128" s="334" t="s">
        <v>922</v>
      </c>
      <c r="F128" s="334" t="s">
        <v>3735</v>
      </c>
      <c r="G128" s="334" t="s">
        <v>3736</v>
      </c>
      <c r="H128" s="334" t="s">
        <v>3737</v>
      </c>
      <c r="I128" s="340">
        <v>93486.399999999994</v>
      </c>
    </row>
    <row r="129" spans="1:9" x14ac:dyDescent="0.35">
      <c r="C129" s="340"/>
      <c r="D129" s="334" t="s">
        <v>984</v>
      </c>
      <c r="E129" s="334" t="s">
        <v>985</v>
      </c>
      <c r="H129" s="334" t="s">
        <v>986</v>
      </c>
    </row>
    <row r="130" spans="1:9" x14ac:dyDescent="0.35">
      <c r="A130" s="334" t="str">
        <f>Inek2021A3[[#This Row],[ZPD2]]</f>
        <v>ZP12.01</v>
      </c>
      <c r="B130" s="334" t="str">
        <f>Inek2021A3[[#This Row],[OPSKode]]</f>
        <v>6-001.b0</v>
      </c>
      <c r="C130" s="340">
        <f>Inek2021A3[[#This Row],[Betrag2]]</f>
        <v>285.05</v>
      </c>
      <c r="D130" s="334" t="s">
        <v>984</v>
      </c>
      <c r="E130" s="334" t="s">
        <v>985</v>
      </c>
      <c r="F130" s="334" t="s">
        <v>987</v>
      </c>
      <c r="G130" s="334" t="s">
        <v>988</v>
      </c>
      <c r="H130" s="334" t="s">
        <v>989</v>
      </c>
      <c r="I130" s="340">
        <v>285.05</v>
      </c>
    </row>
    <row r="131" spans="1:9" x14ac:dyDescent="0.35">
      <c r="A131" s="334" t="str">
        <f>Inek2021A3[[#This Row],[ZPD2]]</f>
        <v>ZP12.02</v>
      </c>
      <c r="B131" s="334" t="str">
        <f>Inek2021A3[[#This Row],[OPSKode]]</f>
        <v>6-001.b1</v>
      </c>
      <c r="C131" s="340">
        <f>Inek2021A3[[#This Row],[Betrag2]]</f>
        <v>498.83</v>
      </c>
      <c r="D131" s="334" t="s">
        <v>984</v>
      </c>
      <c r="E131" s="334" t="s">
        <v>985</v>
      </c>
      <c r="F131" s="334" t="s">
        <v>990</v>
      </c>
      <c r="G131" s="334" t="s">
        <v>991</v>
      </c>
      <c r="H131" s="334" t="s">
        <v>992</v>
      </c>
      <c r="I131" s="340">
        <v>498.83</v>
      </c>
    </row>
    <row r="132" spans="1:9" x14ac:dyDescent="0.35">
      <c r="A132" s="334" t="str">
        <f>Inek2021A3[[#This Row],[ZPD2]]</f>
        <v>ZP12.03</v>
      </c>
      <c r="B132" s="334" t="str">
        <f>Inek2021A3[[#This Row],[OPSKode]]</f>
        <v>6-001.b2</v>
      </c>
      <c r="C132" s="340">
        <f>Inek2021A3[[#This Row],[Betrag2]]</f>
        <v>712.62</v>
      </c>
      <c r="D132" s="334" t="s">
        <v>984</v>
      </c>
      <c r="E132" s="334" t="s">
        <v>985</v>
      </c>
      <c r="F132" s="334" t="s">
        <v>993</v>
      </c>
      <c r="G132" s="334" t="s">
        <v>994</v>
      </c>
      <c r="H132" s="334" t="s">
        <v>995</v>
      </c>
      <c r="I132" s="340">
        <v>712.62</v>
      </c>
    </row>
    <row r="133" spans="1:9" x14ac:dyDescent="0.35">
      <c r="A133" s="334" t="str">
        <f>Inek2021A3[[#This Row],[ZPD2]]</f>
        <v>ZP12.04</v>
      </c>
      <c r="B133" s="334" t="str">
        <f>Inek2021A3[[#This Row],[OPSKode]]</f>
        <v>6-001.b3</v>
      </c>
      <c r="C133" s="340">
        <f>Inek2021A3[[#This Row],[Betrag2]]</f>
        <v>921.63</v>
      </c>
      <c r="D133" s="334" t="s">
        <v>984</v>
      </c>
      <c r="E133" s="334" t="s">
        <v>985</v>
      </c>
      <c r="F133" s="334" t="s">
        <v>996</v>
      </c>
      <c r="G133" s="334" t="s">
        <v>997</v>
      </c>
      <c r="H133" s="334" t="s">
        <v>998</v>
      </c>
      <c r="I133" s="340">
        <v>921.63</v>
      </c>
    </row>
    <row r="134" spans="1:9" x14ac:dyDescent="0.35">
      <c r="A134" s="334" t="str">
        <f>Inek2021A3[[#This Row],[ZPD2]]</f>
        <v>ZP12.05</v>
      </c>
      <c r="B134" s="334" t="str">
        <f>Inek2021A3[[#This Row],[OPSKode]]</f>
        <v>6-001.b4</v>
      </c>
      <c r="C134" s="340">
        <f>Inek2021A3[[#This Row],[Betrag2]]</f>
        <v>1115.1099999999999</v>
      </c>
      <c r="D134" s="334" t="s">
        <v>984</v>
      </c>
      <c r="E134" s="334" t="s">
        <v>985</v>
      </c>
      <c r="F134" s="334" t="s">
        <v>999</v>
      </c>
      <c r="G134" s="334" t="s">
        <v>1000</v>
      </c>
      <c r="H134" s="334" t="s">
        <v>1001</v>
      </c>
      <c r="I134" s="340">
        <v>1115.1099999999999</v>
      </c>
    </row>
    <row r="135" spans="1:9" x14ac:dyDescent="0.35">
      <c r="A135" s="334" t="str">
        <f>Inek2021A3[[#This Row],[ZPD2]]</f>
        <v>ZP12.06</v>
      </c>
      <c r="B135" s="334" t="str">
        <f>Inek2021A3[[#This Row],[OPSKode]]</f>
        <v>6-001.b5</v>
      </c>
      <c r="C135" s="340">
        <f>Inek2021A3[[#This Row],[Betrag2]]</f>
        <v>1353.98</v>
      </c>
      <c r="D135" s="334" t="s">
        <v>984</v>
      </c>
      <c r="E135" s="334" t="s">
        <v>985</v>
      </c>
      <c r="F135" s="334" t="s">
        <v>1002</v>
      </c>
      <c r="G135" s="334" t="s">
        <v>1003</v>
      </c>
      <c r="H135" s="334" t="s">
        <v>1004</v>
      </c>
      <c r="I135" s="340">
        <v>1353.98</v>
      </c>
    </row>
    <row r="136" spans="1:9" x14ac:dyDescent="0.35">
      <c r="A136" s="334" t="str">
        <f>Inek2021A3[[#This Row],[ZPD2]]</f>
        <v>ZP12.07</v>
      </c>
      <c r="B136" s="334" t="str">
        <f>Inek2021A3[[#This Row],[OPSKode]]</f>
        <v>6-001.b6</v>
      </c>
      <c r="C136" s="340">
        <f>Inek2021A3[[#This Row],[Betrag2]]</f>
        <v>1567.76</v>
      </c>
      <c r="D136" s="334" t="s">
        <v>984</v>
      </c>
      <c r="E136" s="334" t="s">
        <v>985</v>
      </c>
      <c r="F136" s="334" t="s">
        <v>1005</v>
      </c>
      <c r="G136" s="334" t="s">
        <v>1006</v>
      </c>
      <c r="H136" s="334" t="s">
        <v>1007</v>
      </c>
      <c r="I136" s="340">
        <v>1567.76</v>
      </c>
    </row>
    <row r="137" spans="1:9" x14ac:dyDescent="0.35">
      <c r="A137" s="334" t="str">
        <f>Inek2021A3[[#This Row],[ZPD2]]</f>
        <v>ZP12.08</v>
      </c>
      <c r="B137" s="334" t="str">
        <f>Inek2021A3[[#This Row],[OPSKode]]</f>
        <v>6-001.b7</v>
      </c>
      <c r="C137" s="340">
        <f>Inek2021A3[[#This Row],[Betrag2]]</f>
        <v>1781.55</v>
      </c>
      <c r="D137" s="334" t="s">
        <v>984</v>
      </c>
      <c r="E137" s="334" t="s">
        <v>985</v>
      </c>
      <c r="F137" s="334" t="s">
        <v>1008</v>
      </c>
      <c r="G137" s="334" t="s">
        <v>1009</v>
      </c>
      <c r="H137" s="334" t="s">
        <v>1010</v>
      </c>
      <c r="I137" s="340">
        <v>1781.55</v>
      </c>
    </row>
    <row r="138" spans="1:9" x14ac:dyDescent="0.35">
      <c r="A138" s="334" t="str">
        <f>Inek2021A3[[#This Row],[ZPD2]]</f>
        <v>ZP12.09</v>
      </c>
      <c r="B138" s="334" t="str">
        <f>Inek2021A3[[#This Row],[OPSKode]]</f>
        <v>6-001.b8</v>
      </c>
      <c r="C138" s="340">
        <f>Inek2021A3[[#This Row],[Betrag2]]</f>
        <v>1995.34</v>
      </c>
      <c r="D138" s="334" t="s">
        <v>984</v>
      </c>
      <c r="E138" s="334" t="s">
        <v>985</v>
      </c>
      <c r="F138" s="334" t="s">
        <v>1011</v>
      </c>
      <c r="G138" s="334" t="s">
        <v>1012</v>
      </c>
      <c r="H138" s="334" t="s">
        <v>1013</v>
      </c>
      <c r="I138" s="340">
        <v>1995.34</v>
      </c>
    </row>
    <row r="139" spans="1:9" x14ac:dyDescent="0.35">
      <c r="A139" s="334" t="str">
        <f>Inek2021A3[[#This Row],[ZPD2]]</f>
        <v>ZP12.10</v>
      </c>
      <c r="B139" s="334" t="str">
        <f>Inek2021A3[[#This Row],[OPSKode]]</f>
        <v>6-001.b9</v>
      </c>
      <c r="C139" s="340">
        <f>Inek2021A3[[#This Row],[Betrag2]]</f>
        <v>2209.12</v>
      </c>
      <c r="D139" s="334" t="s">
        <v>984</v>
      </c>
      <c r="E139" s="334" t="s">
        <v>985</v>
      </c>
      <c r="F139" s="334" t="s">
        <v>1014</v>
      </c>
      <c r="G139" s="334" t="s">
        <v>1015</v>
      </c>
      <c r="H139" s="334" t="s">
        <v>1016</v>
      </c>
      <c r="I139" s="340">
        <v>2209.12</v>
      </c>
    </row>
    <row r="140" spans="1:9" x14ac:dyDescent="0.35">
      <c r="A140" s="334" t="str">
        <f>Inek2021A3[[#This Row],[ZPD2]]</f>
        <v>ZP12.11</v>
      </c>
      <c r="B140" s="334" t="str">
        <f>Inek2021A3[[#This Row],[OPSKode]]</f>
        <v>6-001.ba</v>
      </c>
      <c r="C140" s="340">
        <f>Inek2021A3[[#This Row],[Betrag2]]</f>
        <v>2422.91</v>
      </c>
      <c r="D140" s="334" t="s">
        <v>984</v>
      </c>
      <c r="E140" s="334" t="s">
        <v>985</v>
      </c>
      <c r="F140" s="334" t="s">
        <v>1017</v>
      </c>
      <c r="G140" s="334" t="s">
        <v>1018</v>
      </c>
      <c r="H140" s="334" t="s">
        <v>1019</v>
      </c>
      <c r="I140" s="340">
        <v>2422.91</v>
      </c>
    </row>
    <row r="141" spans="1:9" x14ac:dyDescent="0.35">
      <c r="A141" s="334" t="str">
        <f>Inek2021A3[[#This Row],[ZPD2]]</f>
        <v>ZP12.12</v>
      </c>
      <c r="B141" s="334" t="str">
        <f>Inek2021A3[[#This Row],[OPSKode]]</f>
        <v>6-001.bb</v>
      </c>
      <c r="C141" s="340">
        <f>Inek2021A3[[#This Row],[Betrag2]]</f>
        <v>2707.96</v>
      </c>
      <c r="D141" s="334" t="s">
        <v>984</v>
      </c>
      <c r="E141" s="334" t="s">
        <v>985</v>
      </c>
      <c r="F141" s="334" t="s">
        <v>1020</v>
      </c>
      <c r="G141" s="334" t="s">
        <v>1021</v>
      </c>
      <c r="H141" s="334" t="s">
        <v>1022</v>
      </c>
      <c r="I141" s="340">
        <v>2707.96</v>
      </c>
    </row>
    <row r="142" spans="1:9" x14ac:dyDescent="0.35">
      <c r="A142" s="334" t="str">
        <f>Inek2021A3[[#This Row],[ZPD2]]</f>
        <v>ZP12.13</v>
      </c>
      <c r="B142" s="334" t="str">
        <f>Inek2021A3[[#This Row],[OPSKode]]</f>
        <v>6-001.bc</v>
      </c>
      <c r="C142" s="340">
        <f>Inek2021A3[[#This Row],[Betrag2]]</f>
        <v>3135.53</v>
      </c>
      <c r="D142" s="334" t="s">
        <v>984</v>
      </c>
      <c r="E142" s="334" t="s">
        <v>985</v>
      </c>
      <c r="F142" s="334" t="s">
        <v>1023</v>
      </c>
      <c r="G142" s="334" t="s">
        <v>1024</v>
      </c>
      <c r="H142" s="334" t="s">
        <v>1025</v>
      </c>
      <c r="I142" s="340">
        <v>3135.53</v>
      </c>
    </row>
    <row r="143" spans="1:9" x14ac:dyDescent="0.35">
      <c r="A143" s="334" t="str">
        <f>Inek2021A3[[#This Row],[ZPD2]]</f>
        <v>ZP12.14</v>
      </c>
      <c r="B143" s="334" t="str">
        <f>Inek2021A3[[#This Row],[OPSKode]]</f>
        <v>6-001.bd</v>
      </c>
      <c r="C143" s="340">
        <f>Inek2021A3[[#This Row],[Betrag2]]</f>
        <v>3563.1</v>
      </c>
      <c r="D143" s="334" t="s">
        <v>984</v>
      </c>
      <c r="E143" s="334" t="s">
        <v>985</v>
      </c>
      <c r="F143" s="334" t="s">
        <v>1026</v>
      </c>
      <c r="G143" s="334" t="s">
        <v>1027</v>
      </c>
      <c r="H143" s="334" t="s">
        <v>1028</v>
      </c>
      <c r="I143" s="340">
        <v>3563.1</v>
      </c>
    </row>
    <row r="144" spans="1:9" x14ac:dyDescent="0.35">
      <c r="A144" s="334" t="str">
        <f>Inek2021A3[[#This Row],[ZPD2]]</f>
        <v>ZP12.15</v>
      </c>
      <c r="B144" s="334" t="str">
        <f>Inek2021A3[[#This Row],[OPSKode]]</f>
        <v>6-001.be</v>
      </c>
      <c r="C144" s="340">
        <f>Inek2021A3[[#This Row],[Betrag2]]</f>
        <v>3990.67</v>
      </c>
      <c r="D144" s="334" t="s">
        <v>984</v>
      </c>
      <c r="E144" s="334" t="s">
        <v>985</v>
      </c>
      <c r="F144" s="334" t="s">
        <v>1029</v>
      </c>
      <c r="G144" s="334" t="s">
        <v>1030</v>
      </c>
      <c r="H144" s="334" t="s">
        <v>1031</v>
      </c>
      <c r="I144" s="340">
        <v>3990.67</v>
      </c>
    </row>
    <row r="145" spans="1:9" x14ac:dyDescent="0.35">
      <c r="A145" s="334" t="str">
        <f>Inek2021A3[[#This Row],[ZPD2]]</f>
        <v>ZP12.16</v>
      </c>
      <c r="B145" s="334" t="str">
        <f>Inek2021A3[[#This Row],[OPSKode]]</f>
        <v>6-001.bf</v>
      </c>
      <c r="C145" s="340">
        <f>Inek2021A3[[#This Row],[Betrag2]]</f>
        <v>4418.24</v>
      </c>
      <c r="D145" s="334" t="s">
        <v>984</v>
      </c>
      <c r="E145" s="334" t="s">
        <v>985</v>
      </c>
      <c r="F145" s="334" t="s">
        <v>1032</v>
      </c>
      <c r="G145" s="334" t="s">
        <v>1033</v>
      </c>
      <c r="H145" s="334" t="s">
        <v>1034</v>
      </c>
      <c r="I145" s="340">
        <v>4418.24</v>
      </c>
    </row>
    <row r="146" spans="1:9" x14ac:dyDescent="0.35">
      <c r="A146" s="334" t="str">
        <f>Inek2021A3[[#This Row],[ZPD2]]</f>
        <v>ZP12.17</v>
      </c>
      <c r="B146" s="334" t="str">
        <f>Inek2021A3[[#This Row],[OPSKode]]</f>
        <v>6-001.bg</v>
      </c>
      <c r="C146" s="340">
        <f>Inek2021A3[[#This Row],[Betrag2]]</f>
        <v>4845.82</v>
      </c>
      <c r="D146" s="334" t="s">
        <v>984</v>
      </c>
      <c r="E146" s="334" t="s">
        <v>985</v>
      </c>
      <c r="F146" s="334" t="s">
        <v>1035</v>
      </c>
      <c r="G146" s="334" t="s">
        <v>1036</v>
      </c>
      <c r="H146" s="334" t="s">
        <v>1037</v>
      </c>
      <c r="I146" s="340">
        <v>4845.82</v>
      </c>
    </row>
    <row r="147" spans="1:9" x14ac:dyDescent="0.35">
      <c r="A147" s="334" t="str">
        <f>Inek2021A3[[#This Row],[ZPD2]]</f>
        <v>ZP12.18</v>
      </c>
      <c r="B147" s="334" t="str">
        <f>Inek2021A3[[#This Row],[OPSKode]]</f>
        <v>6-001.bh</v>
      </c>
      <c r="C147" s="340">
        <f>Inek2021A3[[#This Row],[Betrag2]]</f>
        <v>5273.39</v>
      </c>
      <c r="D147" s="334" t="s">
        <v>984</v>
      </c>
      <c r="E147" s="334" t="s">
        <v>985</v>
      </c>
      <c r="F147" s="334" t="s">
        <v>1038</v>
      </c>
      <c r="G147" s="334" t="s">
        <v>1039</v>
      </c>
      <c r="H147" s="334" t="s">
        <v>1040</v>
      </c>
      <c r="I147" s="340">
        <v>5273.39</v>
      </c>
    </row>
    <row r="148" spans="1:9" x14ac:dyDescent="0.35">
      <c r="A148" s="334" t="str">
        <f>Inek2021A3[[#This Row],[ZPD2]]</f>
        <v>ZP12.19</v>
      </c>
      <c r="B148" s="334" t="str">
        <f>Inek2021A3[[#This Row],[OPSKode]]</f>
        <v>6-001.bj</v>
      </c>
      <c r="C148" s="340">
        <f>Inek2021A3[[#This Row],[Betrag2]]</f>
        <v>5700.96</v>
      </c>
      <c r="D148" s="334" t="s">
        <v>984</v>
      </c>
      <c r="E148" s="334" t="s">
        <v>985</v>
      </c>
      <c r="F148" s="334" t="s">
        <v>1041</v>
      </c>
      <c r="G148" s="334" t="s">
        <v>1042</v>
      </c>
      <c r="H148" s="334" t="s">
        <v>1043</v>
      </c>
      <c r="I148" s="340">
        <v>5700.96</v>
      </c>
    </row>
    <row r="149" spans="1:9" x14ac:dyDescent="0.35">
      <c r="A149" s="334" t="str">
        <f>Inek2021A3[[#This Row],[ZPD2]]</f>
        <v>ZP12.20</v>
      </c>
      <c r="B149" s="334" t="str">
        <f>Inek2021A3[[#This Row],[OPSKode]]</f>
        <v>6-001.bk</v>
      </c>
      <c r="C149" s="340">
        <f>Inek2021A3[[#This Row],[Betrag2]]</f>
        <v>6128.53</v>
      </c>
      <c r="D149" s="334" t="s">
        <v>984</v>
      </c>
      <c r="E149" s="334" t="s">
        <v>985</v>
      </c>
      <c r="F149" s="334" t="s">
        <v>1044</v>
      </c>
      <c r="G149" s="334" t="s">
        <v>1045</v>
      </c>
      <c r="H149" s="334" t="s">
        <v>1046</v>
      </c>
      <c r="I149" s="340">
        <v>6128.53</v>
      </c>
    </row>
    <row r="150" spans="1:9" x14ac:dyDescent="0.35">
      <c r="A150" s="334" t="str">
        <f>Inek2021A3[[#This Row],[ZPD2]]</f>
        <v>ZP12.21</v>
      </c>
      <c r="B150" s="334" t="str">
        <f>Inek2021A3[[#This Row],[OPSKode]]</f>
        <v>6-001.bm</v>
      </c>
      <c r="C150" s="340">
        <f>Inek2021A3[[#This Row],[Betrag2]]</f>
        <v>6556.1</v>
      </c>
      <c r="D150" s="334" t="s">
        <v>984</v>
      </c>
      <c r="E150" s="334" t="s">
        <v>985</v>
      </c>
      <c r="F150" s="334" t="s">
        <v>1047</v>
      </c>
      <c r="G150" s="334" t="s">
        <v>1048</v>
      </c>
      <c r="H150" s="334" t="s">
        <v>1049</v>
      </c>
      <c r="I150" s="340">
        <v>6556.1</v>
      </c>
    </row>
    <row r="151" spans="1:9" x14ac:dyDescent="0.35">
      <c r="A151" s="334" t="str">
        <f>Inek2021A3[[#This Row],[ZPD2]]</f>
        <v>ZP12.22</v>
      </c>
      <c r="B151" s="334" t="str">
        <f>Inek2021A3[[#This Row],[OPSKode]]</f>
        <v>6-001.bn</v>
      </c>
      <c r="C151" s="340">
        <f>Inek2021A3[[#This Row],[Betrag2]]</f>
        <v>6983.68</v>
      </c>
      <c r="D151" s="334" t="s">
        <v>984</v>
      </c>
      <c r="E151" s="334" t="s">
        <v>985</v>
      </c>
      <c r="F151" s="334" t="s">
        <v>1050</v>
      </c>
      <c r="G151" s="334" t="s">
        <v>1051</v>
      </c>
      <c r="H151" s="334" t="s">
        <v>1052</v>
      </c>
      <c r="I151" s="340">
        <v>6983.68</v>
      </c>
    </row>
    <row r="152" spans="1:9" x14ac:dyDescent="0.35">
      <c r="A152" s="502" t="s">
        <v>1053</v>
      </c>
      <c r="B152" s="502" t="str">
        <f>Inek2021A3[[#This Row],[OPSKode]]</f>
        <v>8-822</v>
      </c>
      <c r="C152" s="340">
        <f>Inek2021A3[[#This Row],[Betrag2]]</f>
        <v>1015.62</v>
      </c>
      <c r="D152" s="334" t="s">
        <v>1053</v>
      </c>
      <c r="E152" s="334" t="s">
        <v>1054</v>
      </c>
      <c r="G152" s="334" t="s">
        <v>1055</v>
      </c>
      <c r="H152" s="334" t="s">
        <v>1054</v>
      </c>
      <c r="I152" s="340">
        <v>1015.62</v>
      </c>
    </row>
    <row r="153" spans="1:9" x14ac:dyDescent="0.35">
      <c r="C153" s="340"/>
      <c r="D153" s="334" t="s">
        <v>1056</v>
      </c>
      <c r="E153" s="334" t="s">
        <v>1057</v>
      </c>
      <c r="H153" s="334" t="s">
        <v>1058</v>
      </c>
    </row>
    <row r="154" spans="1:9" x14ac:dyDescent="0.35">
      <c r="A154" s="334" t="str">
        <f>Inek2021A3[[#This Row],[ZPD2]]</f>
        <v>ZP15.08</v>
      </c>
      <c r="B154" s="334" t="str">
        <f>Inek2021A3[[#This Row],[OPSKode]]</f>
        <v>6-001.f7</v>
      </c>
      <c r="C154" s="340">
        <f>Inek2021A3[[#This Row],[Betrag2]]</f>
        <v>113.02</v>
      </c>
      <c r="D154" s="334" t="s">
        <v>1056</v>
      </c>
      <c r="E154" s="334" t="s">
        <v>1057</v>
      </c>
      <c r="F154" s="334" t="s">
        <v>1059</v>
      </c>
      <c r="G154" s="334" t="s">
        <v>1060</v>
      </c>
      <c r="H154" s="334" t="s">
        <v>1061</v>
      </c>
      <c r="I154" s="340">
        <v>113.02</v>
      </c>
    </row>
    <row r="155" spans="1:9" x14ac:dyDescent="0.35">
      <c r="A155" s="334" t="str">
        <f>Inek2021A3[[#This Row],[ZPD2]]</f>
        <v>ZP15.09</v>
      </c>
      <c r="B155" s="334" t="str">
        <f>Inek2021A3[[#This Row],[OPSKode]]</f>
        <v>6-001.f8</v>
      </c>
      <c r="C155" s="340">
        <f>Inek2021A3[[#This Row],[Betrag2]]</f>
        <v>127.76</v>
      </c>
      <c r="D155" s="334" t="s">
        <v>1056</v>
      </c>
      <c r="E155" s="334" t="s">
        <v>1057</v>
      </c>
      <c r="F155" s="334" t="s">
        <v>1062</v>
      </c>
      <c r="G155" s="334" t="s">
        <v>1063</v>
      </c>
      <c r="H155" s="334" t="s">
        <v>1064</v>
      </c>
      <c r="I155" s="340">
        <v>127.76</v>
      </c>
    </row>
    <row r="156" spans="1:9" x14ac:dyDescent="0.35">
      <c r="A156" s="334" t="str">
        <f>Inek2021A3[[#This Row],[ZPD2]]</f>
        <v>ZP15.10</v>
      </c>
      <c r="B156" s="334" t="str">
        <f>Inek2021A3[[#This Row],[OPSKode]]</f>
        <v>6-001.f9</v>
      </c>
      <c r="C156" s="340">
        <f>Inek2021A3[[#This Row],[Betrag2]]</f>
        <v>142.51</v>
      </c>
      <c r="D156" s="334" t="s">
        <v>1056</v>
      </c>
      <c r="E156" s="334" t="s">
        <v>1057</v>
      </c>
      <c r="F156" s="334" t="s">
        <v>1065</v>
      </c>
      <c r="G156" s="334" t="s">
        <v>1066</v>
      </c>
      <c r="H156" s="334" t="s">
        <v>1067</v>
      </c>
      <c r="I156" s="340">
        <v>142.51</v>
      </c>
    </row>
    <row r="157" spans="1:9" x14ac:dyDescent="0.35">
      <c r="A157" s="334" t="str">
        <f>Inek2021A3[[#This Row],[ZPD2]]</f>
        <v>ZP15.11</v>
      </c>
      <c r="B157" s="334" t="str">
        <f>Inek2021A3[[#This Row],[OPSKode]]</f>
        <v>6-001.fa</v>
      </c>
      <c r="C157" s="340">
        <f>Inek2021A3[[#This Row],[Betrag2]]</f>
        <v>157.25</v>
      </c>
      <c r="D157" s="334" t="s">
        <v>1056</v>
      </c>
      <c r="E157" s="334" t="s">
        <v>1057</v>
      </c>
      <c r="F157" s="334" t="s">
        <v>1068</v>
      </c>
      <c r="G157" s="334" t="s">
        <v>1069</v>
      </c>
      <c r="H157" s="334" t="s">
        <v>1070</v>
      </c>
      <c r="I157" s="340">
        <v>157.25</v>
      </c>
    </row>
    <row r="158" spans="1:9" x14ac:dyDescent="0.35">
      <c r="A158" s="334" t="str">
        <f>Inek2021A3[[#This Row],[ZPD2]]</f>
        <v>ZP15.12</v>
      </c>
      <c r="B158" s="334" t="str">
        <f>Inek2021A3[[#This Row],[OPSKode]]</f>
        <v>6-001.fb</v>
      </c>
      <c r="C158" s="340">
        <f>Inek2021A3[[#This Row],[Betrag2]]</f>
        <v>171.99</v>
      </c>
      <c r="D158" s="334" t="s">
        <v>1056</v>
      </c>
      <c r="E158" s="334" t="s">
        <v>1057</v>
      </c>
      <c r="F158" s="334" t="s">
        <v>1071</v>
      </c>
      <c r="G158" s="334" t="s">
        <v>1072</v>
      </c>
      <c r="H158" s="334" t="s">
        <v>1073</v>
      </c>
      <c r="I158" s="340">
        <v>171.99</v>
      </c>
    </row>
    <row r="159" spans="1:9" x14ac:dyDescent="0.35">
      <c r="A159" s="334" t="str">
        <f>Inek2021A3[[#This Row],[ZPD2]]</f>
        <v>ZP15.13</v>
      </c>
      <c r="B159" s="334" t="str">
        <f>Inek2021A3[[#This Row],[OPSKode]]</f>
        <v>6-001.fc</v>
      </c>
      <c r="C159" s="340">
        <f>Inek2021A3[[#This Row],[Betrag2]]</f>
        <v>186.73</v>
      </c>
      <c r="D159" s="334" t="s">
        <v>1056</v>
      </c>
      <c r="E159" s="334" t="s">
        <v>1057</v>
      </c>
      <c r="F159" s="334" t="s">
        <v>1074</v>
      </c>
      <c r="G159" s="334" t="s">
        <v>1075</v>
      </c>
      <c r="H159" s="334" t="s">
        <v>1076</v>
      </c>
      <c r="I159" s="340">
        <v>186.73</v>
      </c>
    </row>
    <row r="160" spans="1:9" x14ac:dyDescent="0.35">
      <c r="A160" s="334" t="str">
        <f>Inek2021A3[[#This Row],[ZPD2]]</f>
        <v>ZP15.14</v>
      </c>
      <c r="B160" s="334" t="str">
        <f>Inek2021A3[[#This Row],[OPSKode]]</f>
        <v>6-001.fd</v>
      </c>
      <c r="C160" s="340">
        <f>Inek2021A3[[#This Row],[Betrag2]]</f>
        <v>201.47</v>
      </c>
      <c r="D160" s="334" t="s">
        <v>1056</v>
      </c>
      <c r="E160" s="334" t="s">
        <v>1057</v>
      </c>
      <c r="F160" s="334" t="s">
        <v>1077</v>
      </c>
      <c r="G160" s="334" t="s">
        <v>1078</v>
      </c>
      <c r="H160" s="334" t="s">
        <v>1079</v>
      </c>
      <c r="I160" s="340">
        <v>201.47</v>
      </c>
    </row>
    <row r="161" spans="1:9" x14ac:dyDescent="0.35">
      <c r="C161" s="340"/>
      <c r="D161" s="334" t="s">
        <v>1080</v>
      </c>
      <c r="E161" s="334" t="s">
        <v>1081</v>
      </c>
      <c r="H161" s="334" t="s">
        <v>3892</v>
      </c>
    </row>
    <row r="162" spans="1:9" x14ac:dyDescent="0.35">
      <c r="A162" s="334" t="str">
        <f>Inek2021A3[[#This Row],[ZPD2]]</f>
        <v>ZP16.01</v>
      </c>
      <c r="B162" s="334" t="str">
        <f>Inek2021A3[[#This Row],[OPSKode]]</f>
        <v>8-810.s0</v>
      </c>
      <c r="C162" s="340">
        <f>Inek2021A3[[#This Row],[Betrag2]]</f>
        <v>357.7</v>
      </c>
      <c r="D162" s="334" t="s">
        <v>1080</v>
      </c>
      <c r="E162" s="334" t="s">
        <v>1081</v>
      </c>
      <c r="F162" s="334" t="s">
        <v>1083</v>
      </c>
      <c r="G162" s="334" t="s">
        <v>1084</v>
      </c>
      <c r="H162" s="334" t="s">
        <v>1085</v>
      </c>
      <c r="I162" s="340">
        <v>357.7</v>
      </c>
    </row>
    <row r="163" spans="1:9" x14ac:dyDescent="0.35">
      <c r="A163" s="334" t="str">
        <f>Inek2021A3[[#This Row],[ZPD2]]</f>
        <v>ZP16.02</v>
      </c>
      <c r="B163" s="334" t="str">
        <f>Inek2021A3[[#This Row],[OPSKode]]</f>
        <v>8-810.s1</v>
      </c>
      <c r="C163" s="340">
        <f>Inek2021A3[[#This Row],[Betrag2]]</f>
        <v>625.98</v>
      </c>
      <c r="D163" s="334" t="s">
        <v>1080</v>
      </c>
      <c r="E163" s="334" t="s">
        <v>1081</v>
      </c>
      <c r="F163" s="334" t="s">
        <v>1086</v>
      </c>
      <c r="G163" s="334" t="s">
        <v>1087</v>
      </c>
      <c r="H163" s="334" t="s">
        <v>1088</v>
      </c>
      <c r="I163" s="340">
        <v>625.98</v>
      </c>
    </row>
    <row r="164" spans="1:9" x14ac:dyDescent="0.35">
      <c r="A164" s="334" t="str">
        <f>Inek2021A3[[#This Row],[ZPD2]]</f>
        <v>ZP16.03</v>
      </c>
      <c r="B164" s="334" t="str">
        <f>Inek2021A3[[#This Row],[OPSKode]]</f>
        <v>8-810.s2</v>
      </c>
      <c r="C164" s="340">
        <f>Inek2021A3[[#This Row],[Betrag2]]</f>
        <v>983.69</v>
      </c>
      <c r="D164" s="334" t="s">
        <v>1080</v>
      </c>
      <c r="E164" s="334" t="s">
        <v>1081</v>
      </c>
      <c r="F164" s="334" t="s">
        <v>1089</v>
      </c>
      <c r="G164" s="334" t="s">
        <v>1090</v>
      </c>
      <c r="H164" s="334" t="s">
        <v>1091</v>
      </c>
      <c r="I164" s="340">
        <v>983.69</v>
      </c>
    </row>
    <row r="165" spans="1:9" x14ac:dyDescent="0.35">
      <c r="A165" s="334" t="str">
        <f>Inek2021A3[[#This Row],[ZPD2]]</f>
        <v>ZP16.04</v>
      </c>
      <c r="B165" s="334" t="str">
        <f>Inek2021A3[[#This Row],[OPSKode]]</f>
        <v>8-810.s3</v>
      </c>
      <c r="C165" s="340">
        <f>Inek2021A3[[#This Row],[Betrag2]]</f>
        <v>1341.39</v>
      </c>
      <c r="D165" s="334" t="s">
        <v>1080</v>
      </c>
      <c r="E165" s="334" t="s">
        <v>1081</v>
      </c>
      <c r="F165" s="334" t="s">
        <v>1092</v>
      </c>
      <c r="G165" s="334" t="s">
        <v>1093</v>
      </c>
      <c r="H165" s="334" t="s">
        <v>1094</v>
      </c>
      <c r="I165" s="340">
        <v>1341.39</v>
      </c>
    </row>
    <row r="166" spans="1:9" x14ac:dyDescent="0.35">
      <c r="A166" s="334" t="str">
        <f>Inek2021A3[[#This Row],[ZPD2]]</f>
        <v>ZP16.05</v>
      </c>
      <c r="B166" s="334" t="str">
        <f>Inek2021A3[[#This Row],[OPSKode]]</f>
        <v>8-810.s4</v>
      </c>
      <c r="C166" s="340">
        <f>Inek2021A3[[#This Row],[Betrag2]]</f>
        <v>2012.08</v>
      </c>
      <c r="D166" s="334" t="s">
        <v>1080</v>
      </c>
      <c r="E166" s="334" t="s">
        <v>1081</v>
      </c>
      <c r="F166" s="334" t="s">
        <v>1095</v>
      </c>
      <c r="G166" s="334" t="s">
        <v>1096</v>
      </c>
      <c r="H166" s="334" t="s">
        <v>1097</v>
      </c>
      <c r="I166" s="340">
        <v>2012.08</v>
      </c>
    </row>
    <row r="167" spans="1:9" x14ac:dyDescent="0.35">
      <c r="A167" s="334" t="str">
        <f>Inek2021A3[[#This Row],[ZPD2]]</f>
        <v>ZP16.06</v>
      </c>
      <c r="B167" s="334" t="str">
        <f>Inek2021A3[[#This Row],[OPSKode]]</f>
        <v>8-810.s5</v>
      </c>
      <c r="C167" s="340">
        <f>Inek2021A3[[#This Row],[Betrag2]]</f>
        <v>2682.78</v>
      </c>
      <c r="D167" s="334" t="s">
        <v>1080</v>
      </c>
      <c r="E167" s="334" t="s">
        <v>1081</v>
      </c>
      <c r="F167" s="334" t="s">
        <v>1098</v>
      </c>
      <c r="G167" s="334" t="s">
        <v>1099</v>
      </c>
      <c r="H167" s="334" t="s">
        <v>1100</v>
      </c>
      <c r="I167" s="340">
        <v>2682.78</v>
      </c>
    </row>
    <row r="168" spans="1:9" x14ac:dyDescent="0.35">
      <c r="A168" s="334" t="str">
        <f>Inek2021A3[[#This Row],[ZPD2]]</f>
        <v>ZP16.07</v>
      </c>
      <c r="B168" s="334" t="str">
        <f>Inek2021A3[[#This Row],[OPSKode]]</f>
        <v>8-810.s6</v>
      </c>
      <c r="C168" s="340">
        <f>Inek2021A3[[#This Row],[Betrag2]]</f>
        <v>3353.47</v>
      </c>
      <c r="D168" s="334" t="s">
        <v>1080</v>
      </c>
      <c r="E168" s="334" t="s">
        <v>1081</v>
      </c>
      <c r="F168" s="334" t="s">
        <v>1101</v>
      </c>
      <c r="G168" s="334" t="s">
        <v>1102</v>
      </c>
      <c r="H168" s="334" t="s">
        <v>1103</v>
      </c>
      <c r="I168" s="340">
        <v>3353.47</v>
      </c>
    </row>
    <row r="169" spans="1:9" x14ac:dyDescent="0.35">
      <c r="A169" s="334" t="str">
        <f>Inek2021A3[[#This Row],[ZPD2]]</f>
        <v>ZP16.08</v>
      </c>
      <c r="B169" s="334" t="str">
        <f>Inek2021A3[[#This Row],[OPSKode]]</f>
        <v>8-810.s7</v>
      </c>
      <c r="C169" s="340">
        <f>Inek2021A3[[#This Row],[Betrag2]]</f>
        <v>4024.17</v>
      </c>
      <c r="D169" s="334" t="s">
        <v>1080</v>
      </c>
      <c r="E169" s="334" t="s">
        <v>1081</v>
      </c>
      <c r="F169" s="334" t="s">
        <v>1104</v>
      </c>
      <c r="G169" s="334" t="s">
        <v>1105</v>
      </c>
      <c r="H169" s="334" t="s">
        <v>1106</v>
      </c>
      <c r="I169" s="340">
        <v>4024.17</v>
      </c>
    </row>
    <row r="170" spans="1:9" x14ac:dyDescent="0.35">
      <c r="A170" s="334" t="str">
        <f>Inek2021A3[[#This Row],[ZPD2]]</f>
        <v>ZP16.09</v>
      </c>
      <c r="B170" s="334" t="str">
        <f>Inek2021A3[[#This Row],[OPSKode]]</f>
        <v>8-810.s8</v>
      </c>
      <c r="C170" s="340">
        <f>Inek2021A3[[#This Row],[Betrag2]]</f>
        <v>5365.56</v>
      </c>
      <c r="D170" s="334" t="s">
        <v>1080</v>
      </c>
      <c r="E170" s="334" t="s">
        <v>1081</v>
      </c>
      <c r="F170" s="334" t="s">
        <v>1107</v>
      </c>
      <c r="G170" s="334" t="s">
        <v>1108</v>
      </c>
      <c r="H170" s="334" t="s">
        <v>1109</v>
      </c>
      <c r="I170" s="340">
        <v>5365.56</v>
      </c>
    </row>
    <row r="171" spans="1:9" x14ac:dyDescent="0.35">
      <c r="A171" s="334" t="str">
        <f>Inek2021A3[[#This Row],[ZPD2]]</f>
        <v>ZP16.10</v>
      </c>
      <c r="B171" s="334" t="str">
        <f>Inek2021A3[[#This Row],[OPSKode]]</f>
        <v>8-810.s9</v>
      </c>
      <c r="C171" s="340">
        <f>Inek2021A3[[#This Row],[Betrag2]]</f>
        <v>6706.95</v>
      </c>
      <c r="D171" s="334" t="s">
        <v>1080</v>
      </c>
      <c r="E171" s="334" t="s">
        <v>1081</v>
      </c>
      <c r="F171" s="334" t="s">
        <v>1110</v>
      </c>
      <c r="G171" s="334" t="s">
        <v>1111</v>
      </c>
      <c r="H171" s="334" t="s">
        <v>1112</v>
      </c>
      <c r="I171" s="340">
        <v>6706.95</v>
      </c>
    </row>
    <row r="172" spans="1:9" x14ac:dyDescent="0.35">
      <c r="A172" s="334" t="str">
        <f>Inek2021A3[[#This Row],[ZPD2]]</f>
        <v>ZP16.11</v>
      </c>
      <c r="B172" s="334" t="str">
        <f>Inek2021A3[[#This Row],[OPSKode]]</f>
        <v>8-810.sa</v>
      </c>
      <c r="C172" s="340">
        <f>Inek2021A3[[#This Row],[Betrag2]]</f>
        <v>8048.34</v>
      </c>
      <c r="D172" s="334" t="s">
        <v>1080</v>
      </c>
      <c r="E172" s="334" t="s">
        <v>1081</v>
      </c>
      <c r="F172" s="334" t="s">
        <v>1113</v>
      </c>
      <c r="G172" s="334" t="s">
        <v>1114</v>
      </c>
      <c r="H172" s="334" t="s">
        <v>1115</v>
      </c>
      <c r="I172" s="340">
        <v>8048.34</v>
      </c>
    </row>
    <row r="173" spans="1:9" x14ac:dyDescent="0.35">
      <c r="A173" s="334" t="str">
        <f>Inek2021A3[[#This Row],[ZPD2]]</f>
        <v>ZP16.12</v>
      </c>
      <c r="B173" s="334" t="str">
        <f>Inek2021A3[[#This Row],[OPSKode]]</f>
        <v>8-810.sb</v>
      </c>
      <c r="C173" s="340">
        <f>Inek2021A3[[#This Row],[Betrag2]]</f>
        <v>9389.73</v>
      </c>
      <c r="D173" s="334" t="s">
        <v>1080</v>
      </c>
      <c r="E173" s="334" t="s">
        <v>1081</v>
      </c>
      <c r="F173" s="334" t="s">
        <v>1116</v>
      </c>
      <c r="G173" s="334" t="s">
        <v>1117</v>
      </c>
      <c r="H173" s="334" t="s">
        <v>1118</v>
      </c>
      <c r="I173" s="340">
        <v>9389.73</v>
      </c>
    </row>
    <row r="174" spans="1:9" x14ac:dyDescent="0.35">
      <c r="A174" s="334" t="str">
        <f>Inek2021A3[[#This Row],[ZPD2]]</f>
        <v>ZP16.13</v>
      </c>
      <c r="B174" s="334" t="str">
        <f>Inek2021A3[[#This Row],[OPSKode]]</f>
        <v>8-810.sc</v>
      </c>
      <c r="C174" s="340">
        <f>Inek2021A3[[#This Row],[Betrag2]]</f>
        <v>10731.12</v>
      </c>
      <c r="D174" s="334" t="s">
        <v>1080</v>
      </c>
      <c r="E174" s="334" t="s">
        <v>1081</v>
      </c>
      <c r="F174" s="334" t="s">
        <v>1119</v>
      </c>
      <c r="G174" s="334" t="s">
        <v>1120</v>
      </c>
      <c r="H174" s="334" t="s">
        <v>1121</v>
      </c>
      <c r="I174" s="340">
        <v>10731.12</v>
      </c>
    </row>
    <row r="175" spans="1:9" x14ac:dyDescent="0.35">
      <c r="A175" s="334" t="str">
        <f>Inek2021A3[[#This Row],[ZPD2]]</f>
        <v>ZP16.14</v>
      </c>
      <c r="B175" s="334" t="str">
        <f>Inek2021A3[[#This Row],[OPSKode]]</f>
        <v>8-810.sd</v>
      </c>
      <c r="C175" s="340">
        <f>Inek2021A3[[#This Row],[Betrag2]]</f>
        <v>12072.51</v>
      </c>
      <c r="D175" s="334" t="s">
        <v>1080</v>
      </c>
      <c r="E175" s="334" t="s">
        <v>1081</v>
      </c>
      <c r="F175" s="334" t="s">
        <v>1122</v>
      </c>
      <c r="G175" s="334" t="s">
        <v>1123</v>
      </c>
      <c r="H175" s="334" t="s">
        <v>1124</v>
      </c>
      <c r="I175" s="340">
        <v>12072.51</v>
      </c>
    </row>
    <row r="176" spans="1:9" x14ac:dyDescent="0.35">
      <c r="A176" s="334" t="str">
        <f>Inek2021A3[[#This Row],[ZPD2]]</f>
        <v>ZP16.15</v>
      </c>
      <c r="C176" s="502" t="s">
        <v>3974</v>
      </c>
      <c r="D176" s="334" t="s">
        <v>1080</v>
      </c>
      <c r="E176" s="334" t="s">
        <v>1081</v>
      </c>
      <c r="F176" s="334" t="s">
        <v>1125</v>
      </c>
      <c r="H176" s="334" t="s">
        <v>3738</v>
      </c>
    </row>
    <row r="177" spans="1:9" x14ac:dyDescent="0.35">
      <c r="A177" s="334" t="str">
        <f>Inek2021A3[[#This Row],[ZPD2]]</f>
        <v>ZP16.16</v>
      </c>
      <c r="B177" s="334" t="str">
        <f>Inek2021A3[[#This Row],[OPSKode]]</f>
        <v>8-810.sf</v>
      </c>
      <c r="C177" s="340">
        <f>Inek2021A3[[#This Row],[Betrag2]]</f>
        <v>13413.9</v>
      </c>
      <c r="D177" s="334" t="s">
        <v>1080</v>
      </c>
      <c r="E177" s="334" t="s">
        <v>1081</v>
      </c>
      <c r="F177" s="334" t="s">
        <v>3739</v>
      </c>
      <c r="G177" s="334" t="s">
        <v>3740</v>
      </c>
      <c r="H177" s="334" t="s">
        <v>3741</v>
      </c>
      <c r="I177" s="340">
        <v>13413.9</v>
      </c>
    </row>
    <row r="178" spans="1:9" x14ac:dyDescent="0.35">
      <c r="A178" s="334" t="str">
        <f>Inek2021A3[[#This Row],[ZPD2]]</f>
        <v>ZP16.17</v>
      </c>
      <c r="B178" s="334" t="str">
        <f>Inek2021A3[[#This Row],[OPSKode]]</f>
        <v>8-810.sg</v>
      </c>
      <c r="C178" s="340">
        <f>Inek2021A3[[#This Row],[Betrag2]]</f>
        <v>16096.67</v>
      </c>
      <c r="D178" s="334" t="s">
        <v>1080</v>
      </c>
      <c r="E178" s="334" t="s">
        <v>1081</v>
      </c>
      <c r="F178" s="334" t="s">
        <v>3742</v>
      </c>
      <c r="G178" s="334" t="s">
        <v>3743</v>
      </c>
      <c r="H178" s="334" t="s">
        <v>3744</v>
      </c>
      <c r="I178" s="340">
        <v>16096.67</v>
      </c>
    </row>
    <row r="179" spans="1:9" x14ac:dyDescent="0.35">
      <c r="A179" s="334" t="str">
        <f>Inek2021A3[[#This Row],[ZPD2]]</f>
        <v>ZP16.18</v>
      </c>
      <c r="B179" s="334" t="str">
        <f>Inek2021A3[[#This Row],[OPSKode]]</f>
        <v>8-810.sh</v>
      </c>
      <c r="C179" s="340">
        <f>Inek2021A3[[#This Row],[Betrag2]]</f>
        <v>18779.45</v>
      </c>
      <c r="D179" s="334" t="s">
        <v>1080</v>
      </c>
      <c r="E179" s="334" t="s">
        <v>1081</v>
      </c>
      <c r="F179" s="334" t="s">
        <v>3745</v>
      </c>
      <c r="G179" s="334" t="s">
        <v>3746</v>
      </c>
      <c r="H179" s="334" t="s">
        <v>3747</v>
      </c>
      <c r="I179" s="340">
        <v>18779.45</v>
      </c>
    </row>
    <row r="180" spans="1:9" x14ac:dyDescent="0.35">
      <c r="A180" s="334" t="str">
        <f>Inek2021A3[[#This Row],[ZPD2]]</f>
        <v>ZP16.19</v>
      </c>
      <c r="B180" s="334" t="str">
        <f>Inek2021A3[[#This Row],[OPSKode]]</f>
        <v>8-810.sj</v>
      </c>
      <c r="C180" s="340">
        <f>Inek2021A3[[#This Row],[Betrag2]]</f>
        <v>21462.23</v>
      </c>
      <c r="D180" s="334" t="s">
        <v>1080</v>
      </c>
      <c r="E180" s="334" t="s">
        <v>1081</v>
      </c>
      <c r="F180" s="334" t="s">
        <v>3748</v>
      </c>
      <c r="G180" s="334" t="s">
        <v>3749</v>
      </c>
      <c r="H180" s="334" t="s">
        <v>3750</v>
      </c>
      <c r="I180" s="340">
        <v>21462.23</v>
      </c>
    </row>
    <row r="181" spans="1:9" x14ac:dyDescent="0.35">
      <c r="A181" s="334" t="str">
        <f>Inek2021A3[[#This Row],[ZPD2]]</f>
        <v>ZP16.20</v>
      </c>
      <c r="B181" s="334" t="str">
        <f>Inek2021A3[[#This Row],[OPSKode]]</f>
        <v>8-810.sk</v>
      </c>
      <c r="C181" s="340">
        <f>Inek2021A3[[#This Row],[Betrag2]]</f>
        <v>24145.01</v>
      </c>
      <c r="D181" s="334" t="s">
        <v>1080</v>
      </c>
      <c r="E181" s="334" t="s">
        <v>1081</v>
      </c>
      <c r="F181" s="334" t="s">
        <v>3751</v>
      </c>
      <c r="G181" s="334" t="s">
        <v>3752</v>
      </c>
      <c r="H181" s="334" t="s">
        <v>3753</v>
      </c>
      <c r="I181" s="340">
        <v>24145.01</v>
      </c>
    </row>
    <row r="182" spans="1:9" x14ac:dyDescent="0.35">
      <c r="A182" s="334" t="str">
        <f>Inek2021A3[[#This Row],[ZPD2]]</f>
        <v>ZP16.21</v>
      </c>
      <c r="B182" s="334" t="str">
        <f>Inek2021A3[[#This Row],[OPSKode]]</f>
        <v>8-810.sm</v>
      </c>
      <c r="C182" s="340">
        <f>Inek2021A3[[#This Row],[Betrag2]]</f>
        <v>26827.79</v>
      </c>
      <c r="D182" s="334" t="s">
        <v>1080</v>
      </c>
      <c r="E182" s="334" t="s">
        <v>1081</v>
      </c>
      <c r="F182" s="334" t="s">
        <v>3754</v>
      </c>
      <c r="G182" s="334" t="s">
        <v>3755</v>
      </c>
      <c r="H182" s="334" t="s">
        <v>3756</v>
      </c>
      <c r="I182" s="340">
        <v>26827.79</v>
      </c>
    </row>
    <row r="183" spans="1:9" x14ac:dyDescent="0.35">
      <c r="A183" s="334" t="str">
        <f>Inek2021A3[[#This Row],[ZPD2]]</f>
        <v>ZP16.22</v>
      </c>
      <c r="B183" s="334" t="str">
        <f>Inek2021A3[[#This Row],[OPSKode]]</f>
        <v>8-810.sn</v>
      </c>
      <c r="C183" s="340">
        <f>Inek2021A3[[#This Row],[Betrag2]]</f>
        <v>32193.35</v>
      </c>
      <c r="D183" s="334" t="s">
        <v>1080</v>
      </c>
      <c r="E183" s="334" t="s">
        <v>1081</v>
      </c>
      <c r="F183" s="334" t="s">
        <v>3757</v>
      </c>
      <c r="G183" s="334" t="s">
        <v>3758</v>
      </c>
      <c r="H183" s="334" t="s">
        <v>3759</v>
      </c>
      <c r="I183" s="340">
        <v>32193.35</v>
      </c>
    </row>
    <row r="184" spans="1:9" x14ac:dyDescent="0.35">
      <c r="A184" s="334" t="str">
        <f>Inek2021A3[[#This Row],[ZPD2]]</f>
        <v>ZP16.23</v>
      </c>
      <c r="B184" s="334" t="str">
        <f>Inek2021A3[[#This Row],[OPSKode]]</f>
        <v>8-810.sp</v>
      </c>
      <c r="C184" s="340">
        <f>Inek2021A3[[#This Row],[Betrag2]]</f>
        <v>37558.910000000003</v>
      </c>
      <c r="D184" s="334" t="s">
        <v>1080</v>
      </c>
      <c r="E184" s="334" t="s">
        <v>1081</v>
      </c>
      <c r="F184" s="334" t="s">
        <v>3760</v>
      </c>
      <c r="G184" s="334" t="s">
        <v>3761</v>
      </c>
      <c r="H184" s="334" t="s">
        <v>3762</v>
      </c>
      <c r="I184" s="340">
        <v>37558.910000000003</v>
      </c>
    </row>
    <row r="185" spans="1:9" x14ac:dyDescent="0.35">
      <c r="A185" s="334" t="str">
        <f>Inek2021A3[[#This Row],[ZPD2]]</f>
        <v>ZP16.24</v>
      </c>
      <c r="B185" s="334" t="str">
        <f>Inek2021A3[[#This Row],[OPSKode]]</f>
        <v>8-810.sq</v>
      </c>
      <c r="C185" s="340">
        <f>Inek2021A3[[#This Row],[Betrag2]]</f>
        <v>42924.46</v>
      </c>
      <c r="D185" s="334" t="s">
        <v>1080</v>
      </c>
      <c r="E185" s="334" t="s">
        <v>1081</v>
      </c>
      <c r="F185" s="334" t="s">
        <v>3763</v>
      </c>
      <c r="G185" s="334" t="s">
        <v>3764</v>
      </c>
      <c r="H185" s="334" t="s">
        <v>3765</v>
      </c>
      <c r="I185" s="340">
        <v>42924.46</v>
      </c>
    </row>
    <row r="186" spans="1:9" x14ac:dyDescent="0.35">
      <c r="C186" s="340"/>
      <c r="D186" s="334" t="s">
        <v>1128</v>
      </c>
      <c r="E186" s="334" t="s">
        <v>1129</v>
      </c>
      <c r="H186" s="334" t="s">
        <v>3893</v>
      </c>
    </row>
    <row r="187" spans="1:9" x14ac:dyDescent="0.35">
      <c r="A187" s="334" t="str">
        <f>Inek2021A3[[#This Row],[ZPD2]]</f>
        <v>ZP18.01</v>
      </c>
      <c r="B187" s="334" t="str">
        <f>Inek2021A3[[#This Row],[OPSKode]]</f>
        <v>8-810.t0</v>
      </c>
      <c r="C187" s="340">
        <f>Inek2021A3[[#This Row],[Betrag2]]</f>
        <v>340.07</v>
      </c>
      <c r="D187" s="334" t="s">
        <v>1128</v>
      </c>
      <c r="E187" s="334" t="s">
        <v>1129</v>
      </c>
      <c r="F187" s="334" t="s">
        <v>1131</v>
      </c>
      <c r="G187" s="334" t="s">
        <v>1132</v>
      </c>
      <c r="H187" s="334" t="s">
        <v>1133</v>
      </c>
      <c r="I187" s="340">
        <v>340.07</v>
      </c>
    </row>
    <row r="188" spans="1:9" x14ac:dyDescent="0.35">
      <c r="A188" s="334" t="str">
        <f>Inek2021A3[[#This Row],[ZPD2]]</f>
        <v>ZP18.02</v>
      </c>
      <c r="B188" s="334" t="str">
        <f>Inek2021A3[[#This Row],[OPSKode]]</f>
        <v>8-810.t1</v>
      </c>
      <c r="C188" s="340">
        <f>Inek2021A3[[#This Row],[Betrag2]]</f>
        <v>595.12</v>
      </c>
      <c r="D188" s="334" t="s">
        <v>1128</v>
      </c>
      <c r="E188" s="334" t="s">
        <v>1129</v>
      </c>
      <c r="F188" s="334" t="s">
        <v>1134</v>
      </c>
      <c r="G188" s="334" t="s">
        <v>1135</v>
      </c>
      <c r="H188" s="334" t="s">
        <v>1136</v>
      </c>
      <c r="I188" s="340">
        <v>595.12</v>
      </c>
    </row>
    <row r="189" spans="1:9" x14ac:dyDescent="0.35">
      <c r="A189" s="334" t="str">
        <f>Inek2021A3[[#This Row],[ZPD2]]</f>
        <v>ZP18.03</v>
      </c>
      <c r="B189" s="334" t="str">
        <f>Inek2021A3[[#This Row],[OPSKode]]</f>
        <v>8-810.t2</v>
      </c>
      <c r="C189" s="340">
        <f>Inek2021A3[[#This Row],[Betrag2]]</f>
        <v>850.17</v>
      </c>
      <c r="D189" s="334" t="s">
        <v>1128</v>
      </c>
      <c r="E189" s="334" t="s">
        <v>1129</v>
      </c>
      <c r="F189" s="334" t="s">
        <v>1137</v>
      </c>
      <c r="G189" s="334" t="s">
        <v>1138</v>
      </c>
      <c r="H189" s="334" t="s">
        <v>1139</v>
      </c>
      <c r="I189" s="340">
        <v>850.17</v>
      </c>
    </row>
    <row r="190" spans="1:9" x14ac:dyDescent="0.35">
      <c r="A190" s="334" t="str">
        <f>Inek2021A3[[#This Row],[ZPD2]]</f>
        <v>ZP18.04</v>
      </c>
      <c r="B190" s="334" t="str">
        <f>Inek2021A3[[#This Row],[OPSKode]]</f>
        <v>8-810.t3</v>
      </c>
      <c r="C190" s="340">
        <f>Inek2021A3[[#This Row],[Betrag2]]</f>
        <v>1020.2</v>
      </c>
      <c r="D190" s="334" t="s">
        <v>1128</v>
      </c>
      <c r="E190" s="334" t="s">
        <v>1129</v>
      </c>
      <c r="F190" s="334" t="s">
        <v>1140</v>
      </c>
      <c r="G190" s="334" t="s">
        <v>1141</v>
      </c>
      <c r="H190" s="334" t="s">
        <v>1142</v>
      </c>
      <c r="I190" s="340">
        <v>1020.2</v>
      </c>
    </row>
    <row r="191" spans="1:9" x14ac:dyDescent="0.35">
      <c r="A191" s="334" t="str">
        <f>Inek2021A3[[#This Row],[ZPD2]]</f>
        <v>ZP18.05</v>
      </c>
      <c r="B191" s="334" t="str">
        <f>Inek2021A3[[#This Row],[OPSKode]]</f>
        <v>8-810.t4</v>
      </c>
      <c r="C191" s="340">
        <f>Inek2021A3[[#This Row],[Betrag2]]</f>
        <v>1530.3</v>
      </c>
      <c r="D191" s="334" t="s">
        <v>1128</v>
      </c>
      <c r="E191" s="334" t="s">
        <v>1129</v>
      </c>
      <c r="F191" s="334" t="s">
        <v>1143</v>
      </c>
      <c r="G191" s="334" t="s">
        <v>1144</v>
      </c>
      <c r="H191" s="334" t="s">
        <v>1145</v>
      </c>
      <c r="I191" s="340">
        <v>1530.3</v>
      </c>
    </row>
    <row r="192" spans="1:9" x14ac:dyDescent="0.35">
      <c r="A192" s="334" t="str">
        <f>Inek2021A3[[#This Row],[ZPD2]]</f>
        <v>ZP18.06</v>
      </c>
      <c r="B192" s="334" t="str">
        <f>Inek2021A3[[#This Row],[OPSKode]]</f>
        <v>8-810.t5</v>
      </c>
      <c r="C192" s="340">
        <f>Inek2021A3[[#This Row],[Betrag2]]</f>
        <v>2040.4</v>
      </c>
      <c r="D192" s="334" t="s">
        <v>1128</v>
      </c>
      <c r="E192" s="334" t="s">
        <v>1129</v>
      </c>
      <c r="F192" s="334" t="s">
        <v>1146</v>
      </c>
      <c r="G192" s="334" t="s">
        <v>1147</v>
      </c>
      <c r="H192" s="334" t="s">
        <v>1148</v>
      </c>
      <c r="I192" s="340">
        <v>2040.4</v>
      </c>
    </row>
    <row r="193" spans="1:9" x14ac:dyDescent="0.35">
      <c r="A193" s="334" t="str">
        <f>Inek2021A3[[#This Row],[ZPD2]]</f>
        <v>ZP18.07</v>
      </c>
      <c r="B193" s="334" t="str">
        <f>Inek2021A3[[#This Row],[OPSKode]]</f>
        <v>8-810.t6</v>
      </c>
      <c r="C193" s="340">
        <f>Inek2021A3[[#This Row],[Betrag2]]</f>
        <v>2550.5</v>
      </c>
      <c r="D193" s="334" t="s">
        <v>1128</v>
      </c>
      <c r="E193" s="334" t="s">
        <v>1129</v>
      </c>
      <c r="F193" s="334" t="s">
        <v>1149</v>
      </c>
      <c r="G193" s="334" t="s">
        <v>1150</v>
      </c>
      <c r="H193" s="334" t="s">
        <v>1151</v>
      </c>
      <c r="I193" s="340">
        <v>2550.5</v>
      </c>
    </row>
    <row r="194" spans="1:9" x14ac:dyDescent="0.35">
      <c r="A194" s="334" t="str">
        <f>Inek2021A3[[#This Row],[ZPD2]]</f>
        <v>ZP18.08</v>
      </c>
      <c r="B194" s="334" t="str">
        <f>Inek2021A3[[#This Row],[OPSKode]]</f>
        <v>8-810.t7</v>
      </c>
      <c r="C194" s="340">
        <f>Inek2021A3[[#This Row],[Betrag2]]</f>
        <v>3060.6</v>
      </c>
      <c r="D194" s="334" t="s">
        <v>1128</v>
      </c>
      <c r="E194" s="334" t="s">
        <v>1129</v>
      </c>
      <c r="F194" s="334" t="s">
        <v>1152</v>
      </c>
      <c r="G194" s="334" t="s">
        <v>1153</v>
      </c>
      <c r="H194" s="334" t="s">
        <v>1154</v>
      </c>
      <c r="I194" s="340">
        <v>3060.6</v>
      </c>
    </row>
    <row r="195" spans="1:9" x14ac:dyDescent="0.35">
      <c r="A195" s="334" t="str">
        <f>Inek2021A3[[#This Row],[ZPD2]]</f>
        <v>ZP18.09</v>
      </c>
      <c r="B195" s="334" t="str">
        <f>Inek2021A3[[#This Row],[OPSKode]]</f>
        <v>8-810.t8</v>
      </c>
      <c r="C195" s="340">
        <f>Inek2021A3[[#This Row],[Betrag2]]</f>
        <v>3570.7</v>
      </c>
      <c r="D195" s="334" t="s">
        <v>1128</v>
      </c>
      <c r="E195" s="334" t="s">
        <v>1129</v>
      </c>
      <c r="F195" s="334" t="s">
        <v>1155</v>
      </c>
      <c r="G195" s="334" t="s">
        <v>1156</v>
      </c>
      <c r="H195" s="334" t="s">
        <v>1157</v>
      </c>
      <c r="I195" s="340">
        <v>3570.7</v>
      </c>
    </row>
    <row r="196" spans="1:9" x14ac:dyDescent="0.35">
      <c r="A196" s="334" t="str">
        <f>Inek2021A3[[#This Row],[ZPD2]]</f>
        <v>ZP18.10</v>
      </c>
      <c r="B196" s="334" t="str">
        <f>Inek2021A3[[#This Row],[OPSKode]]</f>
        <v>8-810.t9</v>
      </c>
      <c r="C196" s="340">
        <f>Inek2021A3[[#This Row],[Betrag2]]</f>
        <v>4080.8</v>
      </c>
      <c r="D196" s="334" t="s">
        <v>1128</v>
      </c>
      <c r="E196" s="334" t="s">
        <v>1129</v>
      </c>
      <c r="F196" s="334" t="s">
        <v>1158</v>
      </c>
      <c r="G196" s="334" t="s">
        <v>1159</v>
      </c>
      <c r="H196" s="334" t="s">
        <v>1160</v>
      </c>
      <c r="I196" s="340">
        <v>4080.8</v>
      </c>
    </row>
    <row r="197" spans="1:9" x14ac:dyDescent="0.35">
      <c r="A197" s="334" t="str">
        <f>Inek2021A3[[#This Row],[ZPD2]]</f>
        <v>ZP18.11</v>
      </c>
      <c r="B197" s="334" t="str">
        <f>Inek2021A3[[#This Row],[OPSKode]]</f>
        <v>8-810.ta</v>
      </c>
      <c r="C197" s="340">
        <f>Inek2021A3[[#This Row],[Betrag2]]</f>
        <v>5101</v>
      </c>
      <c r="D197" s="334" t="s">
        <v>1128</v>
      </c>
      <c r="E197" s="334" t="s">
        <v>1129</v>
      </c>
      <c r="F197" s="334" t="s">
        <v>1161</v>
      </c>
      <c r="G197" s="334" t="s">
        <v>1162</v>
      </c>
      <c r="H197" s="334" t="s">
        <v>1163</v>
      </c>
      <c r="I197" s="340">
        <v>5101</v>
      </c>
    </row>
    <row r="198" spans="1:9" x14ac:dyDescent="0.35">
      <c r="A198" s="334" t="str">
        <f>Inek2021A3[[#This Row],[ZPD2]]</f>
        <v>ZP18.12</v>
      </c>
      <c r="B198" s="334" t="str">
        <f>Inek2021A3[[#This Row],[OPSKode]]</f>
        <v>8-810.tb</v>
      </c>
      <c r="C198" s="340">
        <f>Inek2021A3[[#This Row],[Betrag2]]</f>
        <v>6121.2</v>
      </c>
      <c r="D198" s="334" t="s">
        <v>1128</v>
      </c>
      <c r="E198" s="334" t="s">
        <v>1129</v>
      </c>
      <c r="F198" s="334" t="s">
        <v>1164</v>
      </c>
      <c r="G198" s="334" t="s">
        <v>1165</v>
      </c>
      <c r="H198" s="334" t="s">
        <v>1166</v>
      </c>
      <c r="I198" s="340">
        <v>6121.2</v>
      </c>
    </row>
    <row r="199" spans="1:9" x14ac:dyDescent="0.35">
      <c r="A199" s="334" t="str">
        <f>Inek2021A3[[#This Row],[ZPD2]]</f>
        <v>ZP18.13</v>
      </c>
      <c r="B199" s="334" t="str">
        <f>Inek2021A3[[#This Row],[OPSKode]]</f>
        <v>8-810.tc</v>
      </c>
      <c r="C199" s="340">
        <f>Inek2021A3[[#This Row],[Betrag2]]</f>
        <v>7141.4</v>
      </c>
      <c r="D199" s="334" t="s">
        <v>1128</v>
      </c>
      <c r="E199" s="334" t="s">
        <v>1129</v>
      </c>
      <c r="F199" s="334" t="s">
        <v>1167</v>
      </c>
      <c r="G199" s="334" t="s">
        <v>1168</v>
      </c>
      <c r="H199" s="334" t="s">
        <v>1169</v>
      </c>
      <c r="I199" s="340">
        <v>7141.4</v>
      </c>
    </row>
    <row r="200" spans="1:9" x14ac:dyDescent="0.35">
      <c r="A200" s="334" t="str">
        <f>Inek2021A3[[#This Row],[ZPD2]]</f>
        <v>ZP18.14</v>
      </c>
      <c r="B200" s="334" t="str">
        <f>Inek2021A3[[#This Row],[OPSKode]]</f>
        <v>8-810.td</v>
      </c>
      <c r="C200" s="340">
        <f>Inek2021A3[[#This Row],[Betrag2]]</f>
        <v>8161.6</v>
      </c>
      <c r="D200" s="334" t="s">
        <v>1128</v>
      </c>
      <c r="E200" s="334" t="s">
        <v>1129</v>
      </c>
      <c r="F200" s="334" t="s">
        <v>1170</v>
      </c>
      <c r="G200" s="334" t="s">
        <v>1171</v>
      </c>
      <c r="H200" s="334" t="s">
        <v>1172</v>
      </c>
      <c r="I200" s="340">
        <v>8161.6</v>
      </c>
    </row>
    <row r="201" spans="1:9" x14ac:dyDescent="0.35">
      <c r="C201" s="340"/>
      <c r="D201" s="334" t="s">
        <v>1173</v>
      </c>
      <c r="E201" s="334" t="s">
        <v>3766</v>
      </c>
      <c r="H201" s="334" t="s">
        <v>1175</v>
      </c>
    </row>
    <row r="202" spans="1:9" x14ac:dyDescent="0.35">
      <c r="A202" s="334" t="str">
        <f>Inek2021A3[[#This Row],[ZPD2]]</f>
        <v>ZP20.01</v>
      </c>
      <c r="B202" s="334" t="str">
        <f>Inek2021A3[[#This Row],[OPSKode]]</f>
        <v>8-810.h3</v>
      </c>
      <c r="C202" s="340">
        <f>Inek2021A3[[#This Row],[Betrag2]]</f>
        <v>797.95</v>
      </c>
      <c r="D202" s="334" t="s">
        <v>1173</v>
      </c>
      <c r="E202" s="334" t="s">
        <v>3766</v>
      </c>
      <c r="F202" s="334" t="s">
        <v>1176</v>
      </c>
      <c r="G202" s="334" t="s">
        <v>1177</v>
      </c>
      <c r="H202" s="334" t="s">
        <v>1178</v>
      </c>
      <c r="I202" s="340">
        <v>797.95</v>
      </c>
    </row>
    <row r="203" spans="1:9" x14ac:dyDescent="0.35">
      <c r="A203" s="334" t="str">
        <f>Inek2021A3[[#This Row],[ZPD2]]</f>
        <v>ZP20.02</v>
      </c>
      <c r="B203" s="334" t="str">
        <f>Inek2021A3[[#This Row],[OPSKode]]</f>
        <v>8-810.h4</v>
      </c>
      <c r="C203" s="340">
        <f>Inek2021A3[[#This Row],[Betrag2]]</f>
        <v>1595.9</v>
      </c>
      <c r="D203" s="334" t="s">
        <v>1173</v>
      </c>
      <c r="E203" s="334" t="s">
        <v>3766</v>
      </c>
      <c r="F203" s="334" t="s">
        <v>1179</v>
      </c>
      <c r="G203" s="334" t="s">
        <v>1180</v>
      </c>
      <c r="H203" s="334" t="s">
        <v>1181</v>
      </c>
      <c r="I203" s="340">
        <v>1595.9</v>
      </c>
    </row>
    <row r="204" spans="1:9" x14ac:dyDescent="0.35">
      <c r="A204" s="334" t="str">
        <f>Inek2021A3[[#This Row],[ZPD2]]</f>
        <v>ZP20.03</v>
      </c>
      <c r="B204" s="334" t="str">
        <f>Inek2021A3[[#This Row],[OPSKode]]</f>
        <v>8-810.h5</v>
      </c>
      <c r="C204" s="340">
        <f>Inek2021A3[[#This Row],[Betrag2]]</f>
        <v>2393.85</v>
      </c>
      <c r="D204" s="334" t="s">
        <v>1173</v>
      </c>
      <c r="E204" s="334" t="s">
        <v>3766</v>
      </c>
      <c r="F204" s="334" t="s">
        <v>1182</v>
      </c>
      <c r="G204" s="334" t="s">
        <v>1183</v>
      </c>
      <c r="H204" s="334" t="s">
        <v>1184</v>
      </c>
      <c r="I204" s="340">
        <v>2393.85</v>
      </c>
    </row>
    <row r="205" spans="1:9" x14ac:dyDescent="0.35">
      <c r="A205" s="334" t="str">
        <f>Inek2021A3[[#This Row],[ZPD2]]</f>
        <v>ZP20.04</v>
      </c>
      <c r="B205" s="334" t="str">
        <f>Inek2021A3[[#This Row],[OPSKode]]</f>
        <v>8-810.h6</v>
      </c>
      <c r="C205" s="340">
        <f>Inek2021A3[[#This Row],[Betrag2]]</f>
        <v>3191.8</v>
      </c>
      <c r="D205" s="334" t="s">
        <v>1173</v>
      </c>
      <c r="E205" s="334" t="s">
        <v>3766</v>
      </c>
      <c r="F205" s="334" t="s">
        <v>1185</v>
      </c>
      <c r="G205" s="334" t="s">
        <v>1186</v>
      </c>
      <c r="H205" s="334" t="s">
        <v>1187</v>
      </c>
      <c r="I205" s="340">
        <v>3191.8</v>
      </c>
    </row>
    <row r="206" spans="1:9" x14ac:dyDescent="0.35">
      <c r="A206" s="334" t="str">
        <f>Inek2021A3[[#This Row],[ZPD2]]</f>
        <v>ZP20.05</v>
      </c>
      <c r="B206" s="334" t="str">
        <f>Inek2021A3[[#This Row],[OPSKode]]</f>
        <v>8-810.h7</v>
      </c>
      <c r="C206" s="340">
        <f>Inek2021A3[[#This Row],[Betrag2]]</f>
        <v>3989.75</v>
      </c>
      <c r="D206" s="334" t="s">
        <v>1173</v>
      </c>
      <c r="E206" s="334" t="s">
        <v>3766</v>
      </c>
      <c r="F206" s="334" t="s">
        <v>1188</v>
      </c>
      <c r="G206" s="334" t="s">
        <v>1189</v>
      </c>
      <c r="H206" s="334" t="s">
        <v>1190</v>
      </c>
      <c r="I206" s="340">
        <v>3989.75</v>
      </c>
    </row>
    <row r="207" spans="1:9" x14ac:dyDescent="0.35">
      <c r="A207" s="334" t="str">
        <f>Inek2021A3[[#This Row],[ZPD2]]</f>
        <v>ZP20.06</v>
      </c>
      <c r="B207" s="334" t="str">
        <f>Inek2021A3[[#This Row],[OPSKode]]</f>
        <v>8-810.h8</v>
      </c>
      <c r="C207" s="340">
        <f>Inek2021A3[[#This Row],[Betrag2]]</f>
        <v>5186.68</v>
      </c>
      <c r="D207" s="334" t="s">
        <v>1173</v>
      </c>
      <c r="E207" s="334" t="s">
        <v>3766</v>
      </c>
      <c r="F207" s="334" t="s">
        <v>1191</v>
      </c>
      <c r="G207" s="334" t="s">
        <v>1192</v>
      </c>
      <c r="H207" s="334" t="s">
        <v>1193</v>
      </c>
      <c r="I207" s="340">
        <v>5186.68</v>
      </c>
    </row>
    <row r="208" spans="1:9" x14ac:dyDescent="0.35">
      <c r="A208" s="334" t="str">
        <f>Inek2021A3[[#This Row],[ZPD2]]</f>
        <v>ZP20.07</v>
      </c>
      <c r="B208" s="334" t="str">
        <f>Inek2021A3[[#This Row],[OPSKode]]</f>
        <v>8-810.h9</v>
      </c>
      <c r="C208" s="340">
        <f>Inek2021A3[[#This Row],[Betrag2]]</f>
        <v>6782.58</v>
      </c>
      <c r="D208" s="334" t="s">
        <v>1173</v>
      </c>
      <c r="E208" s="334" t="s">
        <v>3766</v>
      </c>
      <c r="F208" s="334" t="s">
        <v>1194</v>
      </c>
      <c r="G208" s="334" t="s">
        <v>1195</v>
      </c>
      <c r="H208" s="334" t="s">
        <v>1196</v>
      </c>
      <c r="I208" s="340">
        <v>6782.58</v>
      </c>
    </row>
    <row r="209" spans="1:9" x14ac:dyDescent="0.35">
      <c r="A209" s="334" t="str">
        <f>Inek2021A3[[#This Row],[ZPD2]]</f>
        <v>ZP20.08</v>
      </c>
      <c r="B209" s="334" t="str">
        <f>Inek2021A3[[#This Row],[OPSKode]]</f>
        <v>8-810.ha</v>
      </c>
      <c r="C209" s="340">
        <f>Inek2021A3[[#This Row],[Betrag2]]</f>
        <v>8378.48</v>
      </c>
      <c r="D209" s="334" t="s">
        <v>1173</v>
      </c>
      <c r="E209" s="334" t="s">
        <v>3766</v>
      </c>
      <c r="F209" s="334" t="s">
        <v>1197</v>
      </c>
      <c r="G209" s="334" t="s">
        <v>1198</v>
      </c>
      <c r="H209" s="334" t="s">
        <v>1199</v>
      </c>
      <c r="I209" s="340">
        <v>8378.48</v>
      </c>
    </row>
    <row r="210" spans="1:9" x14ac:dyDescent="0.35">
      <c r="A210" s="334" t="str">
        <f>Inek2021A3[[#This Row],[ZPD2]]</f>
        <v>ZP20.09</v>
      </c>
      <c r="B210" s="334" t="str">
        <f>Inek2021A3[[#This Row],[OPSKode]]</f>
        <v>8-810.hb</v>
      </c>
      <c r="C210" s="340">
        <f>Inek2021A3[[#This Row],[Betrag2]]</f>
        <v>9974.3799999999992</v>
      </c>
      <c r="D210" s="334" t="s">
        <v>1173</v>
      </c>
      <c r="E210" s="334" t="s">
        <v>3766</v>
      </c>
      <c r="F210" s="334" t="s">
        <v>1200</v>
      </c>
      <c r="G210" s="334" t="s">
        <v>1201</v>
      </c>
      <c r="H210" s="334" t="s">
        <v>1202</v>
      </c>
      <c r="I210" s="340">
        <v>9974.3799999999992</v>
      </c>
    </row>
    <row r="211" spans="1:9" x14ac:dyDescent="0.35">
      <c r="A211" s="334" t="str">
        <f>Inek2021A3[[#This Row],[ZPD2]]</f>
        <v>ZP20.10</v>
      </c>
      <c r="B211" s="334" t="str">
        <f>Inek2021A3[[#This Row],[OPSKode]]</f>
        <v>8-810.hc</v>
      </c>
      <c r="C211" s="340">
        <f>Inek2021A3[[#This Row],[Betrag2]]</f>
        <v>12235.23</v>
      </c>
      <c r="D211" s="334" t="s">
        <v>1173</v>
      </c>
      <c r="E211" s="334" t="s">
        <v>3766</v>
      </c>
      <c r="F211" s="334" t="s">
        <v>1203</v>
      </c>
      <c r="G211" s="334" t="s">
        <v>1204</v>
      </c>
      <c r="H211" s="334" t="s">
        <v>1205</v>
      </c>
      <c r="I211" s="340">
        <v>12235.23</v>
      </c>
    </row>
    <row r="212" spans="1:9" x14ac:dyDescent="0.35">
      <c r="A212" s="334" t="str">
        <f>Inek2021A3[[#This Row],[ZPD2]]</f>
        <v>ZP20.11</v>
      </c>
      <c r="B212" s="334" t="str">
        <f>Inek2021A3[[#This Row],[OPSKode]]</f>
        <v>8-810.hd</v>
      </c>
      <c r="C212" s="340">
        <f>Inek2021A3[[#This Row],[Betrag2]]</f>
        <v>15427.03</v>
      </c>
      <c r="D212" s="334" t="s">
        <v>1173</v>
      </c>
      <c r="E212" s="334" t="s">
        <v>3766</v>
      </c>
      <c r="F212" s="334" t="s">
        <v>1206</v>
      </c>
      <c r="G212" s="334" t="s">
        <v>1207</v>
      </c>
      <c r="H212" s="334" t="s">
        <v>1208</v>
      </c>
      <c r="I212" s="340">
        <v>15427.03</v>
      </c>
    </row>
    <row r="213" spans="1:9" x14ac:dyDescent="0.35">
      <c r="A213" s="334" t="str">
        <f>Inek2021A3[[#This Row],[ZPD2]]</f>
        <v>ZP20.12</v>
      </c>
      <c r="B213" s="334" t="str">
        <f>Inek2021A3[[#This Row],[OPSKode]]</f>
        <v>8-810.he</v>
      </c>
      <c r="C213" s="340">
        <f>Inek2021A3[[#This Row],[Betrag2]]</f>
        <v>18618.830000000002</v>
      </c>
      <c r="D213" s="334" t="s">
        <v>1173</v>
      </c>
      <c r="E213" s="334" t="s">
        <v>3766</v>
      </c>
      <c r="F213" s="334" t="s">
        <v>1209</v>
      </c>
      <c r="G213" s="334" t="s">
        <v>1210</v>
      </c>
      <c r="H213" s="334" t="s">
        <v>1211</v>
      </c>
      <c r="I213" s="340">
        <v>18618.830000000002</v>
      </c>
    </row>
    <row r="214" spans="1:9" x14ac:dyDescent="0.35">
      <c r="C214" s="340"/>
      <c r="D214" s="334" t="s">
        <v>1236</v>
      </c>
      <c r="E214" s="334" t="s">
        <v>1237</v>
      </c>
      <c r="H214" s="334" t="s">
        <v>1238</v>
      </c>
    </row>
    <row r="215" spans="1:9" x14ac:dyDescent="0.35">
      <c r="A215" s="334" t="str">
        <f>Inek2021A3[[#This Row],[ZPD2]]</f>
        <v>ZP22.01</v>
      </c>
      <c r="B215" s="334" t="str">
        <f>Inek2021A3[[#This Row],[OPSKode]]</f>
        <v>6-002.80</v>
      </c>
      <c r="C215" s="340">
        <f>Inek2021A3[[#This Row],[Betrag2]]</f>
        <v>379.67</v>
      </c>
      <c r="D215" s="334" t="s">
        <v>1236</v>
      </c>
      <c r="E215" s="334" t="s">
        <v>1237</v>
      </c>
      <c r="F215" s="334" t="s">
        <v>1239</v>
      </c>
      <c r="G215" s="334" t="s">
        <v>1240</v>
      </c>
      <c r="H215" s="334" t="s">
        <v>989</v>
      </c>
      <c r="I215" s="340">
        <v>379.67</v>
      </c>
    </row>
    <row r="216" spans="1:9" x14ac:dyDescent="0.35">
      <c r="A216" s="334" t="str">
        <f>Inek2021A3[[#This Row],[ZPD2]]</f>
        <v>ZP22.02</v>
      </c>
      <c r="B216" s="334" t="str">
        <f>Inek2021A3[[#This Row],[OPSKode]]</f>
        <v>6-002.81</v>
      </c>
      <c r="C216" s="340">
        <f>Inek2021A3[[#This Row],[Betrag2]]</f>
        <v>664.43</v>
      </c>
      <c r="D216" s="334" t="s">
        <v>1236</v>
      </c>
      <c r="E216" s="334" t="s">
        <v>1237</v>
      </c>
      <c r="F216" s="334" t="s">
        <v>1241</v>
      </c>
      <c r="G216" s="334" t="s">
        <v>1242</v>
      </c>
      <c r="H216" s="334" t="s">
        <v>992</v>
      </c>
      <c r="I216" s="340">
        <v>664.43</v>
      </c>
    </row>
    <row r="217" spans="1:9" x14ac:dyDescent="0.35">
      <c r="A217" s="334" t="str">
        <f>Inek2021A3[[#This Row],[ZPD2]]</f>
        <v>ZP22.03</v>
      </c>
      <c r="B217" s="334" t="str">
        <f>Inek2021A3[[#This Row],[OPSKode]]</f>
        <v>6-002.82</v>
      </c>
      <c r="C217" s="340">
        <f>Inek2021A3[[#This Row],[Betrag2]]</f>
        <v>949.18</v>
      </c>
      <c r="D217" s="334" t="s">
        <v>1236</v>
      </c>
      <c r="E217" s="334" t="s">
        <v>1237</v>
      </c>
      <c r="F217" s="334" t="s">
        <v>1243</v>
      </c>
      <c r="G217" s="334" t="s">
        <v>1244</v>
      </c>
      <c r="H217" s="334" t="s">
        <v>995</v>
      </c>
      <c r="I217" s="340">
        <v>949.18</v>
      </c>
    </row>
    <row r="218" spans="1:9" x14ac:dyDescent="0.35">
      <c r="A218" s="334" t="str">
        <f>Inek2021A3[[#This Row],[ZPD2]]</f>
        <v>ZP22.04</v>
      </c>
      <c r="B218" s="334" t="str">
        <f>Inek2021A3[[#This Row],[OPSKode]]</f>
        <v>6-002.83</v>
      </c>
      <c r="C218" s="340">
        <f>Inek2021A3[[#This Row],[Betrag2]]</f>
        <v>1233.94</v>
      </c>
      <c r="D218" s="334" t="s">
        <v>1236</v>
      </c>
      <c r="E218" s="334" t="s">
        <v>1237</v>
      </c>
      <c r="F218" s="334" t="s">
        <v>1245</v>
      </c>
      <c r="G218" s="334" t="s">
        <v>1246</v>
      </c>
      <c r="H218" s="334" t="s">
        <v>998</v>
      </c>
      <c r="I218" s="340">
        <v>1233.94</v>
      </c>
    </row>
    <row r="219" spans="1:9" x14ac:dyDescent="0.35">
      <c r="A219" s="334" t="str">
        <f>Inek2021A3[[#This Row],[ZPD2]]</f>
        <v>ZP22.05</v>
      </c>
      <c r="B219" s="334" t="str">
        <f>Inek2021A3[[#This Row],[OPSKode]]</f>
        <v>6-002.84</v>
      </c>
      <c r="C219" s="340">
        <f>Inek2021A3[[#This Row],[Betrag2]]</f>
        <v>1518.69</v>
      </c>
      <c r="D219" s="334" t="s">
        <v>1236</v>
      </c>
      <c r="E219" s="334" t="s">
        <v>1237</v>
      </c>
      <c r="F219" s="334" t="s">
        <v>1247</v>
      </c>
      <c r="G219" s="334" t="s">
        <v>1248</v>
      </c>
      <c r="H219" s="334" t="s">
        <v>1001</v>
      </c>
      <c r="I219" s="340">
        <v>1518.69</v>
      </c>
    </row>
    <row r="220" spans="1:9" x14ac:dyDescent="0.35">
      <c r="A220" s="334" t="str">
        <f>Inek2021A3[[#This Row],[ZPD2]]</f>
        <v>ZP22.06</v>
      </c>
      <c r="B220" s="334" t="str">
        <f>Inek2021A3[[#This Row],[OPSKode]]</f>
        <v>6-002.85</v>
      </c>
      <c r="C220" s="340">
        <f>Inek2021A3[[#This Row],[Betrag2]]</f>
        <v>1803.45</v>
      </c>
      <c r="D220" s="334" t="s">
        <v>1236</v>
      </c>
      <c r="E220" s="334" t="s">
        <v>1237</v>
      </c>
      <c r="F220" s="334" t="s">
        <v>1249</v>
      </c>
      <c r="G220" s="334" t="s">
        <v>1250</v>
      </c>
      <c r="H220" s="334" t="s">
        <v>1004</v>
      </c>
      <c r="I220" s="340">
        <v>1803.45</v>
      </c>
    </row>
    <row r="221" spans="1:9" x14ac:dyDescent="0.35">
      <c r="A221" s="334" t="str">
        <f>Inek2021A3[[#This Row],[ZPD2]]</f>
        <v>ZP22.07</v>
      </c>
      <c r="B221" s="334" t="str">
        <f>Inek2021A3[[#This Row],[OPSKode]]</f>
        <v>6-002.86</v>
      </c>
      <c r="C221" s="340">
        <f>Inek2021A3[[#This Row],[Betrag2]]</f>
        <v>2088.1999999999998</v>
      </c>
      <c r="D221" s="334" t="s">
        <v>1236</v>
      </c>
      <c r="E221" s="334" t="s">
        <v>1237</v>
      </c>
      <c r="F221" s="334" t="s">
        <v>1251</v>
      </c>
      <c r="G221" s="334" t="s">
        <v>1252</v>
      </c>
      <c r="H221" s="334" t="s">
        <v>1007</v>
      </c>
      <c r="I221" s="340">
        <v>2088.1999999999998</v>
      </c>
    </row>
    <row r="222" spans="1:9" x14ac:dyDescent="0.35">
      <c r="A222" s="334" t="str">
        <f>Inek2021A3[[#This Row],[ZPD2]]</f>
        <v>ZP22.08</v>
      </c>
      <c r="B222" s="334" t="str">
        <f>Inek2021A3[[#This Row],[OPSKode]]</f>
        <v>6-002.87</v>
      </c>
      <c r="C222" s="340">
        <f>Inek2021A3[[#This Row],[Betrag2]]</f>
        <v>2359.1999999999998</v>
      </c>
      <c r="D222" s="334" t="s">
        <v>1236</v>
      </c>
      <c r="E222" s="334" t="s">
        <v>1237</v>
      </c>
      <c r="F222" s="334" t="s">
        <v>1253</v>
      </c>
      <c r="G222" s="334" t="s">
        <v>1254</v>
      </c>
      <c r="H222" s="334" t="s">
        <v>1010</v>
      </c>
      <c r="I222" s="340">
        <v>2359.1999999999998</v>
      </c>
    </row>
    <row r="223" spans="1:9" x14ac:dyDescent="0.35">
      <c r="A223" s="334" t="str">
        <f>Inek2021A3[[#This Row],[ZPD2]]</f>
        <v>ZP22.09</v>
      </c>
      <c r="B223" s="334" t="str">
        <f>Inek2021A3[[#This Row],[OPSKode]]</f>
        <v>6-002.88</v>
      </c>
      <c r="C223" s="340">
        <f>Inek2021A3[[#This Row],[Betrag2]]</f>
        <v>2650.21</v>
      </c>
      <c r="D223" s="334" t="s">
        <v>1236</v>
      </c>
      <c r="E223" s="334" t="s">
        <v>1237</v>
      </c>
      <c r="F223" s="334" t="s">
        <v>1255</v>
      </c>
      <c r="G223" s="334" t="s">
        <v>1256</v>
      </c>
      <c r="H223" s="334" t="s">
        <v>1013</v>
      </c>
      <c r="I223" s="340">
        <v>2650.21</v>
      </c>
    </row>
    <row r="224" spans="1:9" x14ac:dyDescent="0.35">
      <c r="A224" s="334" t="str">
        <f>Inek2021A3[[#This Row],[ZPD2]]</f>
        <v>ZP22.10</v>
      </c>
      <c r="B224" s="334" t="str">
        <f>Inek2021A3[[#This Row],[OPSKode]]</f>
        <v>6-002.89</v>
      </c>
      <c r="C224" s="340">
        <f>Inek2021A3[[#This Row],[Betrag2]]</f>
        <v>2942.47</v>
      </c>
      <c r="D224" s="334" t="s">
        <v>1236</v>
      </c>
      <c r="E224" s="334" t="s">
        <v>1237</v>
      </c>
      <c r="F224" s="334" t="s">
        <v>1257</v>
      </c>
      <c r="G224" s="334" t="s">
        <v>1258</v>
      </c>
      <c r="H224" s="334" t="s">
        <v>1016</v>
      </c>
      <c r="I224" s="340">
        <v>2942.47</v>
      </c>
    </row>
    <row r="225" spans="1:9" x14ac:dyDescent="0.35">
      <c r="A225" s="334" t="str">
        <f>Inek2021A3[[#This Row],[ZPD2]]</f>
        <v>ZP22.11</v>
      </c>
      <c r="B225" s="334" t="str">
        <f>Inek2021A3[[#This Row],[OPSKode]]</f>
        <v>6-002.8a</v>
      </c>
      <c r="C225" s="340">
        <f>Inek2021A3[[#This Row],[Betrag2]]</f>
        <v>3227.22</v>
      </c>
      <c r="D225" s="334" t="s">
        <v>1236</v>
      </c>
      <c r="E225" s="334" t="s">
        <v>1237</v>
      </c>
      <c r="F225" s="334" t="s">
        <v>1259</v>
      </c>
      <c r="G225" s="334" t="s">
        <v>1260</v>
      </c>
      <c r="H225" s="334" t="s">
        <v>1019</v>
      </c>
      <c r="I225" s="340">
        <v>3227.22</v>
      </c>
    </row>
    <row r="226" spans="1:9" x14ac:dyDescent="0.35">
      <c r="A226" s="334" t="str">
        <f>Inek2021A3[[#This Row],[ZPD2]]</f>
        <v>ZP22.12</v>
      </c>
      <c r="B226" s="334" t="str">
        <f>Inek2021A3[[#This Row],[OPSKode]]</f>
        <v>6-002.8b</v>
      </c>
      <c r="C226" s="340">
        <f>Inek2021A3[[#This Row],[Betrag2]]</f>
        <v>3606.9</v>
      </c>
      <c r="D226" s="334" t="s">
        <v>1236</v>
      </c>
      <c r="E226" s="334" t="s">
        <v>1237</v>
      </c>
      <c r="F226" s="334" t="s">
        <v>1261</v>
      </c>
      <c r="G226" s="334" t="s">
        <v>1262</v>
      </c>
      <c r="H226" s="334" t="s">
        <v>1022</v>
      </c>
      <c r="I226" s="340">
        <v>3606.9</v>
      </c>
    </row>
    <row r="227" spans="1:9" x14ac:dyDescent="0.35">
      <c r="A227" s="334" t="str">
        <f>Inek2021A3[[#This Row],[ZPD2]]</f>
        <v>ZP22.13</v>
      </c>
      <c r="B227" s="334" t="str">
        <f>Inek2021A3[[#This Row],[OPSKode]]</f>
        <v>6-002.8c</v>
      </c>
      <c r="C227" s="340">
        <f>Inek2021A3[[#This Row],[Betrag2]]</f>
        <v>4176.41</v>
      </c>
      <c r="D227" s="334" t="s">
        <v>1236</v>
      </c>
      <c r="E227" s="334" t="s">
        <v>1237</v>
      </c>
      <c r="F227" s="334" t="s">
        <v>1263</v>
      </c>
      <c r="G227" s="334" t="s">
        <v>1264</v>
      </c>
      <c r="H227" s="334" t="s">
        <v>1025</v>
      </c>
      <c r="I227" s="340">
        <v>4176.41</v>
      </c>
    </row>
    <row r="228" spans="1:9" x14ac:dyDescent="0.35">
      <c r="A228" s="334" t="str">
        <f>Inek2021A3[[#This Row],[ZPD2]]</f>
        <v>ZP22.14</v>
      </c>
      <c r="B228" s="334" t="str">
        <f>Inek2021A3[[#This Row],[OPSKode]]</f>
        <v>6-002.8d</v>
      </c>
      <c r="C228" s="340">
        <f>Inek2021A3[[#This Row],[Betrag2]]</f>
        <v>4745.92</v>
      </c>
      <c r="D228" s="334" t="s">
        <v>1236</v>
      </c>
      <c r="E228" s="334" t="s">
        <v>1237</v>
      </c>
      <c r="F228" s="334" t="s">
        <v>1265</v>
      </c>
      <c r="G228" s="334" t="s">
        <v>1266</v>
      </c>
      <c r="H228" s="334" t="s">
        <v>1028</v>
      </c>
      <c r="I228" s="340">
        <v>4745.92</v>
      </c>
    </row>
    <row r="229" spans="1:9" x14ac:dyDescent="0.35">
      <c r="A229" s="334" t="str">
        <f>Inek2021A3[[#This Row],[ZPD2]]</f>
        <v>ZP22.15</v>
      </c>
      <c r="B229" s="334" t="str">
        <f>Inek2021A3[[#This Row],[OPSKode]]</f>
        <v>6-002.8e</v>
      </c>
      <c r="C229" s="340">
        <f>Inek2021A3[[#This Row],[Betrag2]]</f>
        <v>5315.43</v>
      </c>
      <c r="D229" s="334" t="s">
        <v>1236</v>
      </c>
      <c r="E229" s="334" t="s">
        <v>1237</v>
      </c>
      <c r="F229" s="334" t="s">
        <v>1267</v>
      </c>
      <c r="G229" s="334" t="s">
        <v>1268</v>
      </c>
      <c r="H229" s="334" t="s">
        <v>1031</v>
      </c>
      <c r="I229" s="340">
        <v>5315.43</v>
      </c>
    </row>
    <row r="230" spans="1:9" x14ac:dyDescent="0.35">
      <c r="A230" s="334" t="str">
        <f>Inek2021A3[[#This Row],[ZPD2]]</f>
        <v>ZP22.16</v>
      </c>
      <c r="B230" s="334" t="str">
        <f>Inek2021A3[[#This Row],[OPSKode]]</f>
        <v>6-002.8f</v>
      </c>
      <c r="C230" s="340">
        <f>Inek2021A3[[#This Row],[Betrag2]]</f>
        <v>5884.94</v>
      </c>
      <c r="D230" s="334" t="s">
        <v>1236</v>
      </c>
      <c r="E230" s="334" t="s">
        <v>1237</v>
      </c>
      <c r="F230" s="334" t="s">
        <v>1269</v>
      </c>
      <c r="G230" s="334" t="s">
        <v>1270</v>
      </c>
      <c r="H230" s="334" t="s">
        <v>1034</v>
      </c>
      <c r="I230" s="340">
        <v>5884.94</v>
      </c>
    </row>
    <row r="231" spans="1:9" x14ac:dyDescent="0.35">
      <c r="A231" s="334" t="str">
        <f>Inek2021A3[[#This Row],[ZPD2]]</f>
        <v>ZP22.17</v>
      </c>
      <c r="B231" s="334" t="str">
        <f>Inek2021A3[[#This Row],[OPSKode]]</f>
        <v>6-002.8g</v>
      </c>
      <c r="C231" s="340">
        <f>Inek2021A3[[#This Row],[Betrag2]]</f>
        <v>6454.45</v>
      </c>
      <c r="D231" s="334" t="s">
        <v>1236</v>
      </c>
      <c r="E231" s="334" t="s">
        <v>1237</v>
      </c>
      <c r="F231" s="334" t="s">
        <v>1271</v>
      </c>
      <c r="G231" s="334" t="s">
        <v>1272</v>
      </c>
      <c r="H231" s="334" t="s">
        <v>1037</v>
      </c>
      <c r="I231" s="340">
        <v>6454.45</v>
      </c>
    </row>
    <row r="232" spans="1:9" x14ac:dyDescent="0.35">
      <c r="A232" s="334" t="str">
        <f>Inek2021A3[[#This Row],[ZPD2]]</f>
        <v>ZP22.18</v>
      </c>
      <c r="B232" s="334" t="str">
        <f>Inek2021A3[[#This Row],[OPSKode]]</f>
        <v>6-002.8h</v>
      </c>
      <c r="C232" s="340">
        <f>Inek2021A3[[#This Row],[Betrag2]]</f>
        <v>7023.96</v>
      </c>
      <c r="D232" s="334" t="s">
        <v>1236</v>
      </c>
      <c r="E232" s="334" t="s">
        <v>1237</v>
      </c>
      <c r="F232" s="334" t="s">
        <v>1273</v>
      </c>
      <c r="G232" s="334" t="s">
        <v>1274</v>
      </c>
      <c r="H232" s="334" t="s">
        <v>1275</v>
      </c>
      <c r="I232" s="340">
        <v>7023.96</v>
      </c>
    </row>
    <row r="233" spans="1:9" x14ac:dyDescent="0.35">
      <c r="C233" s="340"/>
      <c r="D233" s="334" t="s">
        <v>1347</v>
      </c>
      <c r="E233" s="334" t="s">
        <v>1348</v>
      </c>
      <c r="H233" s="334" t="s">
        <v>1349</v>
      </c>
    </row>
    <row r="234" spans="1:9" x14ac:dyDescent="0.35">
      <c r="A234" s="334" t="str">
        <f>Inek2021A3[[#This Row],[ZPD2]]</f>
        <v>ZP26.01</v>
      </c>
      <c r="B234" s="334" t="str">
        <f>Inek2021A3[[#This Row],[OPSKode]]</f>
        <v>6-002.e0</v>
      </c>
      <c r="C234" s="340">
        <f>Inek2021A3[[#This Row],[Betrag2]]</f>
        <v>31</v>
      </c>
      <c r="D234" s="334" t="s">
        <v>1347</v>
      </c>
      <c r="E234" s="334" t="s">
        <v>1348</v>
      </c>
      <c r="F234" s="334" t="s">
        <v>1350</v>
      </c>
      <c r="G234" s="334" t="s">
        <v>1351</v>
      </c>
      <c r="H234" s="334" t="s">
        <v>1352</v>
      </c>
      <c r="I234" s="340">
        <v>31</v>
      </c>
    </row>
    <row r="235" spans="1:9" x14ac:dyDescent="0.35">
      <c r="A235" s="334" t="str">
        <f>Inek2021A3[[#This Row],[ZPD2]]</f>
        <v>ZP26.02</v>
      </c>
      <c r="B235" s="334" t="str">
        <f>Inek2021A3[[#This Row],[OPSKode]]</f>
        <v>6-002.e1</v>
      </c>
      <c r="C235" s="340">
        <f>Inek2021A3[[#This Row],[Betrag2]]</f>
        <v>49.6</v>
      </c>
      <c r="D235" s="334" t="s">
        <v>1347</v>
      </c>
      <c r="E235" s="334" t="s">
        <v>1348</v>
      </c>
      <c r="F235" s="334" t="s">
        <v>1353</v>
      </c>
      <c r="G235" s="334" t="s">
        <v>1354</v>
      </c>
      <c r="H235" s="334" t="s">
        <v>1355</v>
      </c>
      <c r="I235" s="340">
        <v>49.6</v>
      </c>
    </row>
    <row r="236" spans="1:9" x14ac:dyDescent="0.35">
      <c r="A236" s="334" t="str">
        <f>Inek2021A3[[#This Row],[ZPD2]]</f>
        <v>ZP26.03</v>
      </c>
      <c r="B236" s="334" t="str">
        <f>Inek2021A3[[#This Row],[OPSKode]]</f>
        <v>6-002.e2</v>
      </c>
      <c r="C236" s="340">
        <f>Inek2021A3[[#This Row],[Betrag2]]</f>
        <v>72.33</v>
      </c>
      <c r="D236" s="334" t="s">
        <v>1347</v>
      </c>
      <c r="E236" s="334" t="s">
        <v>1348</v>
      </c>
      <c r="F236" s="334" t="s">
        <v>1356</v>
      </c>
      <c r="G236" s="334" t="s">
        <v>1357</v>
      </c>
      <c r="H236" s="334" t="s">
        <v>1358</v>
      </c>
      <c r="I236" s="340">
        <v>72.33</v>
      </c>
    </row>
    <row r="237" spans="1:9" x14ac:dyDescent="0.35">
      <c r="A237" s="334" t="str">
        <f>Inek2021A3[[#This Row],[ZPD2]]</f>
        <v>ZP26.04</v>
      </c>
      <c r="B237" s="334" t="str">
        <f>Inek2021A3[[#This Row],[OPSKode]]</f>
        <v>6-002.e3</v>
      </c>
      <c r="C237" s="340">
        <f>Inek2021A3[[#This Row],[Betrag2]]</f>
        <v>103.33</v>
      </c>
      <c r="D237" s="334" t="s">
        <v>1347</v>
      </c>
      <c r="E237" s="334" t="s">
        <v>1348</v>
      </c>
      <c r="F237" s="334" t="s">
        <v>1359</v>
      </c>
      <c r="G237" s="334" t="s">
        <v>1360</v>
      </c>
      <c r="H237" s="334" t="s">
        <v>1361</v>
      </c>
      <c r="I237" s="340">
        <v>103.33</v>
      </c>
    </row>
    <row r="238" spans="1:9" x14ac:dyDescent="0.35">
      <c r="A238" s="334" t="str">
        <f>Inek2021A3[[#This Row],[ZPD2]]</f>
        <v>ZP26.05</v>
      </c>
      <c r="B238" s="334" t="str">
        <f>Inek2021A3[[#This Row],[OPSKode]]</f>
        <v>6-002.e4</v>
      </c>
      <c r="C238" s="340">
        <f>Inek2021A3[[#This Row],[Betrag2]]</f>
        <v>134.33000000000001</v>
      </c>
      <c r="D238" s="334" t="s">
        <v>1347</v>
      </c>
      <c r="E238" s="334" t="s">
        <v>1348</v>
      </c>
      <c r="F238" s="334" t="s">
        <v>1362</v>
      </c>
      <c r="G238" s="334" t="s">
        <v>1363</v>
      </c>
      <c r="H238" s="334" t="s">
        <v>1364</v>
      </c>
      <c r="I238" s="340">
        <v>134.33000000000001</v>
      </c>
    </row>
    <row r="239" spans="1:9" x14ac:dyDescent="0.35">
      <c r="A239" s="334" t="str">
        <f>Inek2021A3[[#This Row],[ZPD2]]</f>
        <v>ZP26.06</v>
      </c>
      <c r="B239" s="334" t="str">
        <f>Inek2021A3[[#This Row],[OPSKode]]</f>
        <v>6-002.e5</v>
      </c>
      <c r="C239" s="340">
        <f>Inek2021A3[[#This Row],[Betrag2]]</f>
        <v>165.33</v>
      </c>
      <c r="D239" s="334" t="s">
        <v>1347</v>
      </c>
      <c r="E239" s="334" t="s">
        <v>1348</v>
      </c>
      <c r="F239" s="334" t="s">
        <v>1365</v>
      </c>
      <c r="G239" s="334" t="s">
        <v>1366</v>
      </c>
      <c r="H239" s="334" t="s">
        <v>1367</v>
      </c>
      <c r="I239" s="340">
        <v>165.33</v>
      </c>
    </row>
    <row r="240" spans="1:9" x14ac:dyDescent="0.35">
      <c r="A240" s="334" t="str">
        <f>Inek2021A3[[#This Row],[ZPD2]]</f>
        <v>ZP26.07</v>
      </c>
      <c r="B240" s="334" t="str">
        <f>Inek2021A3[[#This Row],[OPSKode]]</f>
        <v>6-002.e6</v>
      </c>
      <c r="C240" s="340">
        <f>Inek2021A3[[#This Row],[Betrag2]]</f>
        <v>196.33</v>
      </c>
      <c r="D240" s="334" t="s">
        <v>1347</v>
      </c>
      <c r="E240" s="334" t="s">
        <v>1348</v>
      </c>
      <c r="F240" s="334" t="s">
        <v>1368</v>
      </c>
      <c r="G240" s="334" t="s">
        <v>1369</v>
      </c>
      <c r="H240" s="334" t="s">
        <v>1370</v>
      </c>
      <c r="I240" s="340">
        <v>196.33</v>
      </c>
    </row>
    <row r="241" spans="1:9" x14ac:dyDescent="0.35">
      <c r="A241" s="334" t="str">
        <f>Inek2021A3[[#This Row],[ZPD2]]</f>
        <v>ZP26.08</v>
      </c>
      <c r="B241" s="334" t="str">
        <f>Inek2021A3[[#This Row],[OPSKode]]</f>
        <v>6-002.e7</v>
      </c>
      <c r="C241" s="340">
        <f>Inek2021A3[[#This Row],[Betrag2]]</f>
        <v>227.33</v>
      </c>
      <c r="D241" s="334" t="s">
        <v>1347</v>
      </c>
      <c r="E241" s="334" t="s">
        <v>1348</v>
      </c>
      <c r="F241" s="334" t="s">
        <v>1371</v>
      </c>
      <c r="G241" s="334" t="s">
        <v>1372</v>
      </c>
      <c r="H241" s="334" t="s">
        <v>1373</v>
      </c>
      <c r="I241" s="340">
        <v>227.33</v>
      </c>
    </row>
    <row r="242" spans="1:9" x14ac:dyDescent="0.35">
      <c r="A242" s="334" t="str">
        <f>Inek2021A3[[#This Row],[ZPD2]]</f>
        <v>ZP26.09</v>
      </c>
      <c r="B242" s="334" t="str">
        <f>Inek2021A3[[#This Row],[OPSKode]]</f>
        <v>6-002.e8</v>
      </c>
      <c r="C242" s="340">
        <f>Inek2021A3[[#This Row],[Betrag2]]</f>
        <v>258.33</v>
      </c>
      <c r="D242" s="334" t="s">
        <v>1347</v>
      </c>
      <c r="E242" s="334" t="s">
        <v>1348</v>
      </c>
      <c r="F242" s="334" t="s">
        <v>1374</v>
      </c>
      <c r="G242" s="334" t="s">
        <v>1375</v>
      </c>
      <c r="H242" s="334" t="s">
        <v>1376</v>
      </c>
      <c r="I242" s="340">
        <v>258.33</v>
      </c>
    </row>
    <row r="243" spans="1:9" x14ac:dyDescent="0.35">
      <c r="A243" s="334" t="str">
        <f>Inek2021A3[[#This Row],[ZPD2]]</f>
        <v>ZP26.10</v>
      </c>
      <c r="B243" s="334" t="str">
        <f>Inek2021A3[[#This Row],[OPSKode]]</f>
        <v>6-002.e9</v>
      </c>
      <c r="C243" s="340">
        <f>Inek2021A3[[#This Row],[Betrag2]]</f>
        <v>289.33</v>
      </c>
      <c r="D243" s="334" t="s">
        <v>1347</v>
      </c>
      <c r="E243" s="334" t="s">
        <v>1348</v>
      </c>
      <c r="F243" s="334" t="s">
        <v>1377</v>
      </c>
      <c r="G243" s="334" t="s">
        <v>1378</v>
      </c>
      <c r="H243" s="334" t="s">
        <v>1379</v>
      </c>
      <c r="I243" s="340">
        <v>289.33</v>
      </c>
    </row>
    <row r="244" spans="1:9" x14ac:dyDescent="0.35">
      <c r="A244" s="334" t="str">
        <f>Inek2021A3[[#This Row],[ZPD2]]</f>
        <v>ZP26.11</v>
      </c>
      <c r="B244" s="334" t="str">
        <f>Inek2021A3[[#This Row],[OPSKode]]</f>
        <v>6-002.ea</v>
      </c>
      <c r="C244" s="340">
        <f>Inek2021A3[[#This Row],[Betrag2]]</f>
        <v>320.33</v>
      </c>
      <c r="D244" s="334" t="s">
        <v>1347</v>
      </c>
      <c r="E244" s="334" t="s">
        <v>1348</v>
      </c>
      <c r="F244" s="334" t="s">
        <v>1380</v>
      </c>
      <c r="G244" s="334" t="s">
        <v>1381</v>
      </c>
      <c r="H244" s="334" t="s">
        <v>1382</v>
      </c>
      <c r="I244" s="340">
        <v>320.33</v>
      </c>
    </row>
    <row r="245" spans="1:9" x14ac:dyDescent="0.35">
      <c r="A245" s="334" t="str">
        <f>Inek2021A3[[#This Row],[ZPD2]]</f>
        <v>ZP26.12</v>
      </c>
      <c r="B245" s="334" t="str">
        <f>Inek2021A3[[#This Row],[OPSKode]]</f>
        <v>6-002.eb</v>
      </c>
      <c r="C245" s="340">
        <f>Inek2021A3[[#This Row],[Betrag2]]</f>
        <v>351.33</v>
      </c>
      <c r="D245" s="334" t="s">
        <v>1347</v>
      </c>
      <c r="E245" s="334" t="s">
        <v>1348</v>
      </c>
      <c r="F245" s="334" t="s">
        <v>1383</v>
      </c>
      <c r="G245" s="334" t="s">
        <v>1384</v>
      </c>
      <c r="H245" s="334" t="s">
        <v>1385</v>
      </c>
      <c r="I245" s="340">
        <v>351.33</v>
      </c>
    </row>
    <row r="246" spans="1:9" x14ac:dyDescent="0.35">
      <c r="A246" s="334" t="str">
        <f>Inek2021A3[[#This Row],[ZPD2]]</f>
        <v>ZP26.13</v>
      </c>
      <c r="B246" s="334" t="str">
        <f>Inek2021A3[[#This Row],[OPSKode]]</f>
        <v>6-002.ec</v>
      </c>
      <c r="C246" s="340">
        <f>Inek2021A3[[#This Row],[Betrag2]]</f>
        <v>392.67</v>
      </c>
      <c r="D246" s="334" t="s">
        <v>1347</v>
      </c>
      <c r="E246" s="334" t="s">
        <v>1348</v>
      </c>
      <c r="F246" s="334" t="s">
        <v>1386</v>
      </c>
      <c r="G246" s="334" t="s">
        <v>1387</v>
      </c>
      <c r="H246" s="334" t="s">
        <v>1388</v>
      </c>
      <c r="I246" s="340">
        <v>392.67</v>
      </c>
    </row>
    <row r="247" spans="1:9" x14ac:dyDescent="0.35">
      <c r="A247" s="334" t="str">
        <f>Inek2021A3[[#This Row],[ZPD2]]</f>
        <v>ZP26.14</v>
      </c>
      <c r="B247" s="334" t="str">
        <f>Inek2021A3[[#This Row],[OPSKode]]</f>
        <v>6-002.ed</v>
      </c>
      <c r="C247" s="340">
        <f>Inek2021A3[[#This Row],[Betrag2]]</f>
        <v>454.33</v>
      </c>
      <c r="D247" s="334" t="s">
        <v>1347</v>
      </c>
      <c r="E247" s="334" t="s">
        <v>1348</v>
      </c>
      <c r="F247" s="334" t="s">
        <v>1389</v>
      </c>
      <c r="G247" s="334" t="s">
        <v>1390</v>
      </c>
      <c r="H247" s="334" t="s">
        <v>1391</v>
      </c>
      <c r="I247" s="340">
        <v>454.33</v>
      </c>
    </row>
    <row r="248" spans="1:9" x14ac:dyDescent="0.35">
      <c r="A248" s="334" t="str">
        <f>Inek2021A3[[#This Row],[ZPD2]]</f>
        <v>ZP26.15</v>
      </c>
      <c r="B248" s="334" t="str">
        <f>Inek2021A3[[#This Row],[OPSKode]]</f>
        <v>6-002.ee</v>
      </c>
      <c r="C248" s="340">
        <f>Inek2021A3[[#This Row],[Betrag2]]</f>
        <v>516.66999999999996</v>
      </c>
      <c r="D248" s="334" t="s">
        <v>1347</v>
      </c>
      <c r="E248" s="334" t="s">
        <v>1348</v>
      </c>
      <c r="F248" s="334" t="s">
        <v>1392</v>
      </c>
      <c r="G248" s="334" t="s">
        <v>1393</v>
      </c>
      <c r="H248" s="334" t="s">
        <v>1394</v>
      </c>
      <c r="I248" s="340">
        <v>516.66999999999996</v>
      </c>
    </row>
    <row r="249" spans="1:9" x14ac:dyDescent="0.35">
      <c r="A249" s="334" t="str">
        <f>Inek2021A3[[#This Row],[ZPD2]]</f>
        <v>ZP26.16</v>
      </c>
      <c r="B249" s="334" t="str">
        <f>Inek2021A3[[#This Row],[OPSKode]]</f>
        <v>6-002.ef</v>
      </c>
      <c r="C249" s="340">
        <f>Inek2021A3[[#This Row],[Betrag2]]</f>
        <v>578.66999999999996</v>
      </c>
      <c r="D249" s="334" t="s">
        <v>1347</v>
      </c>
      <c r="E249" s="334" t="s">
        <v>1348</v>
      </c>
      <c r="F249" s="334" t="s">
        <v>1395</v>
      </c>
      <c r="G249" s="334" t="s">
        <v>1396</v>
      </c>
      <c r="H249" s="334" t="s">
        <v>1397</v>
      </c>
      <c r="I249" s="340">
        <v>578.66999999999996</v>
      </c>
    </row>
    <row r="250" spans="1:9" x14ac:dyDescent="0.35">
      <c r="A250" s="334" t="str">
        <f>Inek2021A3[[#This Row],[ZPD2]]</f>
        <v>ZP26.17</v>
      </c>
      <c r="B250" s="334" t="str">
        <f>Inek2021A3[[#This Row],[OPSKode]]</f>
        <v>6-002.eg</v>
      </c>
      <c r="C250" s="340">
        <f>Inek2021A3[[#This Row],[Betrag2]]</f>
        <v>640.66999999999996</v>
      </c>
      <c r="D250" s="334" t="s">
        <v>1347</v>
      </c>
      <c r="E250" s="334" t="s">
        <v>1348</v>
      </c>
      <c r="F250" s="334" t="s">
        <v>1398</v>
      </c>
      <c r="G250" s="334" t="s">
        <v>1399</v>
      </c>
      <c r="H250" s="334" t="s">
        <v>1400</v>
      </c>
      <c r="I250" s="340">
        <v>640.66999999999996</v>
      </c>
    </row>
    <row r="251" spans="1:9" x14ac:dyDescent="0.35">
      <c r="A251" s="334" t="str">
        <f>Inek2021A3[[#This Row],[ZPD2]]</f>
        <v>ZP26.18</v>
      </c>
      <c r="B251" s="334" t="str">
        <f>Inek2021A3[[#This Row],[OPSKode]]</f>
        <v>6-002.eh</v>
      </c>
      <c r="C251" s="340">
        <f>Inek2021A3[[#This Row],[Betrag2]]</f>
        <v>702.67</v>
      </c>
      <c r="D251" s="334" t="s">
        <v>1347</v>
      </c>
      <c r="E251" s="334" t="s">
        <v>1348</v>
      </c>
      <c r="F251" s="334" t="s">
        <v>1401</v>
      </c>
      <c r="G251" s="334" t="s">
        <v>1402</v>
      </c>
      <c r="H251" s="334" t="s">
        <v>1403</v>
      </c>
      <c r="I251" s="340">
        <v>702.67</v>
      </c>
    </row>
    <row r="252" spans="1:9" x14ac:dyDescent="0.35">
      <c r="A252" s="334" t="str">
        <f>Inek2021A3[[#This Row],[ZPD2]]</f>
        <v>ZP26.19</v>
      </c>
      <c r="B252" s="334" t="str">
        <f>Inek2021A3[[#This Row],[OPSKode]]</f>
        <v>6-002.ej</v>
      </c>
      <c r="C252" s="340">
        <f>Inek2021A3[[#This Row],[Betrag2]]</f>
        <v>785.33</v>
      </c>
      <c r="D252" s="334" t="s">
        <v>1347</v>
      </c>
      <c r="E252" s="334" t="s">
        <v>1348</v>
      </c>
      <c r="F252" s="334" t="s">
        <v>1404</v>
      </c>
      <c r="G252" s="334" t="s">
        <v>1405</v>
      </c>
      <c r="H252" s="334" t="s">
        <v>1406</v>
      </c>
      <c r="I252" s="340">
        <v>785.33</v>
      </c>
    </row>
    <row r="253" spans="1:9" x14ac:dyDescent="0.35">
      <c r="A253" s="334" t="str">
        <f>Inek2021A3[[#This Row],[ZPD2]]</f>
        <v>ZP26.20</v>
      </c>
      <c r="B253" s="334" t="str">
        <f>Inek2021A3[[#This Row],[OPSKode]]</f>
        <v>6-002.ek</v>
      </c>
      <c r="C253" s="340">
        <f>Inek2021A3[[#This Row],[Betrag2]]</f>
        <v>909.33</v>
      </c>
      <c r="D253" s="334" t="s">
        <v>1347</v>
      </c>
      <c r="E253" s="334" t="s">
        <v>1348</v>
      </c>
      <c r="F253" s="334" t="s">
        <v>1407</v>
      </c>
      <c r="G253" s="334" t="s">
        <v>1408</v>
      </c>
      <c r="H253" s="334" t="s">
        <v>1409</v>
      </c>
      <c r="I253" s="340">
        <v>909.33</v>
      </c>
    </row>
    <row r="254" spans="1:9" x14ac:dyDescent="0.35">
      <c r="C254" s="340"/>
      <c r="D254" s="334" t="s">
        <v>1410</v>
      </c>
      <c r="E254" s="334" t="s">
        <v>1411</v>
      </c>
      <c r="H254" s="334" t="s">
        <v>1412</v>
      </c>
    </row>
    <row r="255" spans="1:9" x14ac:dyDescent="0.35">
      <c r="A255" s="334" t="str">
        <f>Inek2021A3[[#This Row],[ZPD2]]</f>
        <v>ZP28.13</v>
      </c>
      <c r="B255" s="334" t="str">
        <f>Inek2021A3[[#This Row],[OPSKode]]</f>
        <v>6-002.hc</v>
      </c>
      <c r="C255" s="340">
        <f>Inek2021A3[[#This Row],[Betrag2]]</f>
        <v>123.8</v>
      </c>
      <c r="D255" s="334" t="s">
        <v>1410</v>
      </c>
      <c r="E255" s="334" t="s">
        <v>1411</v>
      </c>
      <c r="F255" s="334" t="s">
        <v>1413</v>
      </c>
      <c r="G255" s="334" t="s">
        <v>1414</v>
      </c>
      <c r="H255" s="334" t="s">
        <v>1415</v>
      </c>
      <c r="I255" s="340">
        <v>123.8</v>
      </c>
    </row>
    <row r="256" spans="1:9" x14ac:dyDescent="0.35">
      <c r="A256" s="334" t="str">
        <f>Inek2021A3[[#This Row],[ZPD2]]</f>
        <v>ZP28.14</v>
      </c>
      <c r="B256" s="334" t="str">
        <f>Inek2021A3[[#This Row],[OPSKode]]</f>
        <v>6-002.hd</v>
      </c>
      <c r="C256" s="340">
        <f>Inek2021A3[[#This Row],[Betrag2]]</f>
        <v>143.35</v>
      </c>
      <c r="D256" s="334" t="s">
        <v>1410</v>
      </c>
      <c r="E256" s="334" t="s">
        <v>1411</v>
      </c>
      <c r="F256" s="334" t="s">
        <v>1416</v>
      </c>
      <c r="G256" s="334" t="s">
        <v>1417</v>
      </c>
      <c r="H256" s="334" t="s">
        <v>1418</v>
      </c>
      <c r="I256" s="340">
        <v>143.35</v>
      </c>
    </row>
    <row r="257" spans="1:9" x14ac:dyDescent="0.35">
      <c r="A257" s="334" t="str">
        <f>Inek2021A3[[#This Row],[ZPD2]]</f>
        <v>ZP28.15</v>
      </c>
      <c r="B257" s="334" t="str">
        <f>Inek2021A3[[#This Row],[OPSKode]]</f>
        <v>6-002.he</v>
      </c>
      <c r="C257" s="340">
        <f>Inek2021A3[[#This Row],[Betrag2]]</f>
        <v>162.9</v>
      </c>
      <c r="D257" s="334" t="s">
        <v>1410</v>
      </c>
      <c r="E257" s="334" t="s">
        <v>1411</v>
      </c>
      <c r="F257" s="334" t="s">
        <v>1419</v>
      </c>
      <c r="G257" s="334" t="s">
        <v>1420</v>
      </c>
      <c r="H257" s="334" t="s">
        <v>1421</v>
      </c>
      <c r="I257" s="340">
        <v>162.9</v>
      </c>
    </row>
    <row r="258" spans="1:9" x14ac:dyDescent="0.35">
      <c r="A258" s="334" t="str">
        <f>Inek2021A3[[#This Row],[ZPD2]]</f>
        <v>ZP28.16</v>
      </c>
      <c r="B258" s="334" t="str">
        <f>Inek2021A3[[#This Row],[OPSKode]]</f>
        <v>6-002.hf</v>
      </c>
      <c r="C258" s="340">
        <f>Inek2021A3[[#This Row],[Betrag2]]</f>
        <v>182.45</v>
      </c>
      <c r="D258" s="334" t="s">
        <v>1410</v>
      </c>
      <c r="E258" s="334" t="s">
        <v>1411</v>
      </c>
      <c r="F258" s="334" t="s">
        <v>1422</v>
      </c>
      <c r="G258" s="334" t="s">
        <v>1423</v>
      </c>
      <c r="H258" s="334" t="s">
        <v>1424</v>
      </c>
      <c r="I258" s="340">
        <v>182.45</v>
      </c>
    </row>
    <row r="259" spans="1:9" x14ac:dyDescent="0.35">
      <c r="C259" s="340"/>
      <c r="D259" s="334" t="s">
        <v>1425</v>
      </c>
      <c r="E259" s="334" t="s">
        <v>1426</v>
      </c>
      <c r="H259" s="334" t="s">
        <v>1427</v>
      </c>
    </row>
    <row r="260" spans="1:9" x14ac:dyDescent="0.35">
      <c r="A260" s="334" t="str">
        <f>Inek2021A3[[#This Row],[ZPD2]]</f>
        <v>ZP32.01</v>
      </c>
      <c r="B260" s="334" t="str">
        <f>Inek2021A3[[#This Row],[OPSKode]]</f>
        <v>8-810.w0</v>
      </c>
      <c r="C260" s="340">
        <f>Inek2021A3[[#This Row],[Betrag2]]</f>
        <v>176.4</v>
      </c>
      <c r="D260" s="334" t="s">
        <v>1425</v>
      </c>
      <c r="E260" s="334" t="s">
        <v>1426</v>
      </c>
      <c r="F260" s="334" t="s">
        <v>1428</v>
      </c>
      <c r="G260" s="334" t="s">
        <v>1429</v>
      </c>
      <c r="H260" s="334" t="s">
        <v>1430</v>
      </c>
      <c r="I260" s="340">
        <v>176.4</v>
      </c>
    </row>
    <row r="261" spans="1:9" x14ac:dyDescent="0.35">
      <c r="A261" s="334" t="str">
        <f>Inek2021A3[[#This Row],[ZPD2]]</f>
        <v>ZP32.02</v>
      </c>
      <c r="B261" s="334" t="str">
        <f>Inek2021A3[[#This Row],[OPSKode]]</f>
        <v>8-810.w1</v>
      </c>
      <c r="C261" s="340">
        <f>Inek2021A3[[#This Row],[Betrag2]]</f>
        <v>352.8</v>
      </c>
      <c r="D261" s="334" t="s">
        <v>1425</v>
      </c>
      <c r="E261" s="334" t="s">
        <v>1426</v>
      </c>
      <c r="F261" s="334" t="s">
        <v>1431</v>
      </c>
      <c r="G261" s="334" t="s">
        <v>1432</v>
      </c>
      <c r="H261" s="334" t="s">
        <v>1433</v>
      </c>
      <c r="I261" s="340">
        <v>352.8</v>
      </c>
    </row>
    <row r="262" spans="1:9" x14ac:dyDescent="0.35">
      <c r="A262" s="334" t="str">
        <f>Inek2021A3[[#This Row],[ZPD2]]</f>
        <v>ZP32.03</v>
      </c>
      <c r="B262" s="334" t="str">
        <f>Inek2021A3[[#This Row],[OPSKode]]</f>
        <v>8-810.w2</v>
      </c>
      <c r="C262" s="340">
        <f>Inek2021A3[[#This Row],[Betrag2]]</f>
        <v>553.1</v>
      </c>
      <c r="D262" s="334" t="s">
        <v>1425</v>
      </c>
      <c r="E262" s="334" t="s">
        <v>1426</v>
      </c>
      <c r="F262" s="334" t="s">
        <v>1434</v>
      </c>
      <c r="G262" s="334" t="s">
        <v>1435</v>
      </c>
      <c r="H262" s="334" t="s">
        <v>1436</v>
      </c>
      <c r="I262" s="340">
        <v>553.1</v>
      </c>
    </row>
    <row r="263" spans="1:9" x14ac:dyDescent="0.35">
      <c r="A263" s="334" t="str">
        <f>Inek2021A3[[#This Row],[ZPD2]]</f>
        <v>ZP32.04</v>
      </c>
      <c r="B263" s="334" t="str">
        <f>Inek2021A3[[#This Row],[OPSKode]]</f>
        <v>8-810.w3</v>
      </c>
      <c r="C263" s="340">
        <f>Inek2021A3[[#This Row],[Betrag2]]</f>
        <v>970.18</v>
      </c>
      <c r="D263" s="334" t="s">
        <v>1425</v>
      </c>
      <c r="E263" s="334" t="s">
        <v>1426</v>
      </c>
      <c r="F263" s="334" t="s">
        <v>1437</v>
      </c>
      <c r="G263" s="334" t="s">
        <v>1438</v>
      </c>
      <c r="H263" s="334" t="s">
        <v>1439</v>
      </c>
      <c r="I263" s="340">
        <v>970.18</v>
      </c>
    </row>
    <row r="264" spans="1:9" x14ac:dyDescent="0.35">
      <c r="A264" s="334" t="str">
        <f>Inek2021A3[[#This Row],[ZPD2]]</f>
        <v>ZP32.05</v>
      </c>
      <c r="B264" s="334" t="str">
        <f>Inek2021A3[[#This Row],[OPSKode]]</f>
        <v>8-810.w4</v>
      </c>
      <c r="C264" s="340">
        <f>Inek2021A3[[#This Row],[Betrag2]]</f>
        <v>1499.37</v>
      </c>
      <c r="D264" s="334" t="s">
        <v>1425</v>
      </c>
      <c r="E264" s="334" t="s">
        <v>1426</v>
      </c>
      <c r="F264" s="334" t="s">
        <v>1440</v>
      </c>
      <c r="G264" s="334" t="s">
        <v>1441</v>
      </c>
      <c r="H264" s="334" t="s">
        <v>1442</v>
      </c>
      <c r="I264" s="340">
        <v>1499.37</v>
      </c>
    </row>
    <row r="265" spans="1:9" x14ac:dyDescent="0.35">
      <c r="A265" s="334" t="str">
        <f>Inek2021A3[[#This Row],[ZPD2]]</f>
        <v>ZP32.06</v>
      </c>
      <c r="B265" s="334" t="str">
        <f>Inek2021A3[[#This Row],[OPSKode]]</f>
        <v>8-810.w5</v>
      </c>
      <c r="C265" s="340">
        <f>Inek2021A3[[#This Row],[Betrag2]]</f>
        <v>2028.56</v>
      </c>
      <c r="D265" s="334" t="s">
        <v>1425</v>
      </c>
      <c r="E265" s="334" t="s">
        <v>1426</v>
      </c>
      <c r="F265" s="334" t="s">
        <v>1443</v>
      </c>
      <c r="G265" s="334" t="s">
        <v>1444</v>
      </c>
      <c r="H265" s="334" t="s">
        <v>1445</v>
      </c>
      <c r="I265" s="340">
        <v>2028.56</v>
      </c>
    </row>
    <row r="266" spans="1:9" x14ac:dyDescent="0.35">
      <c r="A266" s="334" t="str">
        <f>Inek2021A3[[#This Row],[ZPD2]]</f>
        <v>ZP32.07</v>
      </c>
      <c r="B266" s="334" t="str">
        <f>Inek2021A3[[#This Row],[OPSKode]]</f>
        <v>8-810.w6</v>
      </c>
      <c r="C266" s="340">
        <f>Inek2021A3[[#This Row],[Betrag2]]</f>
        <v>2557.75</v>
      </c>
      <c r="D266" s="334" t="s">
        <v>1425</v>
      </c>
      <c r="E266" s="334" t="s">
        <v>1426</v>
      </c>
      <c r="F266" s="334" t="s">
        <v>1446</v>
      </c>
      <c r="G266" s="334" t="s">
        <v>1447</v>
      </c>
      <c r="H266" s="334" t="s">
        <v>1448</v>
      </c>
      <c r="I266" s="340">
        <v>2557.75</v>
      </c>
    </row>
    <row r="267" spans="1:9" x14ac:dyDescent="0.35">
      <c r="A267" s="334" t="str">
        <f>Inek2021A3[[#This Row],[ZPD2]]</f>
        <v>ZP32.08</v>
      </c>
      <c r="B267" s="334" t="str">
        <f>Inek2021A3[[#This Row],[OPSKode]]</f>
        <v>8-810.w7</v>
      </c>
      <c r="C267" s="340">
        <f>Inek2021A3[[#This Row],[Betrag2]]</f>
        <v>3086.94</v>
      </c>
      <c r="D267" s="334" t="s">
        <v>1425</v>
      </c>
      <c r="E267" s="334" t="s">
        <v>1426</v>
      </c>
      <c r="F267" s="334" t="s">
        <v>1449</v>
      </c>
      <c r="G267" s="334" t="s">
        <v>1450</v>
      </c>
      <c r="H267" s="334" t="s">
        <v>1451</v>
      </c>
      <c r="I267" s="340">
        <v>3086.94</v>
      </c>
    </row>
    <row r="268" spans="1:9" x14ac:dyDescent="0.35">
      <c r="A268" s="334" t="str">
        <f>Inek2021A3[[#This Row],[ZPD2]]</f>
        <v>ZP32.09</v>
      </c>
      <c r="B268" s="334" t="str">
        <f>Inek2021A3[[#This Row],[OPSKode]]</f>
        <v>8-810.w8</v>
      </c>
      <c r="C268" s="340">
        <f>Inek2021A3[[#This Row],[Betrag2]]</f>
        <v>3616.13</v>
      </c>
      <c r="D268" s="334" t="s">
        <v>1425</v>
      </c>
      <c r="E268" s="334" t="s">
        <v>1426</v>
      </c>
      <c r="F268" s="334" t="s">
        <v>1452</v>
      </c>
      <c r="G268" s="334" t="s">
        <v>1453</v>
      </c>
      <c r="H268" s="334" t="s">
        <v>1454</v>
      </c>
      <c r="I268" s="340">
        <v>3616.13</v>
      </c>
    </row>
    <row r="269" spans="1:9" x14ac:dyDescent="0.35">
      <c r="A269" s="334" t="str">
        <f>Inek2021A3[[#This Row],[ZPD2]]</f>
        <v>ZP32.10</v>
      </c>
      <c r="B269" s="334" t="str">
        <f>Inek2021A3[[#This Row],[OPSKode]]</f>
        <v>8-810.w9</v>
      </c>
      <c r="C269" s="340">
        <f>Inek2021A3[[#This Row],[Betrag2]]</f>
        <v>4145.32</v>
      </c>
      <c r="D269" s="334" t="s">
        <v>1425</v>
      </c>
      <c r="E269" s="334" t="s">
        <v>1426</v>
      </c>
      <c r="F269" s="334" t="s">
        <v>1455</v>
      </c>
      <c r="G269" s="334" t="s">
        <v>1456</v>
      </c>
      <c r="H269" s="334" t="s">
        <v>1457</v>
      </c>
      <c r="I269" s="340">
        <v>4145.32</v>
      </c>
    </row>
    <row r="270" spans="1:9" x14ac:dyDescent="0.35">
      <c r="A270" s="334" t="str">
        <f>Inek2021A3[[#This Row],[ZPD2]]</f>
        <v>ZP32.11</v>
      </c>
      <c r="B270" s="334" t="str">
        <f>Inek2021A3[[#This Row],[OPSKode]]</f>
        <v>8-810.wa</v>
      </c>
      <c r="C270" s="340">
        <f>Inek2021A3[[#This Row],[Betrag2]]</f>
        <v>4850.8999999999996</v>
      </c>
      <c r="D270" s="334" t="s">
        <v>1425</v>
      </c>
      <c r="E270" s="334" t="s">
        <v>1426</v>
      </c>
      <c r="F270" s="334" t="s">
        <v>1458</v>
      </c>
      <c r="G270" s="334" t="s">
        <v>1459</v>
      </c>
      <c r="H270" s="334" t="s">
        <v>1460</v>
      </c>
      <c r="I270" s="340">
        <v>4850.8999999999996</v>
      </c>
    </row>
    <row r="271" spans="1:9" x14ac:dyDescent="0.35">
      <c r="A271" s="334" t="str">
        <f>Inek2021A3[[#This Row],[ZPD2]]</f>
        <v>ZP32.12</v>
      </c>
      <c r="B271" s="334" t="str">
        <f>Inek2021A3[[#This Row],[OPSKode]]</f>
        <v>8-810.wb</v>
      </c>
      <c r="C271" s="340">
        <f>Inek2021A3[[#This Row],[Betrag2]]</f>
        <v>5909.29</v>
      </c>
      <c r="D271" s="334" t="s">
        <v>1425</v>
      </c>
      <c r="E271" s="334" t="s">
        <v>1426</v>
      </c>
      <c r="F271" s="334" t="s">
        <v>1461</v>
      </c>
      <c r="G271" s="334" t="s">
        <v>1462</v>
      </c>
      <c r="H271" s="334" t="s">
        <v>1463</v>
      </c>
      <c r="I271" s="340">
        <v>5909.29</v>
      </c>
    </row>
    <row r="272" spans="1:9" x14ac:dyDescent="0.35">
      <c r="A272" s="334" t="str">
        <f>Inek2021A3[[#This Row],[ZPD2]]</f>
        <v>ZP32.13</v>
      </c>
      <c r="B272" s="334" t="str">
        <f>Inek2021A3[[#This Row],[OPSKode]]</f>
        <v>8-810.wc</v>
      </c>
      <c r="C272" s="340">
        <f>Inek2021A3[[#This Row],[Betrag2]]</f>
        <v>6967.67</v>
      </c>
      <c r="D272" s="334" t="s">
        <v>1425</v>
      </c>
      <c r="E272" s="334" t="s">
        <v>1426</v>
      </c>
      <c r="F272" s="334" t="s">
        <v>1464</v>
      </c>
      <c r="G272" s="334" t="s">
        <v>1465</v>
      </c>
      <c r="H272" s="334" t="s">
        <v>1466</v>
      </c>
      <c r="I272" s="340">
        <v>6967.67</v>
      </c>
    </row>
    <row r="273" spans="1:9" x14ac:dyDescent="0.35">
      <c r="A273" s="334" t="str">
        <f>Inek2021A3[[#This Row],[ZPD2]]</f>
        <v>ZP32.14</v>
      </c>
      <c r="B273" s="334" t="str">
        <f>Inek2021A3[[#This Row],[OPSKode]]</f>
        <v>8-810.wd</v>
      </c>
      <c r="C273" s="340">
        <f>Inek2021A3[[#This Row],[Betrag2]]</f>
        <v>8026.05</v>
      </c>
      <c r="D273" s="334" t="s">
        <v>1425</v>
      </c>
      <c r="E273" s="334" t="s">
        <v>1426</v>
      </c>
      <c r="F273" s="334" t="s">
        <v>1467</v>
      </c>
      <c r="G273" s="334" t="s">
        <v>1468</v>
      </c>
      <c r="H273" s="334" t="s">
        <v>1469</v>
      </c>
      <c r="I273" s="340">
        <v>8026.05</v>
      </c>
    </row>
    <row r="274" spans="1:9" x14ac:dyDescent="0.35">
      <c r="A274" s="334" t="str">
        <f>Inek2021A3[[#This Row],[ZPD2]]</f>
        <v>ZP32.15</v>
      </c>
      <c r="B274" s="334" t="str">
        <f>Inek2021A3[[#This Row],[OPSKode]]</f>
        <v>8-810.we</v>
      </c>
      <c r="C274" s="340">
        <f>Inek2021A3[[#This Row],[Betrag2]]</f>
        <v>9084.42</v>
      </c>
      <c r="D274" s="334" t="s">
        <v>1425</v>
      </c>
      <c r="E274" s="334" t="s">
        <v>1426</v>
      </c>
      <c r="F274" s="334" t="s">
        <v>1470</v>
      </c>
      <c r="G274" s="334" t="s">
        <v>1471</v>
      </c>
      <c r="H274" s="334" t="s">
        <v>1472</v>
      </c>
      <c r="I274" s="340">
        <v>9084.42</v>
      </c>
    </row>
    <row r="275" spans="1:9" x14ac:dyDescent="0.35">
      <c r="A275" s="334" t="str">
        <f>Inek2021A3[[#This Row],[ZPD2]]</f>
        <v>ZP32.16</v>
      </c>
      <c r="B275" s="334" t="str">
        <f>Inek2021A3[[#This Row],[OPSKode]]</f>
        <v>8-810.wf</v>
      </c>
      <c r="C275" s="340">
        <f>Inek2021A3[[#This Row],[Betrag2]]</f>
        <v>10142.799999999999</v>
      </c>
      <c r="D275" s="334" t="s">
        <v>1425</v>
      </c>
      <c r="E275" s="334" t="s">
        <v>1426</v>
      </c>
      <c r="F275" s="334" t="s">
        <v>1473</v>
      </c>
      <c r="G275" s="334" t="s">
        <v>1474</v>
      </c>
      <c r="H275" s="334" t="s">
        <v>1475</v>
      </c>
      <c r="I275" s="340">
        <v>10142.799999999999</v>
      </c>
    </row>
    <row r="276" spans="1:9" x14ac:dyDescent="0.35">
      <c r="A276" s="334" t="str">
        <f>Inek2021A3[[#This Row],[ZPD2]]</f>
        <v>ZP32.17</v>
      </c>
      <c r="B276" s="334" t="str">
        <f>Inek2021A3[[#This Row],[OPSKode]]</f>
        <v>8-810.wg</v>
      </c>
      <c r="C276" s="340">
        <f>Inek2021A3[[#This Row],[Betrag2]]</f>
        <v>11201.19</v>
      </c>
      <c r="D276" s="334" t="s">
        <v>1425</v>
      </c>
      <c r="E276" s="334" t="s">
        <v>1426</v>
      </c>
      <c r="F276" s="334" t="s">
        <v>1476</v>
      </c>
      <c r="G276" s="334" t="s">
        <v>1477</v>
      </c>
      <c r="H276" s="334" t="s">
        <v>1478</v>
      </c>
      <c r="I276" s="340">
        <v>11201.19</v>
      </c>
    </row>
    <row r="277" spans="1:9" x14ac:dyDescent="0.35">
      <c r="A277" s="334" t="str">
        <f>Inek2021A3[[#This Row],[ZPD2]]</f>
        <v>ZP32.18</v>
      </c>
      <c r="B277" s="334" t="str">
        <f>Inek2021A3[[#This Row],[OPSKode]]</f>
        <v>8-810.wh</v>
      </c>
      <c r="C277" s="340">
        <f>Inek2021A3[[#This Row],[Betrag2]]</f>
        <v>12259.57</v>
      </c>
      <c r="D277" s="334" t="s">
        <v>1425</v>
      </c>
      <c r="E277" s="334" t="s">
        <v>1426</v>
      </c>
      <c r="F277" s="334" t="s">
        <v>1479</v>
      </c>
      <c r="G277" s="334" t="s">
        <v>1480</v>
      </c>
      <c r="H277" s="334" t="s">
        <v>1481</v>
      </c>
      <c r="I277" s="340">
        <v>12259.57</v>
      </c>
    </row>
    <row r="278" spans="1:9" x14ac:dyDescent="0.35">
      <c r="A278" s="334" t="str">
        <f>Inek2021A3[[#This Row],[ZPD2]]</f>
        <v>ZP32.19</v>
      </c>
      <c r="B278" s="334" t="str">
        <f>Inek2021A3[[#This Row],[OPSKode]]</f>
        <v>8-810.wj</v>
      </c>
      <c r="C278" s="340">
        <f>Inek2021A3[[#This Row],[Betrag2]]</f>
        <v>13670.74</v>
      </c>
      <c r="D278" s="334" t="s">
        <v>1425</v>
      </c>
      <c r="E278" s="334" t="s">
        <v>1426</v>
      </c>
      <c r="F278" s="334" t="s">
        <v>1482</v>
      </c>
      <c r="G278" s="334" t="s">
        <v>1483</v>
      </c>
      <c r="H278" s="334" t="s">
        <v>1484</v>
      </c>
      <c r="I278" s="340">
        <v>13670.74</v>
      </c>
    </row>
    <row r="279" spans="1:9" x14ac:dyDescent="0.35">
      <c r="A279" s="334" t="str">
        <f>Inek2021A3[[#This Row],[ZPD2]]</f>
        <v>ZP32.20</v>
      </c>
      <c r="B279" s="334" t="str">
        <f>Inek2021A3[[#This Row],[OPSKode]]</f>
        <v>8-810.wk</v>
      </c>
      <c r="C279" s="340">
        <f>Inek2021A3[[#This Row],[Betrag2]]</f>
        <v>15787.5</v>
      </c>
      <c r="D279" s="334" t="s">
        <v>1425</v>
      </c>
      <c r="E279" s="334" t="s">
        <v>1426</v>
      </c>
      <c r="F279" s="334" t="s">
        <v>1485</v>
      </c>
      <c r="G279" s="334" t="s">
        <v>1486</v>
      </c>
      <c r="H279" s="334" t="s">
        <v>1487</v>
      </c>
      <c r="I279" s="340">
        <v>15787.5</v>
      </c>
    </row>
    <row r="280" spans="1:9" x14ac:dyDescent="0.35">
      <c r="A280" s="334" t="str">
        <f>Inek2021A3[[#This Row],[ZPD2]]</f>
        <v>ZP32.21</v>
      </c>
      <c r="B280" s="334" t="str">
        <f>Inek2021A3[[#This Row],[OPSKode]]</f>
        <v>8-810.wm</v>
      </c>
      <c r="C280" s="340">
        <f>Inek2021A3[[#This Row],[Betrag2]]</f>
        <v>17904.25</v>
      </c>
      <c r="D280" s="334" t="s">
        <v>1425</v>
      </c>
      <c r="E280" s="334" t="s">
        <v>1426</v>
      </c>
      <c r="F280" s="334" t="s">
        <v>1488</v>
      </c>
      <c r="G280" s="334" t="s">
        <v>1489</v>
      </c>
      <c r="H280" s="334" t="s">
        <v>1490</v>
      </c>
      <c r="I280" s="340">
        <v>17904.25</v>
      </c>
    </row>
    <row r="281" spans="1:9" x14ac:dyDescent="0.35">
      <c r="A281" s="334" t="str">
        <f>Inek2021A3[[#This Row],[ZPD2]]</f>
        <v>ZP32.22</v>
      </c>
      <c r="B281" s="334" t="str">
        <f>Inek2021A3[[#This Row],[OPSKode]]</f>
        <v>8-810.wn</v>
      </c>
      <c r="C281" s="340">
        <f>Inek2021A3[[#This Row],[Betrag2]]</f>
        <v>20726.599999999999</v>
      </c>
      <c r="D281" s="334" t="s">
        <v>1425</v>
      </c>
      <c r="E281" s="334" t="s">
        <v>1426</v>
      </c>
      <c r="F281" s="334" t="s">
        <v>1491</v>
      </c>
      <c r="G281" s="334" t="s">
        <v>1492</v>
      </c>
      <c r="H281" s="334" t="s">
        <v>1493</v>
      </c>
      <c r="I281" s="340">
        <v>20726.599999999999</v>
      </c>
    </row>
    <row r="282" spans="1:9" x14ac:dyDescent="0.35">
      <c r="A282" s="334" t="str">
        <f>Inek2021A3[[#This Row],[ZPD2]]</f>
        <v>ZP32.23</v>
      </c>
      <c r="B282" s="334" t="str">
        <f>Inek2021A3[[#This Row],[OPSKode]]</f>
        <v>8-810.wp</v>
      </c>
      <c r="C282" s="340">
        <f>Inek2021A3[[#This Row],[Betrag2]]</f>
        <v>25665.71</v>
      </c>
      <c r="D282" s="334" t="s">
        <v>1425</v>
      </c>
      <c r="E282" s="334" t="s">
        <v>1426</v>
      </c>
      <c r="F282" s="334" t="s">
        <v>1494</v>
      </c>
      <c r="G282" s="334" t="s">
        <v>1495</v>
      </c>
      <c r="H282" s="334" t="s">
        <v>1496</v>
      </c>
      <c r="I282" s="340">
        <v>25665.71</v>
      </c>
    </row>
    <row r="283" spans="1:9" x14ac:dyDescent="0.35">
      <c r="A283" s="334" t="str">
        <f>Inek2021A3[[#This Row],[ZPD2]]</f>
        <v>ZP32.24</v>
      </c>
      <c r="B283" s="334" t="str">
        <f>Inek2021A3[[#This Row],[OPSKode]]</f>
        <v>8-810.wq</v>
      </c>
      <c r="C283" s="340">
        <f>Inek2021A3[[#This Row],[Betrag2]]</f>
        <v>29899.23</v>
      </c>
      <c r="D283" s="334" t="s">
        <v>1425</v>
      </c>
      <c r="E283" s="334" t="s">
        <v>1426</v>
      </c>
      <c r="F283" s="334" t="s">
        <v>1497</v>
      </c>
      <c r="G283" s="334" t="s">
        <v>1498</v>
      </c>
      <c r="H283" s="334" t="s">
        <v>1499</v>
      </c>
      <c r="I283" s="340">
        <v>29899.23</v>
      </c>
    </row>
    <row r="284" spans="1:9" x14ac:dyDescent="0.35">
      <c r="A284" s="334" t="str">
        <f>Inek2021A3[[#This Row],[ZPD2]]</f>
        <v>ZP32.25</v>
      </c>
      <c r="B284" s="334" t="str">
        <f>Inek2021A3[[#This Row],[OPSKode]]</f>
        <v>8-810.wr</v>
      </c>
      <c r="C284" s="340">
        <f>Inek2021A3[[#This Row],[Betrag2]]</f>
        <v>34132.75</v>
      </c>
      <c r="D284" s="334" t="s">
        <v>1425</v>
      </c>
      <c r="E284" s="334" t="s">
        <v>1426</v>
      </c>
      <c r="F284" s="334" t="s">
        <v>1500</v>
      </c>
      <c r="G284" s="334" t="s">
        <v>1501</v>
      </c>
      <c r="H284" s="334" t="s">
        <v>1502</v>
      </c>
      <c r="I284" s="340">
        <v>34132.75</v>
      </c>
    </row>
    <row r="285" spans="1:9" x14ac:dyDescent="0.35">
      <c r="A285" s="334" t="str">
        <f>Inek2021A3[[#This Row],[ZPD2]]</f>
        <v>ZP32.26</v>
      </c>
      <c r="B285" s="334" t="str">
        <f>Inek2021A3[[#This Row],[OPSKode]]</f>
        <v>8-810.ws</v>
      </c>
      <c r="C285" s="340">
        <f>Inek2021A3[[#This Row],[Betrag2]]</f>
        <v>38366.26</v>
      </c>
      <c r="D285" s="334" t="s">
        <v>1425</v>
      </c>
      <c r="E285" s="334" t="s">
        <v>1426</v>
      </c>
      <c r="F285" s="334" t="s">
        <v>1503</v>
      </c>
      <c r="G285" s="334" t="s">
        <v>1504</v>
      </c>
      <c r="H285" s="334" t="s">
        <v>1505</v>
      </c>
      <c r="I285" s="340">
        <v>38366.26</v>
      </c>
    </row>
    <row r="286" spans="1:9" x14ac:dyDescent="0.35">
      <c r="A286" s="334" t="str">
        <f>Inek2021A3[[#This Row],[ZPD2]]</f>
        <v>ZP32.27</v>
      </c>
      <c r="B286" s="334" t="str">
        <f>Inek2021A3[[#This Row],[OPSKode]]</f>
        <v>8-810.wt</v>
      </c>
      <c r="C286" s="340">
        <f>Inek2021A3[[#This Row],[Betrag2]]</f>
        <v>42599.79</v>
      </c>
      <c r="D286" s="334" t="s">
        <v>1425</v>
      </c>
      <c r="E286" s="334" t="s">
        <v>1426</v>
      </c>
      <c r="F286" s="334" t="s">
        <v>1506</v>
      </c>
      <c r="G286" s="334" t="s">
        <v>1507</v>
      </c>
      <c r="H286" s="334" t="s">
        <v>1508</v>
      </c>
      <c r="I286" s="340">
        <v>42599.79</v>
      </c>
    </row>
    <row r="287" spans="1:9" x14ac:dyDescent="0.35">
      <c r="A287" s="334" t="str">
        <f>Inek2021A3[[#This Row],[ZPD2]]</f>
        <v>ZP32.28</v>
      </c>
      <c r="B287" s="334" t="str">
        <f>Inek2021A3[[#This Row],[OPSKode]]</f>
        <v>8-810.wu</v>
      </c>
      <c r="C287" s="340">
        <f>Inek2021A3[[#This Row],[Betrag2]]</f>
        <v>46833.31</v>
      </c>
      <c r="D287" s="334" t="s">
        <v>1425</v>
      </c>
      <c r="E287" s="334" t="s">
        <v>1426</v>
      </c>
      <c r="F287" s="334" t="s">
        <v>1509</v>
      </c>
      <c r="G287" s="334" t="s">
        <v>1510</v>
      </c>
      <c r="H287" s="334" t="s">
        <v>1511</v>
      </c>
      <c r="I287" s="340">
        <v>46833.31</v>
      </c>
    </row>
    <row r="288" spans="1:9" x14ac:dyDescent="0.35">
      <c r="C288" s="340"/>
      <c r="D288" s="334" t="s">
        <v>1551</v>
      </c>
      <c r="E288" s="334" t="s">
        <v>3894</v>
      </c>
      <c r="H288" s="334" t="s">
        <v>3895</v>
      </c>
    </row>
    <row r="289" spans="1:9" x14ac:dyDescent="0.35">
      <c r="A289" s="334" t="str">
        <f>Inek2021A3[[#This Row],[ZPD2]]</f>
        <v>ZP35.01</v>
      </c>
      <c r="B289" s="334" t="str">
        <f>Inek2021A3[[#This Row],[OPSKode]]</f>
        <v>6-003.30</v>
      </c>
      <c r="C289" s="340">
        <f>Inek2021A3[[#This Row],[Betrag2]]</f>
        <v>7798.23</v>
      </c>
      <c r="D289" s="334" t="s">
        <v>1551</v>
      </c>
      <c r="E289" s="334" t="s">
        <v>3894</v>
      </c>
      <c r="F289" s="334" t="s">
        <v>1554</v>
      </c>
      <c r="G289" s="334" t="s">
        <v>1555</v>
      </c>
      <c r="H289" s="334" t="s">
        <v>1556</v>
      </c>
      <c r="I289" s="340">
        <v>7798.23</v>
      </c>
    </row>
    <row r="290" spans="1:9" x14ac:dyDescent="0.35">
      <c r="A290" s="334" t="str">
        <f>Inek2021A3[[#This Row],[ZPD2]]</f>
        <v>ZP35.02</v>
      </c>
      <c r="B290" s="334" t="str">
        <f>Inek2021A3[[#This Row],[OPSKode]]</f>
        <v>6-003.31</v>
      </c>
      <c r="C290" s="340">
        <f>Inek2021A3[[#This Row],[Betrag2]]</f>
        <v>12477.17</v>
      </c>
      <c r="D290" s="334" t="s">
        <v>1551</v>
      </c>
      <c r="E290" s="334" t="s">
        <v>3894</v>
      </c>
      <c r="F290" s="334" t="s">
        <v>1557</v>
      </c>
      <c r="G290" s="334" t="s">
        <v>1558</v>
      </c>
      <c r="H290" s="334" t="s">
        <v>1559</v>
      </c>
      <c r="I290" s="340">
        <v>12477.17</v>
      </c>
    </row>
    <row r="291" spans="1:9" x14ac:dyDescent="0.35">
      <c r="A291" s="334" t="str">
        <f>Inek2021A3[[#This Row],[ZPD2]]</f>
        <v>ZP35.03</v>
      </c>
      <c r="B291" s="334" t="str">
        <f>Inek2021A3[[#This Row],[OPSKode]]</f>
        <v>6-003.32</v>
      </c>
      <c r="C291" s="340">
        <f>Inek2021A3[[#This Row],[Betrag2]]</f>
        <v>17156.11</v>
      </c>
      <c r="D291" s="334" t="s">
        <v>1551</v>
      </c>
      <c r="E291" s="334" t="s">
        <v>3894</v>
      </c>
      <c r="F291" s="334" t="s">
        <v>1560</v>
      </c>
      <c r="G291" s="334" t="s">
        <v>1561</v>
      </c>
      <c r="H291" s="334" t="s">
        <v>1562</v>
      </c>
      <c r="I291" s="340">
        <v>17156.11</v>
      </c>
    </row>
    <row r="292" spans="1:9" x14ac:dyDescent="0.35">
      <c r="C292" s="340"/>
      <c r="D292" s="334" t="s">
        <v>1563</v>
      </c>
      <c r="E292" s="334" t="s">
        <v>1564</v>
      </c>
      <c r="H292" s="334" t="s">
        <v>1565</v>
      </c>
    </row>
    <row r="293" spans="1:9" x14ac:dyDescent="0.35">
      <c r="A293" s="334" t="str">
        <f>Inek2021A3[[#This Row],[ZPD2]]</f>
        <v>ZP36.01</v>
      </c>
      <c r="B293" s="334" t="str">
        <f>Inek2021A3[[#This Row],[OPSKode]]</f>
        <v>6-003.f0</v>
      </c>
      <c r="C293" s="340">
        <f>Inek2021A3[[#This Row],[Betrag2]]</f>
        <v>2222.52</v>
      </c>
      <c r="D293" s="334" t="s">
        <v>1563</v>
      </c>
      <c r="E293" s="334" t="s">
        <v>1564</v>
      </c>
      <c r="F293" s="334" t="s">
        <v>1566</v>
      </c>
      <c r="G293" s="334" t="s">
        <v>1567</v>
      </c>
      <c r="H293" s="334" t="s">
        <v>1568</v>
      </c>
      <c r="I293" s="340">
        <v>2222.52</v>
      </c>
    </row>
    <row r="294" spans="1:9" x14ac:dyDescent="0.35">
      <c r="A294" s="334" t="str">
        <f>Inek2021A3[[#This Row],[ZPD2]]</f>
        <v>ZP36.02</v>
      </c>
      <c r="B294" s="334" t="str">
        <f>Inek2021A3[[#This Row],[OPSKode]]</f>
        <v>6-003.f1</v>
      </c>
      <c r="C294" s="340">
        <f>Inek2021A3[[#This Row],[Betrag2]]</f>
        <v>4445.04</v>
      </c>
      <c r="D294" s="334" t="s">
        <v>1563</v>
      </c>
      <c r="E294" s="334" t="s">
        <v>1564</v>
      </c>
      <c r="F294" s="334" t="s">
        <v>1569</v>
      </c>
      <c r="G294" s="334" t="s">
        <v>1570</v>
      </c>
      <c r="H294" s="334" t="s">
        <v>1571</v>
      </c>
      <c r="I294" s="340">
        <v>4445.04</v>
      </c>
    </row>
    <row r="295" spans="1:9" x14ac:dyDescent="0.35">
      <c r="A295" s="334" t="str">
        <f>Inek2021A3[[#This Row],[ZPD2]]</f>
        <v>ZP36.03</v>
      </c>
      <c r="B295" s="334" t="str">
        <f>Inek2021A3[[#This Row],[OPSKode]]</f>
        <v>6-003.f2</v>
      </c>
      <c r="C295" s="340">
        <f>Inek2021A3[[#This Row],[Betrag2]]</f>
        <v>6667.56</v>
      </c>
      <c r="D295" s="334" t="s">
        <v>1563</v>
      </c>
      <c r="E295" s="334" t="s">
        <v>1564</v>
      </c>
      <c r="F295" s="334" t="s">
        <v>1572</v>
      </c>
      <c r="G295" s="334" t="s">
        <v>1573</v>
      </c>
      <c r="H295" s="334" t="s">
        <v>1574</v>
      </c>
      <c r="I295" s="340">
        <v>6667.56</v>
      </c>
    </row>
    <row r="296" spans="1:9" x14ac:dyDescent="0.35">
      <c r="C296" s="340"/>
      <c r="D296" s="334" t="s">
        <v>1575</v>
      </c>
      <c r="E296" s="334" t="s">
        <v>1576</v>
      </c>
      <c r="H296" s="334" t="s">
        <v>1577</v>
      </c>
    </row>
    <row r="297" spans="1:9" x14ac:dyDescent="0.35">
      <c r="A297" s="334" t="str">
        <f>Inek2021A3[[#This Row],[ZPD2]]</f>
        <v>ZP37.01</v>
      </c>
      <c r="B297" s="334" t="str">
        <f>Inek2021A3[[#This Row],[OPSKode]]</f>
        <v>6-004.00</v>
      </c>
      <c r="C297" s="340">
        <f>Inek2021A3[[#This Row],[Betrag2]]</f>
        <v>240.61</v>
      </c>
      <c r="D297" s="334" t="s">
        <v>1575</v>
      </c>
      <c r="E297" s="334" t="s">
        <v>1576</v>
      </c>
      <c r="F297" s="334" t="s">
        <v>1578</v>
      </c>
      <c r="G297" s="334" t="s">
        <v>1579</v>
      </c>
      <c r="H297" s="334" t="s">
        <v>1580</v>
      </c>
      <c r="I297" s="340">
        <v>240.61</v>
      </c>
    </row>
    <row r="298" spans="1:9" x14ac:dyDescent="0.35">
      <c r="A298" s="334" t="str">
        <f>Inek2021A3[[#This Row],[ZPD2]]</f>
        <v>ZP37.02</v>
      </c>
      <c r="B298" s="334" t="str">
        <f>Inek2021A3[[#This Row],[OPSKode]]</f>
        <v>6-004.01</v>
      </c>
      <c r="C298" s="340">
        <f>Inek2021A3[[#This Row],[Betrag2]]</f>
        <v>421.07</v>
      </c>
      <c r="D298" s="334" t="s">
        <v>1575</v>
      </c>
      <c r="E298" s="334" t="s">
        <v>1576</v>
      </c>
      <c r="F298" s="334" t="s">
        <v>1581</v>
      </c>
      <c r="G298" s="334" t="s">
        <v>1582</v>
      </c>
      <c r="H298" s="334" t="s">
        <v>1583</v>
      </c>
      <c r="I298" s="340">
        <v>421.07</v>
      </c>
    </row>
    <row r="299" spans="1:9" x14ac:dyDescent="0.35">
      <c r="A299" s="334" t="str">
        <f>Inek2021A3[[#This Row],[ZPD2]]</f>
        <v>ZP37.03</v>
      </c>
      <c r="B299" s="334" t="str">
        <f>Inek2021A3[[#This Row],[OPSKode]]</f>
        <v>6-004.02</v>
      </c>
      <c r="C299" s="340">
        <f>Inek2021A3[[#This Row],[Betrag2]]</f>
        <v>601.53</v>
      </c>
      <c r="D299" s="334" t="s">
        <v>1575</v>
      </c>
      <c r="E299" s="334" t="s">
        <v>1576</v>
      </c>
      <c r="F299" s="334" t="s">
        <v>1584</v>
      </c>
      <c r="G299" s="334" t="s">
        <v>1585</v>
      </c>
      <c r="H299" s="334" t="s">
        <v>1586</v>
      </c>
      <c r="I299" s="340">
        <v>601.53</v>
      </c>
    </row>
    <row r="300" spans="1:9" x14ac:dyDescent="0.35">
      <c r="A300" s="334" t="str">
        <f>Inek2021A3[[#This Row],[ZPD2]]</f>
        <v>ZP37.04</v>
      </c>
      <c r="B300" s="334" t="str">
        <f>Inek2021A3[[#This Row],[OPSKode]]</f>
        <v>6-004.03</v>
      </c>
      <c r="C300" s="340">
        <f>Inek2021A3[[#This Row],[Betrag2]]</f>
        <v>781.99</v>
      </c>
      <c r="D300" s="334" t="s">
        <v>1575</v>
      </c>
      <c r="E300" s="334" t="s">
        <v>1576</v>
      </c>
      <c r="F300" s="334" t="s">
        <v>1587</v>
      </c>
      <c r="G300" s="334" t="s">
        <v>1588</v>
      </c>
      <c r="H300" s="334" t="s">
        <v>1589</v>
      </c>
      <c r="I300" s="340">
        <v>781.99</v>
      </c>
    </row>
    <row r="301" spans="1:9" x14ac:dyDescent="0.35">
      <c r="A301" s="334" t="str">
        <f>Inek2021A3[[#This Row],[ZPD2]]</f>
        <v>ZP37.05</v>
      </c>
      <c r="B301" s="334" t="str">
        <f>Inek2021A3[[#This Row],[OPSKode]]</f>
        <v>6-004.04</v>
      </c>
      <c r="C301" s="340">
        <f>Inek2021A3[[#This Row],[Betrag2]]</f>
        <v>962.45</v>
      </c>
      <c r="D301" s="334" t="s">
        <v>1575</v>
      </c>
      <c r="E301" s="334" t="s">
        <v>1576</v>
      </c>
      <c r="F301" s="334" t="s">
        <v>1590</v>
      </c>
      <c r="G301" s="334" t="s">
        <v>1591</v>
      </c>
      <c r="H301" s="334" t="s">
        <v>1592</v>
      </c>
      <c r="I301" s="340">
        <v>962.45</v>
      </c>
    </row>
    <row r="302" spans="1:9" x14ac:dyDescent="0.35">
      <c r="A302" s="334" t="str">
        <f>Inek2021A3[[#This Row],[ZPD2]]</f>
        <v>ZP37.06</v>
      </c>
      <c r="B302" s="334" t="str">
        <f>Inek2021A3[[#This Row],[OPSKode]]</f>
        <v>6-004.05</v>
      </c>
      <c r="C302" s="340">
        <f>Inek2021A3[[#This Row],[Betrag2]]</f>
        <v>1203.06</v>
      </c>
      <c r="D302" s="334" t="s">
        <v>1575</v>
      </c>
      <c r="E302" s="334" t="s">
        <v>1576</v>
      </c>
      <c r="F302" s="334" t="s">
        <v>1593</v>
      </c>
      <c r="G302" s="334" t="s">
        <v>1594</v>
      </c>
      <c r="H302" s="334" t="s">
        <v>1595</v>
      </c>
      <c r="I302" s="340">
        <v>1203.06</v>
      </c>
    </row>
    <row r="303" spans="1:9" x14ac:dyDescent="0.35">
      <c r="A303" s="334" t="str">
        <f>Inek2021A3[[#This Row],[ZPD2]]</f>
        <v>ZP37.07</v>
      </c>
      <c r="B303" s="334" t="str">
        <f>Inek2021A3[[#This Row],[OPSKode]]</f>
        <v>6-004.06</v>
      </c>
      <c r="C303" s="340">
        <f>Inek2021A3[[#This Row],[Betrag2]]</f>
        <v>1563.98</v>
      </c>
      <c r="D303" s="334" t="s">
        <v>1575</v>
      </c>
      <c r="E303" s="334" t="s">
        <v>1576</v>
      </c>
      <c r="F303" s="334" t="s">
        <v>1596</v>
      </c>
      <c r="G303" s="334" t="s">
        <v>1597</v>
      </c>
      <c r="H303" s="334" t="s">
        <v>1598</v>
      </c>
      <c r="I303" s="340">
        <v>1563.98</v>
      </c>
    </row>
    <row r="304" spans="1:9" x14ac:dyDescent="0.35">
      <c r="A304" s="334" t="str">
        <f>Inek2021A3[[#This Row],[ZPD2]]</f>
        <v>ZP37.08</v>
      </c>
      <c r="B304" s="334" t="str">
        <f>Inek2021A3[[#This Row],[OPSKode]]</f>
        <v>6-004.07</v>
      </c>
      <c r="C304" s="340">
        <f>Inek2021A3[[#This Row],[Betrag2]]</f>
        <v>1924.9</v>
      </c>
      <c r="D304" s="334" t="s">
        <v>1575</v>
      </c>
      <c r="E304" s="334" t="s">
        <v>1576</v>
      </c>
      <c r="F304" s="334" t="s">
        <v>1599</v>
      </c>
      <c r="G304" s="334" t="s">
        <v>1600</v>
      </c>
      <c r="H304" s="334" t="s">
        <v>1601</v>
      </c>
      <c r="I304" s="340">
        <v>1924.9</v>
      </c>
    </row>
    <row r="305" spans="1:9" x14ac:dyDescent="0.35">
      <c r="A305" s="334" t="str">
        <f>Inek2021A3[[#This Row],[ZPD2]]</f>
        <v>ZP37.09</v>
      </c>
      <c r="B305" s="334" t="str">
        <f>Inek2021A3[[#This Row],[OPSKode]]</f>
        <v>6-004.08</v>
      </c>
      <c r="C305" s="340">
        <f>Inek2021A3[[#This Row],[Betrag2]]</f>
        <v>2406.12</v>
      </c>
      <c r="D305" s="334" t="s">
        <v>1575</v>
      </c>
      <c r="E305" s="334" t="s">
        <v>1576</v>
      </c>
      <c r="F305" s="334" t="s">
        <v>1602</v>
      </c>
      <c r="G305" s="334" t="s">
        <v>1603</v>
      </c>
      <c r="H305" s="334" t="s">
        <v>1604</v>
      </c>
      <c r="I305" s="340">
        <v>2406.12</v>
      </c>
    </row>
    <row r="306" spans="1:9" x14ac:dyDescent="0.35">
      <c r="A306" s="334" t="str">
        <f>Inek2021A3[[#This Row],[ZPD2]]</f>
        <v>ZP37.10</v>
      </c>
      <c r="B306" s="334" t="str">
        <f>Inek2021A3[[#This Row],[OPSKode]]</f>
        <v>6-004.09</v>
      </c>
      <c r="C306" s="340">
        <f>Inek2021A3[[#This Row],[Betrag2]]</f>
        <v>3127.96</v>
      </c>
      <c r="D306" s="334" t="s">
        <v>1575</v>
      </c>
      <c r="E306" s="334" t="s">
        <v>1576</v>
      </c>
      <c r="F306" s="334" t="s">
        <v>1605</v>
      </c>
      <c r="G306" s="334" t="s">
        <v>1606</v>
      </c>
      <c r="H306" s="334" t="s">
        <v>1607</v>
      </c>
      <c r="I306" s="340">
        <v>3127.96</v>
      </c>
    </row>
    <row r="307" spans="1:9" x14ac:dyDescent="0.35">
      <c r="A307" s="334" t="str">
        <f>Inek2021A3[[#This Row],[ZPD2]]</f>
        <v>ZP37.11</v>
      </c>
      <c r="B307" s="334" t="str">
        <f>Inek2021A3[[#This Row],[OPSKode]]</f>
        <v>6-004.0a</v>
      </c>
      <c r="C307" s="340">
        <f>Inek2021A3[[#This Row],[Betrag2]]</f>
        <v>3849.79</v>
      </c>
      <c r="D307" s="334" t="s">
        <v>1575</v>
      </c>
      <c r="E307" s="334" t="s">
        <v>1576</v>
      </c>
      <c r="F307" s="334" t="s">
        <v>1608</v>
      </c>
      <c r="G307" s="334" t="s">
        <v>1609</v>
      </c>
      <c r="H307" s="334" t="s">
        <v>1610</v>
      </c>
      <c r="I307" s="340">
        <v>3849.79</v>
      </c>
    </row>
    <row r="308" spans="1:9" x14ac:dyDescent="0.35">
      <c r="A308" s="334" t="str">
        <f>Inek2021A3[[#This Row],[ZPD2]]</f>
        <v>ZP37.12</v>
      </c>
      <c r="B308" s="334" t="str">
        <f>Inek2021A3[[#This Row],[OPSKode]]</f>
        <v>6-004.0b</v>
      </c>
      <c r="C308" s="340">
        <f>Inek2021A3[[#This Row],[Betrag2]]</f>
        <v>4571.63</v>
      </c>
      <c r="D308" s="334" t="s">
        <v>1575</v>
      </c>
      <c r="E308" s="334" t="s">
        <v>1576</v>
      </c>
      <c r="F308" s="334" t="s">
        <v>1611</v>
      </c>
      <c r="G308" s="334" t="s">
        <v>1612</v>
      </c>
      <c r="H308" s="334" t="s">
        <v>1613</v>
      </c>
      <c r="I308" s="340">
        <v>4571.63</v>
      </c>
    </row>
    <row r="309" spans="1:9" x14ac:dyDescent="0.35">
      <c r="A309" s="334" t="str">
        <f>Inek2021A3[[#This Row],[ZPD2]]</f>
        <v>ZP37.13</v>
      </c>
      <c r="B309" s="334" t="str">
        <f>Inek2021A3[[#This Row],[OPSKode]]</f>
        <v>6-004.0c</v>
      </c>
      <c r="C309" s="340">
        <f>Inek2021A3[[#This Row],[Betrag2]]</f>
        <v>5293.46</v>
      </c>
      <c r="D309" s="334" t="s">
        <v>1575</v>
      </c>
      <c r="E309" s="334" t="s">
        <v>1576</v>
      </c>
      <c r="F309" s="334" t="s">
        <v>1614</v>
      </c>
      <c r="G309" s="334" t="s">
        <v>1615</v>
      </c>
      <c r="H309" s="334" t="s">
        <v>1616</v>
      </c>
      <c r="I309" s="340">
        <v>5293.46</v>
      </c>
    </row>
    <row r="310" spans="1:9" x14ac:dyDescent="0.35">
      <c r="A310" s="334" t="str">
        <f>Inek2021A3[[#This Row],[ZPD2]]</f>
        <v>ZP37.14</v>
      </c>
      <c r="B310" s="334" t="str">
        <f>Inek2021A3[[#This Row],[OPSKode]]</f>
        <v>6-004.0d</v>
      </c>
      <c r="C310" s="340">
        <f>Inek2021A3[[#This Row],[Betrag2]]</f>
        <v>6015.3</v>
      </c>
      <c r="D310" s="334" t="s">
        <v>1575</v>
      </c>
      <c r="E310" s="334" t="s">
        <v>1576</v>
      </c>
      <c r="F310" s="334" t="s">
        <v>1617</v>
      </c>
      <c r="G310" s="334" t="s">
        <v>1618</v>
      </c>
      <c r="H310" s="334" t="s">
        <v>1619</v>
      </c>
      <c r="I310" s="340">
        <v>6015.3</v>
      </c>
    </row>
    <row r="311" spans="1:9" x14ac:dyDescent="0.35">
      <c r="A311" s="334" t="str">
        <f>Inek2021A3[[#This Row],[ZPD2]]</f>
        <v>ZP37.15</v>
      </c>
      <c r="B311" s="334" t="str">
        <f>Inek2021A3[[#This Row],[OPSKode]]</f>
        <v>6-004.0e</v>
      </c>
      <c r="C311" s="340">
        <f>Inek2021A3[[#This Row],[Betrag2]]</f>
        <v>6737.14</v>
      </c>
      <c r="D311" s="334" t="s">
        <v>1575</v>
      </c>
      <c r="E311" s="334" t="s">
        <v>1576</v>
      </c>
      <c r="F311" s="334" t="s">
        <v>1620</v>
      </c>
      <c r="G311" s="334" t="s">
        <v>1621</v>
      </c>
      <c r="H311" s="334" t="s">
        <v>1622</v>
      </c>
      <c r="I311" s="340">
        <v>6737.14</v>
      </c>
    </row>
    <row r="312" spans="1:9" x14ac:dyDescent="0.35">
      <c r="A312" s="334" t="str">
        <f>Inek2021A3[[#This Row],[ZPD2]]</f>
        <v>ZP37.16</v>
      </c>
      <c r="B312" s="334" t="str">
        <f>Inek2021A3[[#This Row],[OPSKode]]</f>
        <v>6-004.0f</v>
      </c>
      <c r="C312" s="340">
        <f>Inek2021A3[[#This Row],[Betrag2]]</f>
        <v>7458.97</v>
      </c>
      <c r="D312" s="334" t="s">
        <v>1575</v>
      </c>
      <c r="E312" s="334" t="s">
        <v>1576</v>
      </c>
      <c r="F312" s="334" t="s">
        <v>1623</v>
      </c>
      <c r="G312" s="334" t="s">
        <v>1624</v>
      </c>
      <c r="H312" s="334" t="s">
        <v>1625</v>
      </c>
      <c r="I312" s="340">
        <v>7458.97</v>
      </c>
    </row>
    <row r="313" spans="1:9" x14ac:dyDescent="0.35">
      <c r="C313" s="340"/>
      <c r="D313" s="334" t="s">
        <v>1626</v>
      </c>
      <c r="E313" s="334" t="s">
        <v>3767</v>
      </c>
      <c r="H313" s="334" t="s">
        <v>1628</v>
      </c>
    </row>
    <row r="314" spans="1:9" x14ac:dyDescent="0.35">
      <c r="A314" s="334" t="str">
        <f>Inek2021A3[[#This Row],[ZPD2]]</f>
        <v>ZP38.01</v>
      </c>
      <c r="B314" s="334" t="str">
        <f>Inek2021A3[[#This Row],[OPSKode]]</f>
        <v>8-800.c1</v>
      </c>
      <c r="C314" s="340">
        <f>Inek2021A3[[#This Row],[Betrag2]]</f>
        <v>647.79</v>
      </c>
      <c r="D314" s="334" t="s">
        <v>1626</v>
      </c>
      <c r="E314" s="334" t="s">
        <v>3767</v>
      </c>
      <c r="F314" s="334" t="s">
        <v>1629</v>
      </c>
      <c r="G314" s="334" t="s">
        <v>1630</v>
      </c>
      <c r="H314" s="334" t="s">
        <v>1631</v>
      </c>
      <c r="I314" s="340">
        <v>647.79</v>
      </c>
    </row>
    <row r="315" spans="1:9" x14ac:dyDescent="0.35">
      <c r="A315" s="334" t="str">
        <f>Inek2021A3[[#This Row],[ZPD2]]</f>
        <v>ZP38.02</v>
      </c>
      <c r="B315" s="334" t="str">
        <f>Inek2021A3[[#This Row],[OPSKode]]</f>
        <v>8-800.c2</v>
      </c>
      <c r="C315" s="340">
        <f>Inek2021A3[[#This Row],[Betrag2]]</f>
        <v>1070.26</v>
      </c>
      <c r="D315" s="334" t="s">
        <v>1626</v>
      </c>
      <c r="E315" s="334" t="s">
        <v>3767</v>
      </c>
      <c r="F315" s="334" t="s">
        <v>1632</v>
      </c>
      <c r="G315" s="334" t="s">
        <v>1633</v>
      </c>
      <c r="H315" s="334" t="s">
        <v>1634</v>
      </c>
      <c r="I315" s="340">
        <v>1070.26</v>
      </c>
    </row>
    <row r="316" spans="1:9" x14ac:dyDescent="0.35">
      <c r="A316" s="334" t="str">
        <f>Inek2021A3[[#This Row],[ZPD2]]</f>
        <v>ZP38.03</v>
      </c>
      <c r="B316" s="334" t="str">
        <f>Inek2021A3[[#This Row],[OPSKode]]</f>
        <v>8-800.c3</v>
      </c>
      <c r="C316" s="340">
        <f>Inek2021A3[[#This Row],[Betrag2]]</f>
        <v>1577.22</v>
      </c>
      <c r="D316" s="334" t="s">
        <v>1626</v>
      </c>
      <c r="E316" s="334" t="s">
        <v>3767</v>
      </c>
      <c r="F316" s="334" t="s">
        <v>1635</v>
      </c>
      <c r="G316" s="334" t="s">
        <v>1636</v>
      </c>
      <c r="H316" s="334" t="s">
        <v>1637</v>
      </c>
      <c r="I316" s="340">
        <v>1577.22</v>
      </c>
    </row>
    <row r="317" spans="1:9" x14ac:dyDescent="0.35">
      <c r="A317" s="334" t="str">
        <f>Inek2021A3[[#This Row],[ZPD2]]</f>
        <v>ZP38.04</v>
      </c>
      <c r="B317" s="334" t="str">
        <f>Inek2021A3[[#This Row],[OPSKode]]</f>
        <v>8-800.c4</v>
      </c>
      <c r="C317" s="340">
        <f>Inek2021A3[[#This Row],[Betrag2]]</f>
        <v>2253.1799999999998</v>
      </c>
      <c r="D317" s="334" t="s">
        <v>1626</v>
      </c>
      <c r="E317" s="334" t="s">
        <v>3767</v>
      </c>
      <c r="F317" s="334" t="s">
        <v>1638</v>
      </c>
      <c r="G317" s="334" t="s">
        <v>1639</v>
      </c>
      <c r="H317" s="334" t="s">
        <v>1640</v>
      </c>
      <c r="I317" s="340">
        <v>2253.1799999999998</v>
      </c>
    </row>
    <row r="318" spans="1:9" x14ac:dyDescent="0.35">
      <c r="A318" s="334" t="str">
        <f>Inek2021A3[[#This Row],[ZPD2]]</f>
        <v>ZP38.05</v>
      </c>
      <c r="B318" s="334" t="str">
        <f>Inek2021A3[[#This Row],[OPSKode]]</f>
        <v>8-800.c5</v>
      </c>
      <c r="C318" s="340">
        <f>Inek2021A3[[#This Row],[Betrag2]]</f>
        <v>2929.13</v>
      </c>
      <c r="D318" s="334" t="s">
        <v>1626</v>
      </c>
      <c r="E318" s="334" t="s">
        <v>3767</v>
      </c>
      <c r="F318" s="334" t="s">
        <v>1641</v>
      </c>
      <c r="G318" s="334" t="s">
        <v>1642</v>
      </c>
      <c r="H318" s="334" t="s">
        <v>1643</v>
      </c>
      <c r="I318" s="340">
        <v>2929.13</v>
      </c>
    </row>
    <row r="319" spans="1:9" x14ac:dyDescent="0.35">
      <c r="A319" s="334" t="str">
        <f>Inek2021A3[[#This Row],[ZPD2]]</f>
        <v>ZP38.06</v>
      </c>
      <c r="B319" s="334" t="str">
        <f>Inek2021A3[[#This Row],[OPSKode]]</f>
        <v>8-800.c6</v>
      </c>
      <c r="C319" s="340">
        <f>Inek2021A3[[#This Row],[Betrag2]]</f>
        <v>3605.08</v>
      </c>
      <c r="D319" s="334" t="s">
        <v>1626</v>
      </c>
      <c r="E319" s="334" t="s">
        <v>3767</v>
      </c>
      <c r="F319" s="334" t="s">
        <v>1644</v>
      </c>
      <c r="G319" s="334" t="s">
        <v>1645</v>
      </c>
      <c r="H319" s="334" t="s">
        <v>1646</v>
      </c>
      <c r="I319" s="340">
        <v>3605.08</v>
      </c>
    </row>
    <row r="320" spans="1:9" x14ac:dyDescent="0.35">
      <c r="A320" s="334" t="str">
        <f>Inek2021A3[[#This Row],[ZPD2]]</f>
        <v>ZP38.07</v>
      </c>
      <c r="B320" s="334" t="str">
        <f>Inek2021A3[[#This Row],[OPSKode]]</f>
        <v>8-800.c7</v>
      </c>
      <c r="C320" s="340">
        <f>Inek2021A3[[#This Row],[Betrag2]]</f>
        <v>4281.03</v>
      </c>
      <c r="D320" s="334" t="s">
        <v>1626</v>
      </c>
      <c r="E320" s="334" t="s">
        <v>3767</v>
      </c>
      <c r="F320" s="334" t="s">
        <v>1647</v>
      </c>
      <c r="G320" s="334" t="s">
        <v>1648</v>
      </c>
      <c r="H320" s="334" t="s">
        <v>1649</v>
      </c>
      <c r="I320" s="340">
        <v>4281.03</v>
      </c>
    </row>
    <row r="321" spans="1:9" x14ac:dyDescent="0.35">
      <c r="A321" s="334" t="str">
        <f>Inek2021A3[[#This Row],[ZPD2]]</f>
        <v>ZP38.08</v>
      </c>
      <c r="B321" s="334" t="str">
        <f>Inek2021A3[[#This Row],[OPSKode]]</f>
        <v>8-800.c8</v>
      </c>
      <c r="C321" s="340">
        <f>Inek2021A3[[#This Row],[Betrag2]]</f>
        <v>4956.99</v>
      </c>
      <c r="D321" s="334" t="s">
        <v>1626</v>
      </c>
      <c r="E321" s="334" t="s">
        <v>3767</v>
      </c>
      <c r="F321" s="334" t="s">
        <v>1650</v>
      </c>
      <c r="G321" s="334" t="s">
        <v>1651</v>
      </c>
      <c r="H321" s="334" t="s">
        <v>1652</v>
      </c>
      <c r="I321" s="340">
        <v>4956.99</v>
      </c>
    </row>
    <row r="322" spans="1:9" x14ac:dyDescent="0.35">
      <c r="A322" s="334" t="str">
        <f>Inek2021A3[[#This Row],[ZPD2]]</f>
        <v>ZP38.09</v>
      </c>
      <c r="B322" s="334" t="str">
        <f>Inek2021A3[[#This Row],[OPSKode]]</f>
        <v>8-800.c9</v>
      </c>
      <c r="C322" s="340">
        <f>Inek2021A3[[#This Row],[Betrag2]]</f>
        <v>5632.94</v>
      </c>
      <c r="D322" s="334" t="s">
        <v>1626</v>
      </c>
      <c r="E322" s="334" t="s">
        <v>3767</v>
      </c>
      <c r="F322" s="334" t="s">
        <v>1653</v>
      </c>
      <c r="G322" s="334" t="s">
        <v>1654</v>
      </c>
      <c r="H322" s="334" t="s">
        <v>1655</v>
      </c>
      <c r="I322" s="340">
        <v>5632.94</v>
      </c>
    </row>
    <row r="323" spans="1:9" x14ac:dyDescent="0.35">
      <c r="A323" s="334" t="str">
        <f>Inek2021A3[[#This Row],[ZPD2]]</f>
        <v>ZP38.10</v>
      </c>
      <c r="B323" s="334" t="str">
        <f>Inek2021A3[[#This Row],[OPSKode]]</f>
        <v>8-800.ca</v>
      </c>
      <c r="C323" s="340">
        <f>Inek2021A3[[#This Row],[Betrag2]]</f>
        <v>6308.89</v>
      </c>
      <c r="D323" s="334" t="s">
        <v>1626</v>
      </c>
      <c r="E323" s="334" t="s">
        <v>3767</v>
      </c>
      <c r="F323" s="334" t="s">
        <v>1656</v>
      </c>
      <c r="G323" s="334" t="s">
        <v>1657</v>
      </c>
      <c r="H323" s="334" t="s">
        <v>1658</v>
      </c>
      <c r="I323" s="340">
        <v>6308.89</v>
      </c>
    </row>
    <row r="324" spans="1:9" x14ac:dyDescent="0.35">
      <c r="A324" s="334" t="str">
        <f>Inek2021A3[[#This Row],[ZPD2]]</f>
        <v>ZP38.11</v>
      </c>
      <c r="B324" s="334" t="str">
        <f>Inek2021A3[[#This Row],[OPSKode]]</f>
        <v>8-800.cb</v>
      </c>
      <c r="C324" s="340">
        <f>Inek2021A3[[#This Row],[Betrag2]]</f>
        <v>6984.85</v>
      </c>
      <c r="D324" s="334" t="s">
        <v>1626</v>
      </c>
      <c r="E324" s="334" t="s">
        <v>3767</v>
      </c>
      <c r="F324" s="334" t="s">
        <v>1659</v>
      </c>
      <c r="G324" s="334" t="s">
        <v>1660</v>
      </c>
      <c r="H324" s="334" t="s">
        <v>1661</v>
      </c>
      <c r="I324" s="340">
        <v>6984.85</v>
      </c>
    </row>
    <row r="325" spans="1:9" x14ac:dyDescent="0.35">
      <c r="A325" s="334" t="str">
        <f>Inek2021A3[[#This Row],[ZPD2]]</f>
        <v>ZP38.12</v>
      </c>
      <c r="B325" s="334" t="str">
        <f>Inek2021A3[[#This Row],[OPSKode]]</f>
        <v>8-800.cc</v>
      </c>
      <c r="C325" s="340">
        <f>Inek2021A3[[#This Row],[Betrag2]]</f>
        <v>7886.12</v>
      </c>
      <c r="D325" s="334" t="s">
        <v>1626</v>
      </c>
      <c r="E325" s="334" t="s">
        <v>3767</v>
      </c>
      <c r="F325" s="334" t="s">
        <v>1662</v>
      </c>
      <c r="G325" s="334" t="s">
        <v>1663</v>
      </c>
      <c r="H325" s="334" t="s">
        <v>1664</v>
      </c>
      <c r="I325" s="340">
        <v>7886.12</v>
      </c>
    </row>
    <row r="326" spans="1:9" x14ac:dyDescent="0.35">
      <c r="A326" s="334" t="str">
        <f>Inek2021A3[[#This Row],[ZPD2]]</f>
        <v>ZP38.13</v>
      </c>
      <c r="B326" s="334" t="str">
        <f>Inek2021A3[[#This Row],[OPSKode]]</f>
        <v>8-800.cd</v>
      </c>
      <c r="C326" s="340">
        <f>Inek2021A3[[#This Row],[Betrag2]]</f>
        <v>9238.02</v>
      </c>
      <c r="D326" s="334" t="s">
        <v>1626</v>
      </c>
      <c r="E326" s="334" t="s">
        <v>3767</v>
      </c>
      <c r="F326" s="334" t="s">
        <v>1665</v>
      </c>
      <c r="G326" s="334" t="s">
        <v>1666</v>
      </c>
      <c r="H326" s="334" t="s">
        <v>1667</v>
      </c>
      <c r="I326" s="340">
        <v>9238.02</v>
      </c>
    </row>
    <row r="327" spans="1:9" x14ac:dyDescent="0.35">
      <c r="A327" s="334" t="str">
        <f>Inek2021A3[[#This Row],[ZPD2]]</f>
        <v>ZP38.14</v>
      </c>
      <c r="B327" s="334" t="str">
        <f>Inek2021A3[[#This Row],[OPSKode]]</f>
        <v>8-800.ce</v>
      </c>
      <c r="C327" s="340">
        <f>Inek2021A3[[#This Row],[Betrag2]]</f>
        <v>10589.93</v>
      </c>
      <c r="D327" s="334" t="s">
        <v>1626</v>
      </c>
      <c r="E327" s="334" t="s">
        <v>3767</v>
      </c>
      <c r="F327" s="334" t="s">
        <v>1668</v>
      </c>
      <c r="G327" s="334" t="s">
        <v>1669</v>
      </c>
      <c r="H327" s="334" t="s">
        <v>1670</v>
      </c>
      <c r="I327" s="340">
        <v>10589.93</v>
      </c>
    </row>
    <row r="328" spans="1:9" x14ac:dyDescent="0.35">
      <c r="A328" s="334" t="str">
        <f>Inek2021A3[[#This Row],[ZPD2]]</f>
        <v>ZP38.15</v>
      </c>
      <c r="B328" s="334" t="str">
        <f>Inek2021A3[[#This Row],[OPSKode]]</f>
        <v>8-800.cf</v>
      </c>
      <c r="C328" s="340">
        <f>Inek2021A3[[#This Row],[Betrag2]]</f>
        <v>11941.83</v>
      </c>
      <c r="D328" s="334" t="s">
        <v>1626</v>
      </c>
      <c r="E328" s="334" t="s">
        <v>3767</v>
      </c>
      <c r="F328" s="334" t="s">
        <v>1671</v>
      </c>
      <c r="G328" s="334" t="s">
        <v>1672</v>
      </c>
      <c r="H328" s="334" t="s">
        <v>1673</v>
      </c>
      <c r="I328" s="340">
        <v>11941.83</v>
      </c>
    </row>
    <row r="329" spans="1:9" x14ac:dyDescent="0.35">
      <c r="A329" s="334" t="str">
        <f>Inek2021A3[[#This Row],[ZPD2]]</f>
        <v>ZP38.16</v>
      </c>
      <c r="B329" s="334" t="str">
        <f>Inek2021A3[[#This Row],[OPSKode]]</f>
        <v>8-800.cg</v>
      </c>
      <c r="C329" s="340">
        <f>Inek2021A3[[#This Row],[Betrag2]]</f>
        <v>13293.74</v>
      </c>
      <c r="D329" s="334" t="s">
        <v>1626</v>
      </c>
      <c r="E329" s="334" t="s">
        <v>3767</v>
      </c>
      <c r="F329" s="334" t="s">
        <v>1674</v>
      </c>
      <c r="G329" s="334" t="s">
        <v>1675</v>
      </c>
      <c r="H329" s="334" t="s">
        <v>1676</v>
      </c>
      <c r="I329" s="340">
        <v>13293.74</v>
      </c>
    </row>
    <row r="330" spans="1:9" x14ac:dyDescent="0.35">
      <c r="A330" s="334" t="str">
        <f>Inek2021A3[[#This Row],[ZPD2]]</f>
        <v>ZP38.17</v>
      </c>
      <c r="B330" s="334" t="str">
        <f>Inek2021A3[[#This Row],[OPSKode]]</f>
        <v>8-800.ch</v>
      </c>
      <c r="C330" s="340">
        <f>Inek2021A3[[#This Row],[Betrag2]]</f>
        <v>14645.64</v>
      </c>
      <c r="D330" s="334" t="s">
        <v>1626</v>
      </c>
      <c r="E330" s="334" t="s">
        <v>3767</v>
      </c>
      <c r="F330" s="334" t="s">
        <v>1677</v>
      </c>
      <c r="G330" s="334" t="s">
        <v>1678</v>
      </c>
      <c r="H330" s="334" t="s">
        <v>1679</v>
      </c>
      <c r="I330" s="340">
        <v>14645.64</v>
      </c>
    </row>
    <row r="331" spans="1:9" x14ac:dyDescent="0.35">
      <c r="A331" s="334" t="str">
        <f>Inek2021A3[[#This Row],[ZPD2]]</f>
        <v>ZP38.18</v>
      </c>
      <c r="B331" s="334" t="str">
        <f>Inek2021A3[[#This Row],[OPSKode]]</f>
        <v>8-800.cj</v>
      </c>
      <c r="C331" s="340">
        <f>Inek2021A3[[#This Row],[Betrag2]]</f>
        <v>15997.55</v>
      </c>
      <c r="D331" s="334" t="s">
        <v>1626</v>
      </c>
      <c r="E331" s="334" t="s">
        <v>3767</v>
      </c>
      <c r="F331" s="334" t="s">
        <v>1680</v>
      </c>
      <c r="G331" s="334" t="s">
        <v>1681</v>
      </c>
      <c r="H331" s="334" t="s">
        <v>1682</v>
      </c>
      <c r="I331" s="340">
        <v>15997.55</v>
      </c>
    </row>
    <row r="332" spans="1:9" x14ac:dyDescent="0.35">
      <c r="A332" s="334" t="str">
        <f>Inek2021A3[[#This Row],[ZPD2]]</f>
        <v>ZP38.19</v>
      </c>
      <c r="B332" s="334" t="str">
        <f>Inek2021A3[[#This Row],[OPSKode]]</f>
        <v>8-800.ck</v>
      </c>
      <c r="C332" s="340">
        <f>Inek2021A3[[#This Row],[Betrag2]]</f>
        <v>17349.46</v>
      </c>
      <c r="D332" s="334" t="s">
        <v>1626</v>
      </c>
      <c r="E332" s="334" t="s">
        <v>3767</v>
      </c>
      <c r="F332" s="334" t="s">
        <v>1683</v>
      </c>
      <c r="G332" s="334" t="s">
        <v>1684</v>
      </c>
      <c r="H332" s="334" t="s">
        <v>1685</v>
      </c>
      <c r="I332" s="340">
        <v>17349.46</v>
      </c>
    </row>
    <row r="333" spans="1:9" x14ac:dyDescent="0.35">
      <c r="A333" s="334" t="str">
        <f>Inek2021A3[[#This Row],[ZPD2]]</f>
        <v>ZP38.20</v>
      </c>
      <c r="B333" s="334" t="str">
        <f>Inek2021A3[[#This Row],[OPSKode]]</f>
        <v>8-800.cm</v>
      </c>
      <c r="C333" s="340">
        <f>Inek2021A3[[#This Row],[Betrag2]]</f>
        <v>18701.36</v>
      </c>
      <c r="D333" s="334" t="s">
        <v>1626</v>
      </c>
      <c r="E333" s="334" t="s">
        <v>3767</v>
      </c>
      <c r="F333" s="334" t="s">
        <v>1686</v>
      </c>
      <c r="G333" s="334" t="s">
        <v>1687</v>
      </c>
      <c r="H333" s="334" t="s">
        <v>1688</v>
      </c>
      <c r="I333" s="340">
        <v>18701.36</v>
      </c>
    </row>
    <row r="334" spans="1:9" x14ac:dyDescent="0.35">
      <c r="A334" s="334" t="str">
        <f>Inek2021A3[[#This Row],[ZPD2]]</f>
        <v>ZP38.21</v>
      </c>
      <c r="B334" s="334" t="str">
        <f>Inek2021A3[[#This Row],[OPSKode]]</f>
        <v>8-800.cn</v>
      </c>
      <c r="C334" s="340">
        <f>Inek2021A3[[#This Row],[Betrag2]]</f>
        <v>20053.27</v>
      </c>
      <c r="D334" s="334" t="s">
        <v>1626</v>
      </c>
      <c r="E334" s="334" t="s">
        <v>3767</v>
      </c>
      <c r="F334" s="334" t="s">
        <v>1689</v>
      </c>
      <c r="G334" s="334" t="s">
        <v>1690</v>
      </c>
      <c r="H334" s="334" t="s">
        <v>1691</v>
      </c>
      <c r="I334" s="340">
        <v>20053.27</v>
      </c>
    </row>
    <row r="335" spans="1:9" x14ac:dyDescent="0.35">
      <c r="A335" s="334" t="str">
        <f>Inek2021A3[[#This Row],[ZPD2]]</f>
        <v>ZP38.22</v>
      </c>
      <c r="B335" s="334" t="str">
        <f>Inek2021A3[[#This Row],[OPSKode]]</f>
        <v>8-800.cp</v>
      </c>
      <c r="C335" s="340">
        <f>Inek2021A3[[#This Row],[Betrag2]]</f>
        <v>21405.17</v>
      </c>
      <c r="D335" s="334" t="s">
        <v>1626</v>
      </c>
      <c r="E335" s="334" t="s">
        <v>3767</v>
      </c>
      <c r="F335" s="334" t="s">
        <v>1692</v>
      </c>
      <c r="G335" s="334" t="s">
        <v>1693</v>
      </c>
      <c r="H335" s="334" t="s">
        <v>1694</v>
      </c>
      <c r="I335" s="340">
        <v>21405.17</v>
      </c>
    </row>
    <row r="336" spans="1:9" x14ac:dyDescent="0.35">
      <c r="A336" s="334" t="str">
        <f>Inek2021A3[[#This Row],[ZPD2]]</f>
        <v>ZP38.23</v>
      </c>
      <c r="B336" s="334" t="str">
        <f>Inek2021A3[[#This Row],[OPSKode]]</f>
        <v>8-800.cq</v>
      </c>
      <c r="C336" s="340">
        <f>Inek2021A3[[#This Row],[Betrag2]]</f>
        <v>22757.08</v>
      </c>
      <c r="D336" s="334" t="s">
        <v>1626</v>
      </c>
      <c r="E336" s="334" t="s">
        <v>3767</v>
      </c>
      <c r="F336" s="334" t="s">
        <v>1695</v>
      </c>
      <c r="G336" s="334" t="s">
        <v>1696</v>
      </c>
      <c r="H336" s="334" t="s">
        <v>1697</v>
      </c>
      <c r="I336" s="340">
        <v>22757.08</v>
      </c>
    </row>
    <row r="337" spans="1:9" x14ac:dyDescent="0.35">
      <c r="A337" s="334" t="str">
        <f>Inek2021A3[[#This Row],[ZPD2]]</f>
        <v>ZP38.24</v>
      </c>
      <c r="B337" s="334" t="str">
        <f>Inek2021A3[[#This Row],[OPSKode]]</f>
        <v>8-800.cr</v>
      </c>
      <c r="C337" s="340">
        <f>Inek2021A3[[#This Row],[Betrag2]]</f>
        <v>24108.98</v>
      </c>
      <c r="D337" s="334" t="s">
        <v>1626</v>
      </c>
      <c r="E337" s="334" t="s">
        <v>3767</v>
      </c>
      <c r="F337" s="334" t="s">
        <v>1698</v>
      </c>
      <c r="G337" s="334" t="s">
        <v>1699</v>
      </c>
      <c r="H337" s="334" t="s">
        <v>1700</v>
      </c>
      <c r="I337" s="340">
        <v>24108.98</v>
      </c>
    </row>
    <row r="338" spans="1:9" x14ac:dyDescent="0.35">
      <c r="C338" s="340"/>
      <c r="D338" s="334" t="s">
        <v>1701</v>
      </c>
      <c r="E338" s="334" t="s">
        <v>1702</v>
      </c>
      <c r="H338" s="334" t="s">
        <v>1703</v>
      </c>
    </row>
    <row r="339" spans="1:9" x14ac:dyDescent="0.35">
      <c r="A339" s="334" t="str">
        <f>Inek2021A3[[#This Row],[ZPD2]]</f>
        <v>ZP39.01</v>
      </c>
      <c r="B339" s="334" t="str">
        <f>Inek2021A3[[#This Row],[OPSKode]]</f>
        <v>8-800.60</v>
      </c>
      <c r="C339" s="340">
        <f>Inek2021A3[[#This Row],[Betrag2]]</f>
        <v>401.42</v>
      </c>
      <c r="D339" s="334" t="s">
        <v>1701</v>
      </c>
      <c r="E339" s="334" t="s">
        <v>1702</v>
      </c>
      <c r="F339" s="334" t="s">
        <v>1704</v>
      </c>
      <c r="G339" s="334" t="s">
        <v>1705</v>
      </c>
      <c r="H339" s="334" t="s">
        <v>1706</v>
      </c>
      <c r="I339" s="340">
        <v>401.42</v>
      </c>
    </row>
    <row r="340" spans="1:9" x14ac:dyDescent="0.35">
      <c r="A340" s="334" t="str">
        <f>Inek2021A3[[#This Row],[ZPD2]]</f>
        <v>ZP39.02</v>
      </c>
      <c r="B340" s="334" t="str">
        <f>Inek2021A3[[#This Row],[OPSKode]]</f>
        <v>8-800.61</v>
      </c>
      <c r="C340" s="340">
        <f>Inek2021A3[[#This Row],[Betrag2]]</f>
        <v>802.85</v>
      </c>
      <c r="D340" s="334" t="s">
        <v>1701</v>
      </c>
      <c r="E340" s="334" t="s">
        <v>1702</v>
      </c>
      <c r="F340" s="334" t="s">
        <v>1707</v>
      </c>
      <c r="G340" s="334" t="s">
        <v>1708</v>
      </c>
      <c r="H340" s="334" t="s">
        <v>1709</v>
      </c>
      <c r="I340" s="340">
        <v>802.85</v>
      </c>
    </row>
    <row r="341" spans="1:9" x14ac:dyDescent="0.35">
      <c r="A341" s="334" t="str">
        <f>Inek2021A3[[#This Row],[ZPD2]]</f>
        <v>ZP39.03</v>
      </c>
      <c r="B341" s="334" t="str">
        <f>Inek2021A3[[#This Row],[OPSKode]]</f>
        <v>8-800.62</v>
      </c>
      <c r="C341" s="340">
        <f>Inek2021A3[[#This Row],[Betrag2]]</f>
        <v>1365.22</v>
      </c>
      <c r="D341" s="334" t="s">
        <v>1701</v>
      </c>
      <c r="E341" s="334" t="s">
        <v>1702</v>
      </c>
      <c r="F341" s="334" t="s">
        <v>1710</v>
      </c>
      <c r="G341" s="334" t="s">
        <v>1711</v>
      </c>
      <c r="H341" s="334" t="s">
        <v>1712</v>
      </c>
      <c r="I341" s="340">
        <v>1365.22</v>
      </c>
    </row>
    <row r="342" spans="1:9" x14ac:dyDescent="0.35">
      <c r="A342" s="334" t="str">
        <f>Inek2021A3[[#This Row],[ZPD2]]</f>
        <v>ZP39.04</v>
      </c>
      <c r="B342" s="334" t="str">
        <f>Inek2021A3[[#This Row],[OPSKode]]</f>
        <v>8-800.63</v>
      </c>
      <c r="C342" s="340">
        <f>Inek2021A3[[#This Row],[Betrag2]]</f>
        <v>2207.83</v>
      </c>
      <c r="D342" s="334" t="s">
        <v>1701</v>
      </c>
      <c r="E342" s="334" t="s">
        <v>1702</v>
      </c>
      <c r="F342" s="334" t="s">
        <v>1713</v>
      </c>
      <c r="G342" s="334" t="s">
        <v>1714</v>
      </c>
      <c r="H342" s="334" t="s">
        <v>1715</v>
      </c>
      <c r="I342" s="340">
        <v>2207.83</v>
      </c>
    </row>
    <row r="343" spans="1:9" x14ac:dyDescent="0.35">
      <c r="A343" s="334" t="str">
        <f>Inek2021A3[[#This Row],[ZPD2]]</f>
        <v>ZP39.05</v>
      </c>
      <c r="B343" s="334" t="str">
        <f>Inek2021A3[[#This Row],[OPSKode]]</f>
        <v>8-800.64</v>
      </c>
      <c r="C343" s="340">
        <f>Inek2021A3[[#This Row],[Betrag2]]</f>
        <v>2965.75</v>
      </c>
      <c r="D343" s="334" t="s">
        <v>1701</v>
      </c>
      <c r="E343" s="334" t="s">
        <v>1702</v>
      </c>
      <c r="F343" s="334" t="s">
        <v>1716</v>
      </c>
      <c r="G343" s="334" t="s">
        <v>1717</v>
      </c>
      <c r="H343" s="334" t="s">
        <v>1718</v>
      </c>
      <c r="I343" s="340">
        <v>2965.75</v>
      </c>
    </row>
    <row r="344" spans="1:9" x14ac:dyDescent="0.35">
      <c r="A344" s="334" t="str">
        <f>Inek2021A3[[#This Row],[ZPD2]]</f>
        <v>ZP39.06</v>
      </c>
      <c r="B344" s="334" t="str">
        <f>Inek2021A3[[#This Row],[OPSKode]]</f>
        <v>8-800.65</v>
      </c>
      <c r="C344" s="340">
        <f>Inek2021A3[[#This Row],[Betrag2]]</f>
        <v>3768.21</v>
      </c>
      <c r="D344" s="334" t="s">
        <v>1701</v>
      </c>
      <c r="E344" s="334" t="s">
        <v>1702</v>
      </c>
      <c r="F344" s="334" t="s">
        <v>1719</v>
      </c>
      <c r="G344" s="334" t="s">
        <v>1720</v>
      </c>
      <c r="H344" s="334" t="s">
        <v>1721</v>
      </c>
      <c r="I344" s="340">
        <v>3768.21</v>
      </c>
    </row>
    <row r="345" spans="1:9" x14ac:dyDescent="0.35">
      <c r="A345" s="334" t="str">
        <f>Inek2021A3[[#This Row],[ZPD2]]</f>
        <v>ZP39.07</v>
      </c>
      <c r="B345" s="334" t="str">
        <f>Inek2021A3[[#This Row],[OPSKode]]</f>
        <v>8-800.66</v>
      </c>
      <c r="C345" s="340">
        <f>Inek2021A3[[#This Row],[Betrag2]]</f>
        <v>4516.0200000000004</v>
      </c>
      <c r="D345" s="334" t="s">
        <v>1701</v>
      </c>
      <c r="E345" s="334" t="s">
        <v>1702</v>
      </c>
      <c r="F345" s="334" t="s">
        <v>1722</v>
      </c>
      <c r="G345" s="334" t="s">
        <v>1723</v>
      </c>
      <c r="H345" s="334" t="s">
        <v>1724</v>
      </c>
      <c r="I345" s="340">
        <v>4516.0200000000004</v>
      </c>
    </row>
    <row r="346" spans="1:9" x14ac:dyDescent="0.35">
      <c r="A346" s="334" t="str">
        <f>Inek2021A3[[#This Row],[ZPD2]]</f>
        <v>ZP39.08</v>
      </c>
      <c r="B346" s="334" t="str">
        <f>Inek2021A3[[#This Row],[OPSKode]]</f>
        <v>8-800.67</v>
      </c>
      <c r="C346" s="340">
        <f>Inek2021A3[[#This Row],[Betrag2]]</f>
        <v>5419.23</v>
      </c>
      <c r="D346" s="334" t="s">
        <v>1701</v>
      </c>
      <c r="E346" s="334" t="s">
        <v>1702</v>
      </c>
      <c r="F346" s="334" t="s">
        <v>1725</v>
      </c>
      <c r="G346" s="334" t="s">
        <v>1726</v>
      </c>
      <c r="H346" s="334" t="s">
        <v>1727</v>
      </c>
      <c r="I346" s="340">
        <v>5419.23</v>
      </c>
    </row>
    <row r="347" spans="1:9" x14ac:dyDescent="0.35">
      <c r="A347" s="334" t="str">
        <f>Inek2021A3[[#This Row],[ZPD2]]</f>
        <v>ZP39.09</v>
      </c>
      <c r="B347" s="334" t="str">
        <f>Inek2021A3[[#This Row],[OPSKode]]</f>
        <v>8-800.68</v>
      </c>
      <c r="C347" s="340">
        <f>Inek2021A3[[#This Row],[Betrag2]]</f>
        <v>6222.08</v>
      </c>
      <c r="D347" s="334" t="s">
        <v>1701</v>
      </c>
      <c r="E347" s="334" t="s">
        <v>1702</v>
      </c>
      <c r="F347" s="334" t="s">
        <v>1728</v>
      </c>
      <c r="G347" s="334" t="s">
        <v>1729</v>
      </c>
      <c r="H347" s="334" t="s">
        <v>1730</v>
      </c>
      <c r="I347" s="340">
        <v>6222.08</v>
      </c>
    </row>
    <row r="348" spans="1:9" x14ac:dyDescent="0.35">
      <c r="A348" s="334" t="str">
        <f>Inek2021A3[[#This Row],[ZPD2]]</f>
        <v>ZP39.10</v>
      </c>
      <c r="B348" s="334" t="str">
        <f>Inek2021A3[[#This Row],[OPSKode]]</f>
        <v>8-800.69</v>
      </c>
      <c r="C348" s="340">
        <f>Inek2021A3[[#This Row],[Betrag2]]</f>
        <v>7024.92</v>
      </c>
      <c r="D348" s="334" t="s">
        <v>1701</v>
      </c>
      <c r="E348" s="334" t="s">
        <v>1702</v>
      </c>
      <c r="F348" s="334" t="s">
        <v>1731</v>
      </c>
      <c r="G348" s="334" t="s">
        <v>1732</v>
      </c>
      <c r="H348" s="334" t="s">
        <v>1733</v>
      </c>
      <c r="I348" s="340">
        <v>7024.92</v>
      </c>
    </row>
    <row r="349" spans="1:9" x14ac:dyDescent="0.35">
      <c r="A349" s="334" t="str">
        <f>Inek2021A3[[#This Row],[ZPD2]]</f>
        <v>ZP39.11</v>
      </c>
      <c r="B349" s="334" t="str">
        <f>Inek2021A3[[#This Row],[OPSKode]]</f>
        <v>8-800.6a</v>
      </c>
      <c r="C349" s="340">
        <f>Inek2021A3[[#This Row],[Betrag2]]</f>
        <v>8028.48</v>
      </c>
      <c r="D349" s="334" t="s">
        <v>1701</v>
      </c>
      <c r="E349" s="334" t="s">
        <v>1702</v>
      </c>
      <c r="F349" s="334" t="s">
        <v>1734</v>
      </c>
      <c r="G349" s="334" t="s">
        <v>1735</v>
      </c>
      <c r="H349" s="334" t="s">
        <v>1736</v>
      </c>
      <c r="I349" s="340">
        <v>8028.48</v>
      </c>
    </row>
    <row r="350" spans="1:9" x14ac:dyDescent="0.35">
      <c r="A350" s="334" t="str">
        <f>Inek2021A3[[#This Row],[ZPD2]]</f>
        <v>ZP39.12</v>
      </c>
      <c r="B350" s="334" t="str">
        <f>Inek2021A3[[#This Row],[OPSKode]]</f>
        <v>8-800.6b</v>
      </c>
      <c r="C350" s="340">
        <f>Inek2021A3[[#This Row],[Betrag2]]</f>
        <v>9634.18</v>
      </c>
      <c r="D350" s="334" t="s">
        <v>1701</v>
      </c>
      <c r="E350" s="334" t="s">
        <v>1702</v>
      </c>
      <c r="F350" s="334" t="s">
        <v>1737</v>
      </c>
      <c r="G350" s="334" t="s">
        <v>1738</v>
      </c>
      <c r="H350" s="334" t="s">
        <v>1739</v>
      </c>
      <c r="I350" s="340">
        <v>9634.18</v>
      </c>
    </row>
    <row r="351" spans="1:9" x14ac:dyDescent="0.35">
      <c r="A351" s="334" t="str">
        <f>Inek2021A3[[#This Row],[ZPD2]]</f>
        <v>ZP39.13</v>
      </c>
      <c r="B351" s="334" t="str">
        <f>Inek2021A3[[#This Row],[OPSKode]]</f>
        <v>8-800.6c</v>
      </c>
      <c r="C351" s="340">
        <f>Inek2021A3[[#This Row],[Betrag2]]</f>
        <v>11239.88</v>
      </c>
      <c r="D351" s="334" t="s">
        <v>1701</v>
      </c>
      <c r="E351" s="334" t="s">
        <v>1702</v>
      </c>
      <c r="F351" s="334" t="s">
        <v>1740</v>
      </c>
      <c r="G351" s="334" t="s">
        <v>1741</v>
      </c>
      <c r="H351" s="334" t="s">
        <v>1742</v>
      </c>
      <c r="I351" s="340">
        <v>11239.88</v>
      </c>
    </row>
    <row r="352" spans="1:9" x14ac:dyDescent="0.35">
      <c r="A352" s="334" t="str">
        <f>Inek2021A3[[#This Row],[ZPD2]]</f>
        <v>ZP39.14</v>
      </c>
      <c r="B352" s="334" t="str">
        <f>Inek2021A3[[#This Row],[OPSKode]]</f>
        <v>8-800.6d</v>
      </c>
      <c r="C352" s="340">
        <f>Inek2021A3[[#This Row],[Betrag2]]</f>
        <v>12845.57</v>
      </c>
      <c r="D352" s="334" t="s">
        <v>1701</v>
      </c>
      <c r="E352" s="334" t="s">
        <v>1702</v>
      </c>
      <c r="F352" s="334" t="s">
        <v>1743</v>
      </c>
      <c r="G352" s="334" t="s">
        <v>1744</v>
      </c>
      <c r="H352" s="334" t="s">
        <v>1745</v>
      </c>
      <c r="I352" s="340">
        <v>12845.57</v>
      </c>
    </row>
    <row r="353" spans="1:9" x14ac:dyDescent="0.35">
      <c r="A353" s="334" t="str">
        <f>Inek2021A3[[#This Row],[ZPD2]]</f>
        <v>ZP39.15</v>
      </c>
      <c r="B353" s="334" t="str">
        <f>Inek2021A3[[#This Row],[OPSKode]]</f>
        <v>8-800.6e</v>
      </c>
      <c r="C353" s="340">
        <f>Inek2021A3[[#This Row],[Betrag2]]</f>
        <v>14451.27</v>
      </c>
      <c r="D353" s="334" t="s">
        <v>1701</v>
      </c>
      <c r="E353" s="334" t="s">
        <v>1702</v>
      </c>
      <c r="F353" s="334" t="s">
        <v>1746</v>
      </c>
      <c r="G353" s="334" t="s">
        <v>1747</v>
      </c>
      <c r="H353" s="334" t="s">
        <v>1748</v>
      </c>
      <c r="I353" s="340">
        <v>14451.27</v>
      </c>
    </row>
    <row r="354" spans="1:9" x14ac:dyDescent="0.35">
      <c r="A354" s="334" t="str">
        <f>Inek2021A3[[#This Row],[ZPD2]]</f>
        <v>ZP39.16</v>
      </c>
      <c r="B354" s="334" t="str">
        <f>Inek2021A3[[#This Row],[OPSKode]]</f>
        <v>8-800.6g</v>
      </c>
      <c r="C354" s="340">
        <f>Inek2021A3[[#This Row],[Betrag2]]</f>
        <v>16056.97</v>
      </c>
      <c r="D354" s="334" t="s">
        <v>1701</v>
      </c>
      <c r="E354" s="334" t="s">
        <v>1702</v>
      </c>
      <c r="F354" s="334" t="s">
        <v>1749</v>
      </c>
      <c r="G354" s="334" t="s">
        <v>1750</v>
      </c>
      <c r="H354" s="334" t="s">
        <v>1751</v>
      </c>
      <c r="I354" s="340">
        <v>16056.97</v>
      </c>
    </row>
    <row r="355" spans="1:9" x14ac:dyDescent="0.35">
      <c r="A355" s="334" t="str">
        <f>Inek2021A3[[#This Row],[ZPD2]]</f>
        <v>ZP39.17</v>
      </c>
      <c r="B355" s="334" t="str">
        <f>Inek2021A3[[#This Row],[OPSKode]]</f>
        <v>8-800.6h</v>
      </c>
      <c r="C355" s="340">
        <f>Inek2021A3[[#This Row],[Betrag2]]</f>
        <v>17662.66</v>
      </c>
      <c r="D355" s="334" t="s">
        <v>1701</v>
      </c>
      <c r="E355" s="334" t="s">
        <v>1702</v>
      </c>
      <c r="F355" s="334" t="s">
        <v>1752</v>
      </c>
      <c r="G355" s="334" t="s">
        <v>1753</v>
      </c>
      <c r="H355" s="334" t="s">
        <v>1754</v>
      </c>
      <c r="I355" s="340">
        <v>17662.66</v>
      </c>
    </row>
    <row r="356" spans="1:9" x14ac:dyDescent="0.35">
      <c r="A356" s="334" t="str">
        <f>Inek2021A3[[#This Row],[ZPD2]]</f>
        <v>ZP39.18</v>
      </c>
      <c r="B356" s="334" t="str">
        <f>Inek2021A3[[#This Row],[OPSKode]]</f>
        <v>8-800.6j</v>
      </c>
      <c r="C356" s="340">
        <f>Inek2021A3[[#This Row],[Betrag2]]</f>
        <v>19268.36</v>
      </c>
      <c r="D356" s="334" t="s">
        <v>1701</v>
      </c>
      <c r="E356" s="334" t="s">
        <v>1702</v>
      </c>
      <c r="F356" s="334" t="s">
        <v>1755</v>
      </c>
      <c r="G356" s="334" t="s">
        <v>1756</v>
      </c>
      <c r="H356" s="334" t="s">
        <v>1757</v>
      </c>
      <c r="I356" s="340">
        <v>19268.36</v>
      </c>
    </row>
    <row r="357" spans="1:9" x14ac:dyDescent="0.35">
      <c r="A357" s="334" t="str">
        <f>Inek2021A3[[#This Row],[ZPD2]]</f>
        <v>ZP39.19</v>
      </c>
      <c r="B357" s="334" t="str">
        <f>Inek2021A3[[#This Row],[OPSKode]]</f>
        <v>8-800.6k</v>
      </c>
      <c r="C357" s="340">
        <f>Inek2021A3[[#This Row],[Betrag2]]</f>
        <v>20874.060000000001</v>
      </c>
      <c r="D357" s="334" t="s">
        <v>1701</v>
      </c>
      <c r="E357" s="334" t="s">
        <v>1702</v>
      </c>
      <c r="F357" s="334" t="s">
        <v>1758</v>
      </c>
      <c r="G357" s="334" t="s">
        <v>1759</v>
      </c>
      <c r="H357" s="334" t="s">
        <v>1760</v>
      </c>
      <c r="I357" s="340">
        <v>20874.060000000001</v>
      </c>
    </row>
    <row r="358" spans="1:9" x14ac:dyDescent="0.35">
      <c r="A358" s="334" t="str">
        <f>Inek2021A3[[#This Row],[ZPD2]]</f>
        <v>ZP39.20</v>
      </c>
      <c r="B358" s="334" t="str">
        <f>Inek2021A3[[#This Row],[OPSKode]]</f>
        <v>8-800.6m</v>
      </c>
      <c r="C358" s="340">
        <f>Inek2021A3[[#This Row],[Betrag2]]</f>
        <v>22479.759999999998</v>
      </c>
      <c r="D358" s="334" t="s">
        <v>1701</v>
      </c>
      <c r="E358" s="334" t="s">
        <v>1702</v>
      </c>
      <c r="F358" s="334" t="s">
        <v>1761</v>
      </c>
      <c r="G358" s="334" t="s">
        <v>1762</v>
      </c>
      <c r="H358" s="334" t="s">
        <v>1763</v>
      </c>
      <c r="I358" s="340">
        <v>22479.759999999998</v>
      </c>
    </row>
    <row r="359" spans="1:9" x14ac:dyDescent="0.35">
      <c r="A359" s="334" t="str">
        <f>Inek2021A3[[#This Row],[ZPD2]]</f>
        <v>ZP39.21</v>
      </c>
      <c r="B359" s="334" t="str">
        <f>Inek2021A3[[#This Row],[OPSKode]]</f>
        <v>8-800.6n</v>
      </c>
      <c r="C359" s="340">
        <f>Inek2021A3[[#This Row],[Betrag2]]</f>
        <v>24085.45</v>
      </c>
      <c r="D359" s="334" t="s">
        <v>1701</v>
      </c>
      <c r="E359" s="334" t="s">
        <v>1702</v>
      </c>
      <c r="F359" s="334" t="s">
        <v>1764</v>
      </c>
      <c r="G359" s="334" t="s">
        <v>1765</v>
      </c>
      <c r="H359" s="334" t="s">
        <v>1766</v>
      </c>
      <c r="I359" s="340">
        <v>24085.45</v>
      </c>
    </row>
    <row r="360" spans="1:9" x14ac:dyDescent="0.35">
      <c r="A360" s="334" t="str">
        <f>Inek2021A3[[#This Row],[ZPD2]]</f>
        <v>ZP39.22</v>
      </c>
      <c r="B360" s="334" t="str">
        <f>Inek2021A3[[#This Row],[OPSKode]]</f>
        <v>8-800.6p</v>
      </c>
      <c r="C360" s="340">
        <f>Inek2021A3[[#This Row],[Betrag2]]</f>
        <v>25691.15</v>
      </c>
      <c r="D360" s="334" t="s">
        <v>1701</v>
      </c>
      <c r="E360" s="334" t="s">
        <v>1702</v>
      </c>
      <c r="F360" s="334" t="s">
        <v>1767</v>
      </c>
      <c r="G360" s="334" t="s">
        <v>1768</v>
      </c>
      <c r="H360" s="334" t="s">
        <v>1769</v>
      </c>
      <c r="I360" s="340">
        <v>25691.15</v>
      </c>
    </row>
    <row r="361" spans="1:9" x14ac:dyDescent="0.35">
      <c r="A361" s="334" t="str">
        <f>Inek2021A3[[#This Row],[ZPD2]]</f>
        <v>ZP39.23</v>
      </c>
      <c r="B361" s="334" t="str">
        <f>Inek2021A3[[#This Row],[OPSKode]]</f>
        <v>8-800.6q</v>
      </c>
      <c r="C361" s="340">
        <f>Inek2021A3[[#This Row],[Betrag2]]</f>
        <v>27296.85</v>
      </c>
      <c r="D361" s="334" t="s">
        <v>1701</v>
      </c>
      <c r="E361" s="334" t="s">
        <v>1702</v>
      </c>
      <c r="F361" s="334" t="s">
        <v>1770</v>
      </c>
      <c r="G361" s="334" t="s">
        <v>1771</v>
      </c>
      <c r="H361" s="334" t="s">
        <v>1772</v>
      </c>
      <c r="I361" s="340">
        <v>27296.85</v>
      </c>
    </row>
    <row r="362" spans="1:9" x14ac:dyDescent="0.35">
      <c r="A362" s="334" t="str">
        <f>Inek2021A3[[#This Row],[ZPD2]]</f>
        <v>ZP39.24</v>
      </c>
      <c r="C362" s="502" t="s">
        <v>3968</v>
      </c>
      <c r="D362" s="334" t="s">
        <v>1701</v>
      </c>
      <c r="E362" s="334" t="s">
        <v>1702</v>
      </c>
      <c r="F362" s="334" t="s">
        <v>1773</v>
      </c>
      <c r="H362" s="334" t="s">
        <v>1774</v>
      </c>
    </row>
    <row r="363" spans="1:9" x14ac:dyDescent="0.35">
      <c r="A363" s="334" t="str">
        <f>Inek2021A3[[#This Row],[ZPD2]]</f>
        <v>ZP39.25</v>
      </c>
      <c r="B363" s="334" t="str">
        <f>Inek2021A3[[#This Row],[OPSKode]]</f>
        <v>8-800.6s</v>
      </c>
      <c r="C363" s="340">
        <f>Inek2021A3[[#This Row],[Betrag2]]</f>
        <v>29303.97</v>
      </c>
      <c r="D363" s="334" t="s">
        <v>1701</v>
      </c>
      <c r="E363" s="334" t="s">
        <v>1702</v>
      </c>
      <c r="F363" s="334" t="s">
        <v>1775</v>
      </c>
      <c r="G363" s="334" t="s">
        <v>1776</v>
      </c>
      <c r="H363" s="334" t="s">
        <v>1777</v>
      </c>
      <c r="I363" s="340">
        <v>29303.97</v>
      </c>
    </row>
    <row r="364" spans="1:9" x14ac:dyDescent="0.35">
      <c r="A364" s="334" t="str">
        <f>Inek2021A3[[#This Row],[ZPD2]]</f>
        <v>ZP39.26</v>
      </c>
      <c r="B364" s="334" t="str">
        <f>Inek2021A3[[#This Row],[OPSKode]]</f>
        <v>8-800.6t</v>
      </c>
      <c r="C364" s="340">
        <f>Inek2021A3[[#This Row],[Betrag2]]</f>
        <v>32515.360000000001</v>
      </c>
      <c r="D364" s="334" t="s">
        <v>1701</v>
      </c>
      <c r="E364" s="334" t="s">
        <v>1702</v>
      </c>
      <c r="F364" s="334" t="s">
        <v>1778</v>
      </c>
      <c r="G364" s="334" t="s">
        <v>1779</v>
      </c>
      <c r="H364" s="334" t="s">
        <v>1780</v>
      </c>
      <c r="I364" s="340">
        <v>32515.360000000001</v>
      </c>
    </row>
    <row r="365" spans="1:9" x14ac:dyDescent="0.35">
      <c r="A365" s="334" t="str">
        <f>Inek2021A3[[#This Row],[ZPD2]]</f>
        <v>ZP39.27</v>
      </c>
      <c r="B365" s="334" t="str">
        <f>Inek2021A3[[#This Row],[OPSKode]]</f>
        <v>8-800.6u</v>
      </c>
      <c r="C365" s="340">
        <f>Inek2021A3[[#This Row],[Betrag2]]</f>
        <v>35726.75</v>
      </c>
      <c r="D365" s="334" t="s">
        <v>1701</v>
      </c>
      <c r="E365" s="334" t="s">
        <v>1702</v>
      </c>
      <c r="F365" s="334" t="s">
        <v>1781</v>
      </c>
      <c r="G365" s="334" t="s">
        <v>1782</v>
      </c>
      <c r="H365" s="334" t="s">
        <v>1783</v>
      </c>
      <c r="I365" s="340">
        <v>35726.75</v>
      </c>
    </row>
    <row r="366" spans="1:9" x14ac:dyDescent="0.35">
      <c r="A366" s="334" t="str">
        <f>Inek2021A3[[#This Row],[ZPD2]]</f>
        <v>ZP39.28</v>
      </c>
      <c r="B366" s="334" t="str">
        <f>Inek2021A3[[#This Row],[OPSKode]]</f>
        <v>8-800.6v</v>
      </c>
      <c r="C366" s="340">
        <f>Inek2021A3[[#This Row],[Betrag2]]</f>
        <v>38938.15</v>
      </c>
      <c r="D366" s="334" t="s">
        <v>1701</v>
      </c>
      <c r="E366" s="334" t="s">
        <v>1702</v>
      </c>
      <c r="F366" s="334" t="s">
        <v>1784</v>
      </c>
      <c r="G366" s="334" t="s">
        <v>1785</v>
      </c>
      <c r="H366" s="334" t="s">
        <v>1786</v>
      </c>
      <c r="I366" s="340">
        <v>38938.15</v>
      </c>
    </row>
    <row r="367" spans="1:9" x14ac:dyDescent="0.35">
      <c r="A367" s="334" t="str">
        <f>Inek2021A3[[#This Row],[ZPD2]]</f>
        <v>ZP39.29</v>
      </c>
      <c r="B367" s="334" t="str">
        <f>Inek2021A3[[#This Row],[OPSKode]]</f>
        <v>8-800.6w</v>
      </c>
      <c r="C367" s="340">
        <f>Inek2021A3[[#This Row],[Betrag2]]</f>
        <v>42149.54</v>
      </c>
      <c r="D367" s="334" t="s">
        <v>1701</v>
      </c>
      <c r="E367" s="334" t="s">
        <v>1702</v>
      </c>
      <c r="F367" s="334" t="s">
        <v>1787</v>
      </c>
      <c r="G367" s="334" t="s">
        <v>1788</v>
      </c>
      <c r="H367" s="334" t="s">
        <v>1789</v>
      </c>
      <c r="I367" s="340">
        <v>42149.54</v>
      </c>
    </row>
    <row r="368" spans="1:9" x14ac:dyDescent="0.35">
      <c r="A368" s="334" t="str">
        <f>Inek2021A3[[#This Row],[ZPD2]]</f>
        <v>ZP39.30</v>
      </c>
      <c r="B368" s="334" t="str">
        <f>Inek2021A3[[#This Row],[OPSKode]]</f>
        <v>8-800.6z</v>
      </c>
      <c r="C368" s="340">
        <f>Inek2021A3[[#This Row],[Betrag2]]</f>
        <v>45360.93</v>
      </c>
      <c r="D368" s="334" t="s">
        <v>1701</v>
      </c>
      <c r="E368" s="334" t="s">
        <v>1702</v>
      </c>
      <c r="F368" s="334" t="s">
        <v>1790</v>
      </c>
      <c r="G368" s="334" t="s">
        <v>1791</v>
      </c>
      <c r="H368" s="334" t="s">
        <v>1792</v>
      </c>
      <c r="I368" s="340">
        <v>45360.93</v>
      </c>
    </row>
    <row r="369" spans="1:9" x14ac:dyDescent="0.35">
      <c r="C369" s="340"/>
      <c r="D369" s="334" t="s">
        <v>1793</v>
      </c>
      <c r="E369" s="334" t="s">
        <v>1794</v>
      </c>
      <c r="H369" s="334" t="s">
        <v>1795</v>
      </c>
    </row>
    <row r="370" spans="1:9" x14ac:dyDescent="0.35">
      <c r="A370" s="334" t="str">
        <f>Inek2021A3[[#This Row],[ZPD2]]</f>
        <v>ZP41.01</v>
      </c>
      <c r="B370" s="334" t="str">
        <f>Inek2021A3[[#This Row],[OPSKode]]</f>
        <v>6-002.q0</v>
      </c>
      <c r="C370" s="340">
        <f>Inek2021A3[[#This Row],[Betrag2]]</f>
        <v>242.11</v>
      </c>
      <c r="D370" s="334" t="s">
        <v>1793</v>
      </c>
      <c r="E370" s="334" t="s">
        <v>1794</v>
      </c>
      <c r="F370" s="334" t="s">
        <v>1796</v>
      </c>
      <c r="G370" s="334" t="s">
        <v>1797</v>
      </c>
      <c r="H370" s="334" t="s">
        <v>1798</v>
      </c>
      <c r="I370" s="340">
        <v>242.11</v>
      </c>
    </row>
    <row r="371" spans="1:9" x14ac:dyDescent="0.35">
      <c r="A371" s="334" t="str">
        <f>Inek2021A3[[#This Row],[ZPD2]]</f>
        <v>ZP41.02</v>
      </c>
      <c r="B371" s="334" t="str">
        <f>Inek2021A3[[#This Row],[OPSKode]]</f>
        <v>6-002.q1</v>
      </c>
      <c r="C371" s="340">
        <f>Inek2021A3[[#This Row],[Betrag2]]</f>
        <v>387.38</v>
      </c>
      <c r="D371" s="334" t="s">
        <v>1793</v>
      </c>
      <c r="E371" s="334" t="s">
        <v>1794</v>
      </c>
      <c r="F371" s="334" t="s">
        <v>1799</v>
      </c>
      <c r="G371" s="334" t="s">
        <v>1800</v>
      </c>
      <c r="H371" s="334" t="s">
        <v>1801</v>
      </c>
      <c r="I371" s="340">
        <v>387.38</v>
      </c>
    </row>
    <row r="372" spans="1:9" x14ac:dyDescent="0.35">
      <c r="A372" s="334" t="str">
        <f>Inek2021A3[[#This Row],[ZPD2]]</f>
        <v>ZP41.03</v>
      </c>
      <c r="B372" s="334" t="str">
        <f>Inek2021A3[[#This Row],[OPSKode]]</f>
        <v>6-002.q2</v>
      </c>
      <c r="C372" s="340">
        <f>Inek2021A3[[#This Row],[Betrag2]]</f>
        <v>548.79</v>
      </c>
      <c r="D372" s="334" t="s">
        <v>1793</v>
      </c>
      <c r="E372" s="334" t="s">
        <v>1794</v>
      </c>
      <c r="F372" s="334" t="s">
        <v>1802</v>
      </c>
      <c r="G372" s="334" t="s">
        <v>1803</v>
      </c>
      <c r="H372" s="334" t="s">
        <v>864</v>
      </c>
      <c r="I372" s="340">
        <v>548.79</v>
      </c>
    </row>
    <row r="373" spans="1:9" x14ac:dyDescent="0.35">
      <c r="A373" s="334" t="str">
        <f>Inek2021A3[[#This Row],[ZPD2]]</f>
        <v>ZP41.04</v>
      </c>
      <c r="B373" s="334" t="str">
        <f>Inek2021A3[[#This Row],[OPSKode]]</f>
        <v>6-002.q3</v>
      </c>
      <c r="C373" s="340">
        <f>Inek2021A3[[#This Row],[Betrag2]]</f>
        <v>742.48</v>
      </c>
      <c r="D373" s="334" t="s">
        <v>1793</v>
      </c>
      <c r="E373" s="334" t="s">
        <v>1794</v>
      </c>
      <c r="F373" s="334" t="s">
        <v>1804</v>
      </c>
      <c r="G373" s="334" t="s">
        <v>1805</v>
      </c>
      <c r="H373" s="334" t="s">
        <v>867</v>
      </c>
      <c r="I373" s="340">
        <v>742.48</v>
      </c>
    </row>
    <row r="374" spans="1:9" x14ac:dyDescent="0.35">
      <c r="A374" s="334" t="str">
        <f>Inek2021A3[[#This Row],[ZPD2]]</f>
        <v>ZP41.05</v>
      </c>
      <c r="B374" s="334" t="str">
        <f>Inek2021A3[[#This Row],[OPSKode]]</f>
        <v>6-002.q4</v>
      </c>
      <c r="C374" s="340">
        <f>Inek2021A3[[#This Row],[Betrag2]]</f>
        <v>936.17</v>
      </c>
      <c r="D374" s="334" t="s">
        <v>1793</v>
      </c>
      <c r="E374" s="334" t="s">
        <v>1794</v>
      </c>
      <c r="F374" s="334" t="s">
        <v>1806</v>
      </c>
      <c r="G374" s="334" t="s">
        <v>1807</v>
      </c>
      <c r="H374" s="334" t="s">
        <v>870</v>
      </c>
      <c r="I374" s="340">
        <v>936.17</v>
      </c>
    </row>
    <row r="375" spans="1:9" x14ac:dyDescent="0.35">
      <c r="A375" s="334" t="str">
        <f>Inek2021A3[[#This Row],[ZPD2]]</f>
        <v>ZP41.06</v>
      </c>
      <c r="B375" s="334" t="str">
        <f>Inek2021A3[[#This Row],[OPSKode]]</f>
        <v>6-002.q5</v>
      </c>
      <c r="C375" s="340">
        <f>Inek2021A3[[#This Row],[Betrag2]]</f>
        <v>1129.8599999999999</v>
      </c>
      <c r="D375" s="334" t="s">
        <v>1793</v>
      </c>
      <c r="E375" s="334" t="s">
        <v>1794</v>
      </c>
      <c r="F375" s="334" t="s">
        <v>1808</v>
      </c>
      <c r="G375" s="334" t="s">
        <v>1809</v>
      </c>
      <c r="H375" s="334" t="s">
        <v>873</v>
      </c>
      <c r="I375" s="340">
        <v>1129.8599999999999</v>
      </c>
    </row>
    <row r="376" spans="1:9" x14ac:dyDescent="0.35">
      <c r="A376" s="334" t="str">
        <f>Inek2021A3[[#This Row],[ZPD2]]</f>
        <v>ZP41.07</v>
      </c>
      <c r="B376" s="334" t="str">
        <f>Inek2021A3[[#This Row],[OPSKode]]</f>
        <v>6-002.q6</v>
      </c>
      <c r="C376" s="340">
        <f>Inek2021A3[[#This Row],[Betrag2]]</f>
        <v>1323.55</v>
      </c>
      <c r="D376" s="334" t="s">
        <v>1793</v>
      </c>
      <c r="E376" s="334" t="s">
        <v>1794</v>
      </c>
      <c r="F376" s="334" t="s">
        <v>1810</v>
      </c>
      <c r="G376" s="334" t="s">
        <v>1811</v>
      </c>
      <c r="H376" s="334" t="s">
        <v>876</v>
      </c>
      <c r="I376" s="340">
        <v>1323.55</v>
      </c>
    </row>
    <row r="377" spans="1:9" x14ac:dyDescent="0.35">
      <c r="A377" s="334" t="str">
        <f>Inek2021A3[[#This Row],[ZPD2]]</f>
        <v>ZP41.08</v>
      </c>
      <c r="B377" s="334" t="str">
        <f>Inek2021A3[[#This Row],[OPSKode]]</f>
        <v>6-002.q7</v>
      </c>
      <c r="C377" s="340">
        <f>Inek2021A3[[#This Row],[Betrag2]]</f>
        <v>1517.24</v>
      </c>
      <c r="D377" s="334" t="s">
        <v>1793</v>
      </c>
      <c r="E377" s="334" t="s">
        <v>1794</v>
      </c>
      <c r="F377" s="334" t="s">
        <v>1812</v>
      </c>
      <c r="G377" s="334" t="s">
        <v>1813</v>
      </c>
      <c r="H377" s="334" t="s">
        <v>879</v>
      </c>
      <c r="I377" s="340">
        <v>1517.24</v>
      </c>
    </row>
    <row r="378" spans="1:9" x14ac:dyDescent="0.35">
      <c r="A378" s="334" t="str">
        <f>Inek2021A3[[#This Row],[ZPD2]]</f>
        <v>ZP41.09</v>
      </c>
      <c r="B378" s="334" t="str">
        <f>Inek2021A3[[#This Row],[OPSKode]]</f>
        <v>6-002.q8</v>
      </c>
      <c r="C378" s="340">
        <f>Inek2021A3[[#This Row],[Betrag2]]</f>
        <v>1710.93</v>
      </c>
      <c r="D378" s="334" t="s">
        <v>1793</v>
      </c>
      <c r="E378" s="334" t="s">
        <v>1794</v>
      </c>
      <c r="F378" s="334" t="s">
        <v>1814</v>
      </c>
      <c r="G378" s="334" t="s">
        <v>1815</v>
      </c>
      <c r="H378" s="334" t="s">
        <v>1296</v>
      </c>
      <c r="I378" s="340">
        <v>1710.93</v>
      </c>
    </row>
    <row r="379" spans="1:9" x14ac:dyDescent="0.35">
      <c r="A379" s="334" t="str">
        <f>Inek2021A3[[#This Row],[ZPD2]]</f>
        <v>ZP41.10</v>
      </c>
      <c r="B379" s="334" t="str">
        <f>Inek2021A3[[#This Row],[OPSKode]]</f>
        <v>6-002.q9</v>
      </c>
      <c r="C379" s="340">
        <f>Inek2021A3[[#This Row],[Betrag2]]</f>
        <v>1969.18</v>
      </c>
      <c r="D379" s="334" t="s">
        <v>1793</v>
      </c>
      <c r="E379" s="334" t="s">
        <v>1794</v>
      </c>
      <c r="F379" s="334" t="s">
        <v>1816</v>
      </c>
      <c r="G379" s="334" t="s">
        <v>1817</v>
      </c>
      <c r="H379" s="334" t="s">
        <v>1299</v>
      </c>
      <c r="I379" s="340">
        <v>1969.18</v>
      </c>
    </row>
    <row r="380" spans="1:9" x14ac:dyDescent="0.35">
      <c r="A380" s="334" t="str">
        <f>Inek2021A3[[#This Row],[ZPD2]]</f>
        <v>ZP41.11</v>
      </c>
      <c r="B380" s="334" t="str">
        <f>Inek2021A3[[#This Row],[OPSKode]]</f>
        <v>6-002.qa</v>
      </c>
      <c r="C380" s="340">
        <f>Inek2021A3[[#This Row],[Betrag2]]</f>
        <v>2356.56</v>
      </c>
      <c r="D380" s="334" t="s">
        <v>1793</v>
      </c>
      <c r="E380" s="334" t="s">
        <v>1794</v>
      </c>
      <c r="F380" s="334" t="s">
        <v>1818</v>
      </c>
      <c r="G380" s="334" t="s">
        <v>1819</v>
      </c>
      <c r="H380" s="334" t="s">
        <v>1302</v>
      </c>
      <c r="I380" s="340">
        <v>2356.56</v>
      </c>
    </row>
    <row r="381" spans="1:9" x14ac:dyDescent="0.35">
      <c r="A381" s="334" t="str">
        <f>Inek2021A3[[#This Row],[ZPD2]]</f>
        <v>ZP41.12</v>
      </c>
      <c r="B381" s="334" t="str">
        <f>Inek2021A3[[#This Row],[OPSKode]]</f>
        <v>6-002.qb</v>
      </c>
      <c r="C381" s="340">
        <f>Inek2021A3[[#This Row],[Betrag2]]</f>
        <v>2743.94</v>
      </c>
      <c r="D381" s="334" t="s">
        <v>1793</v>
      </c>
      <c r="E381" s="334" t="s">
        <v>1794</v>
      </c>
      <c r="F381" s="334" t="s">
        <v>1820</v>
      </c>
      <c r="G381" s="334" t="s">
        <v>1821</v>
      </c>
      <c r="H381" s="334" t="s">
        <v>1305</v>
      </c>
      <c r="I381" s="340">
        <v>2743.94</v>
      </c>
    </row>
    <row r="382" spans="1:9" x14ac:dyDescent="0.35">
      <c r="A382" s="334" t="str">
        <f>Inek2021A3[[#This Row],[ZPD2]]</f>
        <v>ZP41.13</v>
      </c>
      <c r="B382" s="334" t="str">
        <f>Inek2021A3[[#This Row],[OPSKode]]</f>
        <v>6-002.qc</v>
      </c>
      <c r="C382" s="340">
        <f>Inek2021A3[[#This Row],[Betrag2]]</f>
        <v>3131.32</v>
      </c>
      <c r="D382" s="334" t="s">
        <v>1793</v>
      </c>
      <c r="E382" s="334" t="s">
        <v>1794</v>
      </c>
      <c r="F382" s="334" t="s">
        <v>1822</v>
      </c>
      <c r="G382" s="334" t="s">
        <v>1823</v>
      </c>
      <c r="H382" s="334" t="s">
        <v>1308</v>
      </c>
      <c r="I382" s="340">
        <v>3131.32</v>
      </c>
    </row>
    <row r="383" spans="1:9" x14ac:dyDescent="0.35">
      <c r="A383" s="334" t="str">
        <f>Inek2021A3[[#This Row],[ZPD2]]</f>
        <v>ZP41.14</v>
      </c>
      <c r="B383" s="334" t="str">
        <f>Inek2021A3[[#This Row],[OPSKode]]</f>
        <v>6-002.qd</v>
      </c>
      <c r="C383" s="340">
        <f>Inek2021A3[[#This Row],[Betrag2]]</f>
        <v>3518.7</v>
      </c>
      <c r="D383" s="334" t="s">
        <v>1793</v>
      </c>
      <c r="E383" s="334" t="s">
        <v>1794</v>
      </c>
      <c r="F383" s="334" t="s">
        <v>1824</v>
      </c>
      <c r="G383" s="334" t="s">
        <v>1825</v>
      </c>
      <c r="H383" s="334" t="s">
        <v>1311</v>
      </c>
      <c r="I383" s="340">
        <v>3518.7</v>
      </c>
    </row>
    <row r="384" spans="1:9" x14ac:dyDescent="0.35">
      <c r="A384" s="334" t="str">
        <f>Inek2021A3[[#This Row],[ZPD2]]</f>
        <v>ZP41.15</v>
      </c>
      <c r="B384" s="334" t="str">
        <f>Inek2021A3[[#This Row],[OPSKode]]</f>
        <v>6-002.qe</v>
      </c>
      <c r="C384" s="340">
        <f>Inek2021A3[[#This Row],[Betrag2]]</f>
        <v>3906.08</v>
      </c>
      <c r="D384" s="334" t="s">
        <v>1793</v>
      </c>
      <c r="E384" s="334" t="s">
        <v>1794</v>
      </c>
      <c r="F384" s="334" t="s">
        <v>1826</v>
      </c>
      <c r="G384" s="334" t="s">
        <v>1827</v>
      </c>
      <c r="H384" s="334" t="s">
        <v>1828</v>
      </c>
      <c r="I384" s="340">
        <v>3906.08</v>
      </c>
    </row>
    <row r="385" spans="1:9" x14ac:dyDescent="0.35">
      <c r="A385" s="334" t="str">
        <f>Inek2021A3[[#This Row],[ZPD2]]</f>
        <v>ZP41.16</v>
      </c>
      <c r="B385" s="334" t="str">
        <f>Inek2021A3[[#This Row],[OPSKode]]</f>
        <v>6-002.qf</v>
      </c>
      <c r="C385" s="340">
        <f>Inek2021A3[[#This Row],[Betrag2]]</f>
        <v>4809.97</v>
      </c>
      <c r="D385" s="334" t="s">
        <v>1793</v>
      </c>
      <c r="E385" s="334" t="s">
        <v>1794</v>
      </c>
      <c r="F385" s="334" t="s">
        <v>1829</v>
      </c>
      <c r="G385" s="334" t="s">
        <v>1830</v>
      </c>
      <c r="H385" s="334" t="s">
        <v>1831</v>
      </c>
      <c r="I385" s="340">
        <v>4809.97</v>
      </c>
    </row>
    <row r="386" spans="1:9" x14ac:dyDescent="0.35">
      <c r="A386" s="334" t="str">
        <f>Inek2021A3[[#This Row],[ZPD2]]</f>
        <v>ZP41.17</v>
      </c>
      <c r="B386" s="334" t="str">
        <f>Inek2021A3[[#This Row],[OPSKode]]</f>
        <v>6-002.qg</v>
      </c>
      <c r="C386" s="340">
        <f>Inek2021A3[[#This Row],[Betrag2]]</f>
        <v>6746.87</v>
      </c>
      <c r="D386" s="334" t="s">
        <v>1793</v>
      </c>
      <c r="E386" s="334" t="s">
        <v>1794</v>
      </c>
      <c r="F386" s="334" t="s">
        <v>1832</v>
      </c>
      <c r="G386" s="334" t="s">
        <v>1833</v>
      </c>
      <c r="H386" s="334" t="s">
        <v>1834</v>
      </c>
      <c r="I386" s="340">
        <v>6746.87</v>
      </c>
    </row>
    <row r="387" spans="1:9" x14ac:dyDescent="0.35">
      <c r="A387" s="334" t="str">
        <f>Inek2021A3[[#This Row],[ZPD2]]</f>
        <v>ZP41.18</v>
      </c>
      <c r="B387" s="334" t="str">
        <f>Inek2021A3[[#This Row],[OPSKode]]</f>
        <v>6-002.qh</v>
      </c>
      <c r="C387" s="340">
        <f>Inek2021A3[[#This Row],[Betrag2]]</f>
        <v>8683.77</v>
      </c>
      <c r="D387" s="334" t="s">
        <v>1793</v>
      </c>
      <c r="E387" s="334" t="s">
        <v>1794</v>
      </c>
      <c r="F387" s="334" t="s">
        <v>1835</v>
      </c>
      <c r="G387" s="334" t="s">
        <v>1836</v>
      </c>
      <c r="H387" s="334" t="s">
        <v>1837</v>
      </c>
      <c r="I387" s="340">
        <v>8683.77</v>
      </c>
    </row>
    <row r="388" spans="1:9" x14ac:dyDescent="0.35">
      <c r="A388" s="334" t="str">
        <f>Inek2021A3[[#This Row],[ZPD2]]</f>
        <v>ZP41.19</v>
      </c>
      <c r="B388" s="334" t="str">
        <f>Inek2021A3[[#This Row],[OPSKode]]</f>
        <v>6-002.qj</v>
      </c>
      <c r="C388" s="340">
        <f>Inek2021A3[[#This Row],[Betrag2]]</f>
        <v>10620.67</v>
      </c>
      <c r="D388" s="334" t="s">
        <v>1793</v>
      </c>
      <c r="E388" s="334" t="s">
        <v>1794</v>
      </c>
      <c r="F388" s="334" t="s">
        <v>1838</v>
      </c>
      <c r="G388" s="334" t="s">
        <v>1839</v>
      </c>
      <c r="H388" s="334" t="s">
        <v>1840</v>
      </c>
      <c r="I388" s="340">
        <v>10620.67</v>
      </c>
    </row>
    <row r="389" spans="1:9" x14ac:dyDescent="0.35">
      <c r="A389" s="334" t="str">
        <f>Inek2021A3[[#This Row],[ZPD2]]</f>
        <v>ZP41.20</v>
      </c>
      <c r="B389" s="334" t="str">
        <f>Inek2021A3[[#This Row],[OPSKode]]</f>
        <v>6-002.qk</v>
      </c>
      <c r="C389" s="340">
        <f>Inek2021A3[[#This Row],[Betrag2]]</f>
        <v>13526.02</v>
      </c>
      <c r="D389" s="334" t="s">
        <v>1793</v>
      </c>
      <c r="E389" s="334" t="s">
        <v>1794</v>
      </c>
      <c r="F389" s="334" t="s">
        <v>1841</v>
      </c>
      <c r="G389" s="334" t="s">
        <v>1842</v>
      </c>
      <c r="H389" s="334" t="s">
        <v>1843</v>
      </c>
      <c r="I389" s="340">
        <v>13526.02</v>
      </c>
    </row>
    <row r="390" spans="1:9" x14ac:dyDescent="0.35">
      <c r="A390" s="334" t="str">
        <f>Inek2021A3[[#This Row],[ZPD2]]</f>
        <v>ZP41.21</v>
      </c>
      <c r="B390" s="334" t="str">
        <f>Inek2021A3[[#This Row],[OPSKode]]</f>
        <v>6-002.qm</v>
      </c>
      <c r="C390" s="340">
        <f>Inek2021A3[[#This Row],[Betrag2]]</f>
        <v>18343.88</v>
      </c>
      <c r="D390" s="334" t="s">
        <v>1793</v>
      </c>
      <c r="E390" s="334" t="s">
        <v>1794</v>
      </c>
      <c r="F390" s="334" t="s">
        <v>1844</v>
      </c>
      <c r="G390" s="334" t="s">
        <v>1845</v>
      </c>
      <c r="H390" s="334" t="s">
        <v>1846</v>
      </c>
      <c r="I390" s="340">
        <v>18343.88</v>
      </c>
    </row>
    <row r="391" spans="1:9" x14ac:dyDescent="0.35">
      <c r="A391" s="334" t="str">
        <f>Inek2021A3[[#This Row],[ZPD2]]</f>
        <v>ZP41.22</v>
      </c>
      <c r="B391" s="334" t="str">
        <f>Inek2021A3[[#This Row],[OPSKode]]</f>
        <v>6-002.qn</v>
      </c>
      <c r="C391" s="340">
        <f>Inek2021A3[[#This Row],[Betrag2]]</f>
        <v>23210.52</v>
      </c>
      <c r="D391" s="334" t="s">
        <v>1793</v>
      </c>
      <c r="E391" s="334" t="s">
        <v>1794</v>
      </c>
      <c r="F391" s="334" t="s">
        <v>1847</v>
      </c>
      <c r="G391" s="334" t="s">
        <v>1848</v>
      </c>
      <c r="H391" s="334" t="s">
        <v>1849</v>
      </c>
      <c r="I391" s="340">
        <v>23210.52</v>
      </c>
    </row>
    <row r="392" spans="1:9" x14ac:dyDescent="0.35">
      <c r="A392" s="334" t="str">
        <f>Inek2021A3[[#This Row],[ZPD2]]</f>
        <v>ZP41.23</v>
      </c>
      <c r="B392" s="334" t="str">
        <f>Inek2021A3[[#This Row],[OPSKode]]</f>
        <v>6-002.qp</v>
      </c>
      <c r="C392" s="340">
        <f>Inek2021A3[[#This Row],[Betrag2]]</f>
        <v>29666.85</v>
      </c>
      <c r="D392" s="334" t="s">
        <v>1793</v>
      </c>
      <c r="E392" s="334" t="s">
        <v>1794</v>
      </c>
      <c r="F392" s="334" t="s">
        <v>1850</v>
      </c>
      <c r="G392" s="334" t="s">
        <v>1851</v>
      </c>
      <c r="H392" s="334" t="s">
        <v>1852</v>
      </c>
      <c r="I392" s="340">
        <v>29666.85</v>
      </c>
    </row>
    <row r="393" spans="1:9" x14ac:dyDescent="0.35">
      <c r="A393" s="334" t="str">
        <f>Inek2021A3[[#This Row],[ZPD2]]</f>
        <v>ZP41.24</v>
      </c>
      <c r="B393" s="334" t="str">
        <f>Inek2021A3[[#This Row],[OPSKode]]</f>
        <v>6-002.qq</v>
      </c>
      <c r="C393" s="340">
        <f>Inek2021A3[[#This Row],[Betrag2]]</f>
        <v>39351.35</v>
      </c>
      <c r="D393" s="334" t="s">
        <v>1793</v>
      </c>
      <c r="E393" s="334" t="s">
        <v>1794</v>
      </c>
      <c r="F393" s="334" t="s">
        <v>1853</v>
      </c>
      <c r="G393" s="334" t="s">
        <v>1854</v>
      </c>
      <c r="H393" s="334" t="s">
        <v>1855</v>
      </c>
      <c r="I393" s="340">
        <v>39351.35</v>
      </c>
    </row>
    <row r="394" spans="1:9" x14ac:dyDescent="0.35">
      <c r="A394" s="334" t="str">
        <f>Inek2021A3[[#This Row],[ZPD2]]</f>
        <v>ZP41.25</v>
      </c>
      <c r="B394" s="334" t="str">
        <f>Inek2021A3[[#This Row],[OPSKode]]</f>
        <v>6-002.qr</v>
      </c>
      <c r="C394" s="340">
        <f>Inek2021A3[[#This Row],[Betrag2]]</f>
        <v>49035.85</v>
      </c>
      <c r="D394" s="334" t="s">
        <v>1793</v>
      </c>
      <c r="E394" s="334" t="s">
        <v>1794</v>
      </c>
      <c r="F394" s="334" t="s">
        <v>1856</v>
      </c>
      <c r="G394" s="334" t="s">
        <v>1857</v>
      </c>
      <c r="H394" s="334" t="s">
        <v>1858</v>
      </c>
      <c r="I394" s="340">
        <v>49035.85</v>
      </c>
    </row>
    <row r="395" spans="1:9" x14ac:dyDescent="0.35">
      <c r="A395" s="334" t="str">
        <f>Inek2021A3[[#This Row],[ZPD2]]</f>
        <v>ZP41.26</v>
      </c>
      <c r="B395" s="334" t="str">
        <f>Inek2021A3[[#This Row],[OPSKode]]</f>
        <v>6-002.qs</v>
      </c>
      <c r="C395" s="340">
        <f>Inek2021A3[[#This Row],[Betrag2]]</f>
        <v>58720.35</v>
      </c>
      <c r="D395" s="334" t="s">
        <v>1793</v>
      </c>
      <c r="E395" s="334" t="s">
        <v>1794</v>
      </c>
      <c r="F395" s="334" t="s">
        <v>1859</v>
      </c>
      <c r="G395" s="334" t="s">
        <v>1860</v>
      </c>
      <c r="H395" s="334" t="s">
        <v>1861</v>
      </c>
      <c r="I395" s="340">
        <v>58720.35</v>
      </c>
    </row>
    <row r="396" spans="1:9" x14ac:dyDescent="0.35">
      <c r="A396" s="334" t="str">
        <f>Inek2021A3[[#This Row],[ZPD2]]</f>
        <v>ZP41.27</v>
      </c>
      <c r="B396" s="334" t="str">
        <f>Inek2021A3[[#This Row],[OPSKode]]</f>
        <v>6-002.qt</v>
      </c>
      <c r="C396" s="340">
        <f>Inek2021A3[[#This Row],[Betrag2]]</f>
        <v>68404.850000000006</v>
      </c>
      <c r="D396" s="334" t="s">
        <v>1793</v>
      </c>
      <c r="E396" s="334" t="s">
        <v>1794</v>
      </c>
      <c r="F396" s="334" t="s">
        <v>1862</v>
      </c>
      <c r="G396" s="334" t="s">
        <v>1863</v>
      </c>
      <c r="H396" s="334" t="s">
        <v>1864</v>
      </c>
      <c r="I396" s="340">
        <v>68404.850000000006</v>
      </c>
    </row>
    <row r="397" spans="1:9" x14ac:dyDescent="0.35">
      <c r="A397" s="334" t="str">
        <f>Inek2021A3[[#This Row],[ZPD2]]</f>
        <v>ZP41.28</v>
      </c>
      <c r="B397" s="334" t="str">
        <f>Inek2021A3[[#This Row],[OPSKode]]</f>
        <v>6-002.qu</v>
      </c>
      <c r="C397" s="340">
        <f>Inek2021A3[[#This Row],[Betrag2]]</f>
        <v>78089.350000000006</v>
      </c>
      <c r="D397" s="334" t="s">
        <v>1793</v>
      </c>
      <c r="E397" s="334" t="s">
        <v>1794</v>
      </c>
      <c r="F397" s="334" t="s">
        <v>1865</v>
      </c>
      <c r="G397" s="334" t="s">
        <v>1866</v>
      </c>
      <c r="H397" s="334" t="s">
        <v>1867</v>
      </c>
      <c r="I397" s="340">
        <v>78089.350000000006</v>
      </c>
    </row>
    <row r="398" spans="1:9" x14ac:dyDescent="0.35">
      <c r="A398" s="334" t="str">
        <f>Inek2021A3[[#This Row],[ZPD2]]</f>
        <v>ZP41.29</v>
      </c>
      <c r="B398" s="334" t="str">
        <f>Inek2021A3[[#This Row],[OPSKode]]</f>
        <v>6-002.qv</v>
      </c>
      <c r="C398" s="340">
        <f>Inek2021A3[[#This Row],[Betrag2]]</f>
        <v>87773.85</v>
      </c>
      <c r="D398" s="334" t="s">
        <v>1793</v>
      </c>
      <c r="E398" s="334" t="s">
        <v>1794</v>
      </c>
      <c r="F398" s="334" t="s">
        <v>1868</v>
      </c>
      <c r="G398" s="334" t="s">
        <v>1869</v>
      </c>
      <c r="H398" s="334" t="s">
        <v>1870</v>
      </c>
      <c r="I398" s="340">
        <v>87773.85</v>
      </c>
    </row>
    <row r="399" spans="1:9" x14ac:dyDescent="0.35">
      <c r="C399" s="340"/>
      <c r="D399" s="334" t="s">
        <v>1871</v>
      </c>
      <c r="E399" s="334" t="s">
        <v>1872</v>
      </c>
      <c r="H399" s="334" t="s">
        <v>1873</v>
      </c>
    </row>
    <row r="400" spans="1:9" x14ac:dyDescent="0.35">
      <c r="A400" s="334" t="str">
        <f>Inek2021A3[[#This Row],[ZPD2]]</f>
        <v>ZP44.01</v>
      </c>
      <c r="B400" s="334" t="str">
        <f>Inek2021A3[[#This Row],[OPSKode]]</f>
        <v>6-002.c0</v>
      </c>
      <c r="C400" s="340">
        <f>Inek2021A3[[#This Row],[Betrag2]]</f>
        <v>191.09</v>
      </c>
      <c r="D400" s="334" t="s">
        <v>1871</v>
      </c>
      <c r="E400" s="334" t="s">
        <v>1872</v>
      </c>
      <c r="F400" s="334" t="s">
        <v>1874</v>
      </c>
      <c r="G400" s="334" t="s">
        <v>1875</v>
      </c>
      <c r="H400" s="334" t="s">
        <v>1876</v>
      </c>
      <c r="I400" s="340">
        <v>191.09</v>
      </c>
    </row>
    <row r="401" spans="1:9" x14ac:dyDescent="0.35">
      <c r="A401" s="334" t="str">
        <f>Inek2021A3[[#This Row],[ZPD2]]</f>
        <v>ZP44.02</v>
      </c>
      <c r="B401" s="334" t="str">
        <f>Inek2021A3[[#This Row],[OPSKode]]</f>
        <v>6-002.c1</v>
      </c>
      <c r="C401" s="340">
        <f>Inek2021A3[[#This Row],[Betrag2]]</f>
        <v>334.41</v>
      </c>
      <c r="D401" s="334" t="s">
        <v>1871</v>
      </c>
      <c r="E401" s="334" t="s">
        <v>1872</v>
      </c>
      <c r="F401" s="334" t="s">
        <v>1877</v>
      </c>
      <c r="G401" s="334" t="s">
        <v>1878</v>
      </c>
      <c r="H401" s="334" t="s">
        <v>1879</v>
      </c>
      <c r="I401" s="340">
        <v>334.41</v>
      </c>
    </row>
    <row r="402" spans="1:9" x14ac:dyDescent="0.35">
      <c r="A402" s="334" t="str">
        <f>Inek2021A3[[#This Row],[ZPD2]]</f>
        <v>ZP44.03</v>
      </c>
      <c r="B402" s="334" t="str">
        <f>Inek2021A3[[#This Row],[OPSKode]]</f>
        <v>6-002.c2</v>
      </c>
      <c r="C402" s="340">
        <f>Inek2021A3[[#This Row],[Betrag2]]</f>
        <v>477.73</v>
      </c>
      <c r="D402" s="334" t="s">
        <v>1871</v>
      </c>
      <c r="E402" s="334" t="s">
        <v>1872</v>
      </c>
      <c r="F402" s="334" t="s">
        <v>1880</v>
      </c>
      <c r="G402" s="334" t="s">
        <v>1881</v>
      </c>
      <c r="H402" s="334" t="s">
        <v>1882</v>
      </c>
      <c r="I402" s="340">
        <v>477.73</v>
      </c>
    </row>
    <row r="403" spans="1:9" x14ac:dyDescent="0.35">
      <c r="A403" s="334" t="str">
        <f>Inek2021A3[[#This Row],[ZPD2]]</f>
        <v>ZP44.04</v>
      </c>
      <c r="B403" s="334" t="str">
        <f>Inek2021A3[[#This Row],[OPSKode]]</f>
        <v>6-002.c3</v>
      </c>
      <c r="C403" s="340">
        <f>Inek2021A3[[#This Row],[Betrag2]]</f>
        <v>621.04999999999995</v>
      </c>
      <c r="D403" s="334" t="s">
        <v>1871</v>
      </c>
      <c r="E403" s="334" t="s">
        <v>1872</v>
      </c>
      <c r="F403" s="334" t="s">
        <v>1883</v>
      </c>
      <c r="G403" s="334" t="s">
        <v>1884</v>
      </c>
      <c r="H403" s="334" t="s">
        <v>1885</v>
      </c>
      <c r="I403" s="340">
        <v>621.04999999999995</v>
      </c>
    </row>
    <row r="404" spans="1:9" x14ac:dyDescent="0.35">
      <c r="A404" s="334" t="str">
        <f>Inek2021A3[[#This Row],[ZPD2]]</f>
        <v>ZP44.05</v>
      </c>
      <c r="B404" s="334" t="str">
        <f>Inek2021A3[[#This Row],[OPSKode]]</f>
        <v>6-002.c4</v>
      </c>
      <c r="C404" s="340">
        <f>Inek2021A3[[#This Row],[Betrag2]]</f>
        <v>764.37</v>
      </c>
      <c r="D404" s="334" t="s">
        <v>1871</v>
      </c>
      <c r="E404" s="334" t="s">
        <v>1872</v>
      </c>
      <c r="F404" s="334" t="s">
        <v>1886</v>
      </c>
      <c r="G404" s="334" t="s">
        <v>1887</v>
      </c>
      <c r="H404" s="334" t="s">
        <v>1888</v>
      </c>
      <c r="I404" s="340">
        <v>764.37</v>
      </c>
    </row>
    <row r="405" spans="1:9" x14ac:dyDescent="0.35">
      <c r="A405" s="334" t="str">
        <f>Inek2021A3[[#This Row],[ZPD2]]</f>
        <v>ZP44.06</v>
      </c>
      <c r="B405" s="334" t="str">
        <f>Inek2021A3[[#This Row],[OPSKode]]</f>
        <v>6-002.c5</v>
      </c>
      <c r="C405" s="340">
        <f>Inek2021A3[[#This Row],[Betrag2]]</f>
        <v>907.69</v>
      </c>
      <c r="D405" s="334" t="s">
        <v>1871</v>
      </c>
      <c r="E405" s="334" t="s">
        <v>1872</v>
      </c>
      <c r="F405" s="334" t="s">
        <v>1889</v>
      </c>
      <c r="G405" s="334" t="s">
        <v>1890</v>
      </c>
      <c r="H405" s="334" t="s">
        <v>1891</v>
      </c>
      <c r="I405" s="340">
        <v>907.69</v>
      </c>
    </row>
    <row r="406" spans="1:9" x14ac:dyDescent="0.35">
      <c r="A406" s="334" t="str">
        <f>Inek2021A3[[#This Row],[ZPD2]]</f>
        <v>ZP44.07</v>
      </c>
      <c r="B406" s="334" t="str">
        <f>Inek2021A3[[#This Row],[OPSKode]]</f>
        <v>6-002.c6</v>
      </c>
      <c r="C406" s="340">
        <f>Inek2021A3[[#This Row],[Betrag2]]</f>
        <v>1051.01</v>
      </c>
      <c r="D406" s="334" t="s">
        <v>1871</v>
      </c>
      <c r="E406" s="334" t="s">
        <v>1872</v>
      </c>
      <c r="F406" s="334" t="s">
        <v>1892</v>
      </c>
      <c r="G406" s="334" t="s">
        <v>1893</v>
      </c>
      <c r="H406" s="334" t="s">
        <v>1894</v>
      </c>
      <c r="I406" s="340">
        <v>1051.01</v>
      </c>
    </row>
    <row r="407" spans="1:9" x14ac:dyDescent="0.35">
      <c r="A407" s="334" t="str">
        <f>Inek2021A3[[#This Row],[ZPD2]]</f>
        <v>ZP44.08</v>
      </c>
      <c r="B407" s="334" t="str">
        <f>Inek2021A3[[#This Row],[OPSKode]]</f>
        <v>6-002.c7</v>
      </c>
      <c r="C407" s="340">
        <f>Inek2021A3[[#This Row],[Betrag2]]</f>
        <v>1194.33</v>
      </c>
      <c r="D407" s="334" t="s">
        <v>1871</v>
      </c>
      <c r="E407" s="334" t="s">
        <v>1872</v>
      </c>
      <c r="F407" s="334" t="s">
        <v>1895</v>
      </c>
      <c r="G407" s="334" t="s">
        <v>1896</v>
      </c>
      <c r="H407" s="334" t="s">
        <v>1897</v>
      </c>
      <c r="I407" s="340">
        <v>1194.33</v>
      </c>
    </row>
    <row r="408" spans="1:9" x14ac:dyDescent="0.35">
      <c r="A408" s="334" t="str">
        <f>Inek2021A3[[#This Row],[ZPD2]]</f>
        <v>ZP44.09</v>
      </c>
      <c r="B408" s="334" t="str">
        <f>Inek2021A3[[#This Row],[OPSKode]]</f>
        <v>6-002.c8</v>
      </c>
      <c r="C408" s="340">
        <f>Inek2021A3[[#This Row],[Betrag2]]</f>
        <v>1337.65</v>
      </c>
      <c r="D408" s="334" t="s">
        <v>1871</v>
      </c>
      <c r="E408" s="334" t="s">
        <v>1872</v>
      </c>
      <c r="F408" s="334" t="s">
        <v>1898</v>
      </c>
      <c r="G408" s="334" t="s">
        <v>1899</v>
      </c>
      <c r="H408" s="334" t="s">
        <v>1900</v>
      </c>
      <c r="I408" s="340">
        <v>1337.65</v>
      </c>
    </row>
    <row r="409" spans="1:9" x14ac:dyDescent="0.35">
      <c r="A409" s="334" t="str">
        <f>Inek2021A3[[#This Row],[ZPD2]]</f>
        <v>ZP44.10</v>
      </c>
      <c r="B409" s="334" t="str">
        <f>Inek2021A3[[#This Row],[OPSKode]]</f>
        <v>6-002.c9</v>
      </c>
      <c r="C409" s="340">
        <f>Inek2021A3[[#This Row],[Betrag2]]</f>
        <v>1528.75</v>
      </c>
      <c r="D409" s="334" t="s">
        <v>1871</v>
      </c>
      <c r="E409" s="334" t="s">
        <v>1872</v>
      </c>
      <c r="F409" s="334" t="s">
        <v>1901</v>
      </c>
      <c r="G409" s="334" t="s">
        <v>1902</v>
      </c>
      <c r="H409" s="334" t="s">
        <v>1903</v>
      </c>
      <c r="I409" s="340">
        <v>1528.75</v>
      </c>
    </row>
    <row r="410" spans="1:9" x14ac:dyDescent="0.35">
      <c r="A410" s="334" t="str">
        <f>Inek2021A3[[#This Row],[ZPD2]]</f>
        <v>ZP44.11</v>
      </c>
      <c r="B410" s="334" t="str">
        <f>Inek2021A3[[#This Row],[OPSKode]]</f>
        <v>6-002.ca</v>
      </c>
      <c r="C410" s="340">
        <f>Inek2021A3[[#This Row],[Betrag2]]</f>
        <v>1815.39</v>
      </c>
      <c r="D410" s="334" t="s">
        <v>1871</v>
      </c>
      <c r="E410" s="334" t="s">
        <v>1872</v>
      </c>
      <c r="F410" s="334" t="s">
        <v>1904</v>
      </c>
      <c r="G410" s="334" t="s">
        <v>1905</v>
      </c>
      <c r="H410" s="334" t="s">
        <v>1906</v>
      </c>
      <c r="I410" s="340">
        <v>1815.39</v>
      </c>
    </row>
    <row r="411" spans="1:9" x14ac:dyDescent="0.35">
      <c r="A411" s="334" t="str">
        <f>Inek2021A3[[#This Row],[ZPD2]]</f>
        <v>ZP44.12</v>
      </c>
      <c r="B411" s="334" t="str">
        <f>Inek2021A3[[#This Row],[OPSKode]]</f>
        <v>6-002.cb</v>
      </c>
      <c r="C411" s="340">
        <f>Inek2021A3[[#This Row],[Betrag2]]</f>
        <v>2102.0300000000002</v>
      </c>
      <c r="D411" s="334" t="s">
        <v>1871</v>
      </c>
      <c r="E411" s="334" t="s">
        <v>1872</v>
      </c>
      <c r="F411" s="334" t="s">
        <v>1907</v>
      </c>
      <c r="G411" s="334" t="s">
        <v>1908</v>
      </c>
      <c r="H411" s="334" t="s">
        <v>1909</v>
      </c>
      <c r="I411" s="340">
        <v>2102.0300000000002</v>
      </c>
    </row>
    <row r="412" spans="1:9" x14ac:dyDescent="0.35">
      <c r="A412" s="334" t="str">
        <f>Inek2021A3[[#This Row],[ZPD2]]</f>
        <v>ZP44.13</v>
      </c>
      <c r="B412" s="334" t="str">
        <f>Inek2021A3[[#This Row],[OPSKode]]</f>
        <v>6-002.cc</v>
      </c>
      <c r="C412" s="340">
        <f>Inek2021A3[[#This Row],[Betrag2]]</f>
        <v>2388.67</v>
      </c>
      <c r="D412" s="334" t="s">
        <v>1871</v>
      </c>
      <c r="E412" s="334" t="s">
        <v>1872</v>
      </c>
      <c r="F412" s="334" t="s">
        <v>1910</v>
      </c>
      <c r="G412" s="334" t="s">
        <v>1911</v>
      </c>
      <c r="H412" s="334" t="s">
        <v>1912</v>
      </c>
      <c r="I412" s="340">
        <v>2388.67</v>
      </c>
    </row>
    <row r="413" spans="1:9" x14ac:dyDescent="0.35">
      <c r="A413" s="334" t="str">
        <f>Inek2021A3[[#This Row],[ZPD2]]</f>
        <v>ZP44.14</v>
      </c>
      <c r="B413" s="334" t="str">
        <f>Inek2021A3[[#This Row],[OPSKode]]</f>
        <v>6-002.cd</v>
      </c>
      <c r="C413" s="340">
        <f>Inek2021A3[[#This Row],[Betrag2]]</f>
        <v>2675.31</v>
      </c>
      <c r="D413" s="334" t="s">
        <v>1871</v>
      </c>
      <c r="E413" s="334" t="s">
        <v>1872</v>
      </c>
      <c r="F413" s="334" t="s">
        <v>1913</v>
      </c>
      <c r="G413" s="334" t="s">
        <v>1914</v>
      </c>
      <c r="H413" s="334" t="s">
        <v>1915</v>
      </c>
      <c r="I413" s="340">
        <v>2675.31</v>
      </c>
    </row>
    <row r="414" spans="1:9" x14ac:dyDescent="0.35">
      <c r="A414" s="334" t="str">
        <f>Inek2021A3[[#This Row],[ZPD2]]</f>
        <v>ZP44.15</v>
      </c>
      <c r="B414" s="334" t="str">
        <f>Inek2021A3[[#This Row],[OPSKode]]</f>
        <v>6-002.ce</v>
      </c>
      <c r="C414" s="340">
        <f>Inek2021A3[[#This Row],[Betrag2]]</f>
        <v>2961.95</v>
      </c>
      <c r="D414" s="334" t="s">
        <v>1871</v>
      </c>
      <c r="E414" s="334" t="s">
        <v>1872</v>
      </c>
      <c r="F414" s="334" t="s">
        <v>1916</v>
      </c>
      <c r="G414" s="334" t="s">
        <v>1917</v>
      </c>
      <c r="H414" s="334" t="s">
        <v>1918</v>
      </c>
      <c r="I414" s="340">
        <v>2961.95</v>
      </c>
    </row>
    <row r="415" spans="1:9" x14ac:dyDescent="0.35">
      <c r="A415" s="334" t="str">
        <f>Inek2021A3[[#This Row],[ZPD2]]</f>
        <v>ZP44.16</v>
      </c>
      <c r="B415" s="334" t="str">
        <f>Inek2021A3[[#This Row],[OPSKode]]</f>
        <v>6-002.cg</v>
      </c>
      <c r="C415" s="340">
        <f>Inek2021A3[[#This Row],[Betrag2]]</f>
        <v>3344.13</v>
      </c>
      <c r="D415" s="334" t="s">
        <v>1871</v>
      </c>
      <c r="E415" s="334" t="s">
        <v>1872</v>
      </c>
      <c r="F415" s="334" t="s">
        <v>1919</v>
      </c>
      <c r="G415" s="334" t="s">
        <v>1920</v>
      </c>
      <c r="H415" s="334" t="s">
        <v>1921</v>
      </c>
      <c r="I415" s="340">
        <v>3344.13</v>
      </c>
    </row>
    <row r="416" spans="1:9" x14ac:dyDescent="0.35">
      <c r="A416" s="334" t="str">
        <f>Inek2021A3[[#This Row],[ZPD2]]</f>
        <v>ZP44.17</v>
      </c>
      <c r="B416" s="334" t="str">
        <f>Inek2021A3[[#This Row],[OPSKode]]</f>
        <v>6-002.ch</v>
      </c>
      <c r="C416" s="340">
        <f>Inek2021A3[[#This Row],[Betrag2]]</f>
        <v>3917.41</v>
      </c>
      <c r="D416" s="334" t="s">
        <v>1871</v>
      </c>
      <c r="E416" s="334" t="s">
        <v>1872</v>
      </c>
      <c r="F416" s="334" t="s">
        <v>1922</v>
      </c>
      <c r="G416" s="334" t="s">
        <v>1923</v>
      </c>
      <c r="H416" s="334" t="s">
        <v>1924</v>
      </c>
      <c r="I416" s="340">
        <v>3917.41</v>
      </c>
    </row>
    <row r="417" spans="1:9" x14ac:dyDescent="0.35">
      <c r="A417" s="334" t="str">
        <f>Inek2021A3[[#This Row],[ZPD2]]</f>
        <v>ZP44.18</v>
      </c>
      <c r="B417" s="334" t="str">
        <f>Inek2021A3[[#This Row],[OPSKode]]</f>
        <v>6-002.cj</v>
      </c>
      <c r="C417" s="340">
        <f>Inek2021A3[[#This Row],[Betrag2]]</f>
        <v>4490.6899999999996</v>
      </c>
      <c r="D417" s="334" t="s">
        <v>1871</v>
      </c>
      <c r="E417" s="334" t="s">
        <v>1872</v>
      </c>
      <c r="F417" s="334" t="s">
        <v>1925</v>
      </c>
      <c r="G417" s="334" t="s">
        <v>1926</v>
      </c>
      <c r="H417" s="334" t="s">
        <v>1927</v>
      </c>
      <c r="I417" s="340">
        <v>4490.6899999999996</v>
      </c>
    </row>
    <row r="418" spans="1:9" x14ac:dyDescent="0.35">
      <c r="A418" s="334" t="str">
        <f>Inek2021A3[[#This Row],[ZPD2]]</f>
        <v>ZP44.19</v>
      </c>
      <c r="B418" s="334" t="str">
        <f>Inek2021A3[[#This Row],[OPSKode]]</f>
        <v>6-002.ck</v>
      </c>
      <c r="C418" s="340">
        <f>Inek2021A3[[#This Row],[Betrag2]]</f>
        <v>5255.07</v>
      </c>
      <c r="D418" s="334" t="s">
        <v>1871</v>
      </c>
      <c r="E418" s="334" t="s">
        <v>1872</v>
      </c>
      <c r="F418" s="334" t="s">
        <v>1928</v>
      </c>
      <c r="G418" s="334" t="s">
        <v>1929</v>
      </c>
      <c r="H418" s="334" t="s">
        <v>1930</v>
      </c>
      <c r="I418" s="340">
        <v>5255.07</v>
      </c>
    </row>
    <row r="419" spans="1:9" x14ac:dyDescent="0.35">
      <c r="A419" s="334" t="str">
        <f>Inek2021A3[[#This Row],[ZPD2]]</f>
        <v>ZP44.20</v>
      </c>
      <c r="B419" s="334" t="str">
        <f>Inek2021A3[[#This Row],[OPSKode]]</f>
        <v>6-002.cm</v>
      </c>
      <c r="C419" s="340">
        <f>Inek2021A3[[#This Row],[Betrag2]]</f>
        <v>6401.63</v>
      </c>
      <c r="D419" s="334" t="s">
        <v>1871</v>
      </c>
      <c r="E419" s="334" t="s">
        <v>1872</v>
      </c>
      <c r="F419" s="334" t="s">
        <v>1931</v>
      </c>
      <c r="G419" s="334" t="s">
        <v>1932</v>
      </c>
      <c r="H419" s="334" t="s">
        <v>1933</v>
      </c>
      <c r="I419" s="340">
        <v>6401.63</v>
      </c>
    </row>
    <row r="420" spans="1:9" x14ac:dyDescent="0.35">
      <c r="A420" s="334" t="str">
        <f>Inek2021A3[[#This Row],[ZPD2]]</f>
        <v>ZP44.21</v>
      </c>
      <c r="B420" s="334" t="str">
        <f>Inek2021A3[[#This Row],[OPSKode]]</f>
        <v>6-002.cn</v>
      </c>
      <c r="C420" s="340">
        <f>Inek2021A3[[#This Row],[Betrag2]]</f>
        <v>7548.19</v>
      </c>
      <c r="D420" s="334" t="s">
        <v>1871</v>
      </c>
      <c r="E420" s="334" t="s">
        <v>1872</v>
      </c>
      <c r="F420" s="334" t="s">
        <v>1934</v>
      </c>
      <c r="G420" s="334" t="s">
        <v>1935</v>
      </c>
      <c r="H420" s="334" t="s">
        <v>1936</v>
      </c>
      <c r="I420" s="340">
        <v>7548.19</v>
      </c>
    </row>
    <row r="421" spans="1:9" x14ac:dyDescent="0.35">
      <c r="A421" s="334" t="str">
        <f>Inek2021A3[[#This Row],[ZPD2]]</f>
        <v>ZP44.22</v>
      </c>
      <c r="B421" s="334" t="str">
        <f>Inek2021A3[[#This Row],[OPSKode]]</f>
        <v>6-002.cp</v>
      </c>
      <c r="C421" s="340">
        <f>Inek2021A3[[#This Row],[Betrag2]]</f>
        <v>8694.75</v>
      </c>
      <c r="D421" s="334" t="s">
        <v>1871</v>
      </c>
      <c r="E421" s="334" t="s">
        <v>1872</v>
      </c>
      <c r="F421" s="334" t="s">
        <v>1937</v>
      </c>
      <c r="G421" s="334" t="s">
        <v>1938</v>
      </c>
      <c r="H421" s="334" t="s">
        <v>1939</v>
      </c>
      <c r="I421" s="340">
        <v>8694.75</v>
      </c>
    </row>
    <row r="422" spans="1:9" x14ac:dyDescent="0.35">
      <c r="C422" s="340"/>
      <c r="D422" s="334" t="s">
        <v>2018</v>
      </c>
      <c r="E422" s="334" t="s">
        <v>2019</v>
      </c>
      <c r="H422" s="334" t="s">
        <v>2020</v>
      </c>
    </row>
    <row r="423" spans="1:9" x14ac:dyDescent="0.35">
      <c r="A423" s="334" t="str">
        <f>Inek2021A3[[#This Row],[ZPD2]]</f>
        <v>ZP47.01</v>
      </c>
      <c r="B423" s="334" t="str">
        <f>Inek2021A3[[#This Row],[OPSKode]]</f>
        <v>6-004.70</v>
      </c>
      <c r="C423" s="340">
        <f>Inek2021A3[[#This Row],[Betrag2]]</f>
        <v>1246.3699999999999</v>
      </c>
      <c r="D423" s="334" t="s">
        <v>2018</v>
      </c>
      <c r="E423" s="334" t="s">
        <v>2019</v>
      </c>
      <c r="F423" s="334" t="s">
        <v>2021</v>
      </c>
      <c r="G423" s="334" t="s">
        <v>2022</v>
      </c>
      <c r="H423" s="334" t="s">
        <v>2023</v>
      </c>
      <c r="I423" s="340">
        <v>1246.3699999999999</v>
      </c>
    </row>
    <row r="424" spans="1:9" x14ac:dyDescent="0.35">
      <c r="A424" s="334" t="str">
        <f>Inek2021A3[[#This Row],[ZPD2]]</f>
        <v>ZP47.02</v>
      </c>
      <c r="B424" s="334" t="str">
        <f>Inek2021A3[[#This Row],[OPSKode]]</f>
        <v>6-004.71</v>
      </c>
      <c r="C424" s="340">
        <f>Inek2021A3[[#This Row],[Betrag2]]</f>
        <v>1926.2</v>
      </c>
      <c r="D424" s="334" t="s">
        <v>2018</v>
      </c>
      <c r="E424" s="334" t="s">
        <v>2019</v>
      </c>
      <c r="F424" s="334" t="s">
        <v>2024</v>
      </c>
      <c r="G424" s="334" t="s">
        <v>2025</v>
      </c>
      <c r="H424" s="334" t="s">
        <v>2026</v>
      </c>
      <c r="I424" s="340">
        <v>1926.2</v>
      </c>
    </row>
    <row r="425" spans="1:9" x14ac:dyDescent="0.35">
      <c r="A425" s="334" t="str">
        <f>Inek2021A3[[#This Row],[ZPD2]]</f>
        <v>ZP47.03</v>
      </c>
      <c r="B425" s="334" t="str">
        <f>Inek2021A3[[#This Row],[OPSKode]]</f>
        <v>6-004.72</v>
      </c>
      <c r="C425" s="340">
        <f>Inek2021A3[[#This Row],[Betrag2]]</f>
        <v>2596.8000000000002</v>
      </c>
      <c r="D425" s="334" t="s">
        <v>2018</v>
      </c>
      <c r="E425" s="334" t="s">
        <v>2019</v>
      </c>
      <c r="F425" s="334" t="s">
        <v>2027</v>
      </c>
      <c r="G425" s="334" t="s">
        <v>2028</v>
      </c>
      <c r="H425" s="334" t="s">
        <v>2029</v>
      </c>
      <c r="I425" s="340">
        <v>2596.8000000000002</v>
      </c>
    </row>
    <row r="426" spans="1:9" x14ac:dyDescent="0.35">
      <c r="A426" s="334" t="str">
        <f>Inek2021A3[[#This Row],[ZPD2]]</f>
        <v>ZP47.04</v>
      </c>
      <c r="B426" s="334" t="str">
        <f>Inek2021A3[[#This Row],[OPSKode]]</f>
        <v>6-004.73</v>
      </c>
      <c r="C426" s="340">
        <f>Inek2021A3[[#This Row],[Betrag2]]</f>
        <v>3285.87</v>
      </c>
      <c r="D426" s="334" t="s">
        <v>2018</v>
      </c>
      <c r="E426" s="334" t="s">
        <v>2019</v>
      </c>
      <c r="F426" s="334" t="s">
        <v>2030</v>
      </c>
      <c r="G426" s="334" t="s">
        <v>2031</v>
      </c>
      <c r="H426" s="334" t="s">
        <v>2032</v>
      </c>
      <c r="I426" s="340">
        <v>3285.87</v>
      </c>
    </row>
    <row r="427" spans="1:9" x14ac:dyDescent="0.35">
      <c r="A427" s="334" t="str">
        <f>Inek2021A3[[#This Row],[ZPD2]]</f>
        <v>ZP47.05</v>
      </c>
      <c r="B427" s="334" t="str">
        <f>Inek2021A3[[#This Row],[OPSKode]]</f>
        <v>6-004.74</v>
      </c>
      <c r="C427" s="340">
        <f>Inek2021A3[[#This Row],[Betrag2]]</f>
        <v>3872.12</v>
      </c>
      <c r="D427" s="334" t="s">
        <v>2018</v>
      </c>
      <c r="E427" s="334" t="s">
        <v>2019</v>
      </c>
      <c r="F427" s="334" t="s">
        <v>2033</v>
      </c>
      <c r="G427" s="334" t="s">
        <v>2034</v>
      </c>
      <c r="H427" s="334" t="s">
        <v>2035</v>
      </c>
      <c r="I427" s="340">
        <v>3872.12</v>
      </c>
    </row>
    <row r="428" spans="1:9" x14ac:dyDescent="0.35">
      <c r="A428" s="334" t="str">
        <f>Inek2021A3[[#This Row],[ZPD2]]</f>
        <v>ZP47.06</v>
      </c>
      <c r="B428" s="334" t="str">
        <f>Inek2021A3[[#This Row],[OPSKode]]</f>
        <v>6-004.75</v>
      </c>
      <c r="C428" s="340">
        <f>Inek2021A3[[#This Row],[Betrag2]]</f>
        <v>4645.55</v>
      </c>
      <c r="D428" s="334" t="s">
        <v>2018</v>
      </c>
      <c r="E428" s="334" t="s">
        <v>2019</v>
      </c>
      <c r="F428" s="334" t="s">
        <v>2036</v>
      </c>
      <c r="G428" s="334" t="s">
        <v>2037</v>
      </c>
      <c r="H428" s="334" t="s">
        <v>2038</v>
      </c>
      <c r="I428" s="340">
        <v>4645.55</v>
      </c>
    </row>
    <row r="429" spans="1:9" x14ac:dyDescent="0.35">
      <c r="A429" s="334" t="str">
        <f>Inek2021A3[[#This Row],[ZPD2]]</f>
        <v>ZP47.07</v>
      </c>
      <c r="B429" s="334" t="str">
        <f>Inek2021A3[[#This Row],[OPSKode]]</f>
        <v>6-004.76</v>
      </c>
      <c r="C429" s="340">
        <f>Inek2021A3[[#This Row],[Betrag2]]</f>
        <v>5325.38</v>
      </c>
      <c r="D429" s="334" t="s">
        <v>2018</v>
      </c>
      <c r="E429" s="334" t="s">
        <v>2019</v>
      </c>
      <c r="F429" s="334" t="s">
        <v>2039</v>
      </c>
      <c r="G429" s="334" t="s">
        <v>2040</v>
      </c>
      <c r="H429" s="334" t="s">
        <v>2041</v>
      </c>
      <c r="I429" s="340">
        <v>5325.38</v>
      </c>
    </row>
    <row r="430" spans="1:9" x14ac:dyDescent="0.35">
      <c r="A430" s="334" t="str">
        <f>Inek2021A3[[#This Row],[ZPD2]]</f>
        <v>ZP47.08</v>
      </c>
      <c r="B430" s="334" t="str">
        <f>Inek2021A3[[#This Row],[OPSKode]]</f>
        <v>6-004.77</v>
      </c>
      <c r="C430" s="340">
        <f>Inek2021A3[[#This Row],[Betrag2]]</f>
        <v>6231.83</v>
      </c>
      <c r="D430" s="334" t="s">
        <v>2018</v>
      </c>
      <c r="E430" s="334" t="s">
        <v>2019</v>
      </c>
      <c r="F430" s="334" t="s">
        <v>2042</v>
      </c>
      <c r="G430" s="334" t="s">
        <v>2043</v>
      </c>
      <c r="H430" s="334" t="s">
        <v>2044</v>
      </c>
      <c r="I430" s="340">
        <v>6231.83</v>
      </c>
    </row>
    <row r="431" spans="1:9" x14ac:dyDescent="0.35">
      <c r="A431" s="334" t="str">
        <f>Inek2021A3[[#This Row],[ZPD2]]</f>
        <v>ZP47.09</v>
      </c>
      <c r="B431" s="334" t="str">
        <f>Inek2021A3[[#This Row],[OPSKode]]</f>
        <v>6-004.78</v>
      </c>
      <c r="C431" s="340">
        <f>Inek2021A3[[#This Row],[Betrag2]]</f>
        <v>7591.5</v>
      </c>
      <c r="D431" s="334" t="s">
        <v>2018</v>
      </c>
      <c r="E431" s="334" t="s">
        <v>2019</v>
      </c>
      <c r="F431" s="334" t="s">
        <v>2045</v>
      </c>
      <c r="G431" s="334" t="s">
        <v>2046</v>
      </c>
      <c r="H431" s="334" t="s">
        <v>2047</v>
      </c>
      <c r="I431" s="340">
        <v>7591.5</v>
      </c>
    </row>
    <row r="432" spans="1:9" x14ac:dyDescent="0.35">
      <c r="A432" s="334" t="str">
        <f>Inek2021A3[[#This Row],[ZPD2]]</f>
        <v>ZP47.10</v>
      </c>
      <c r="B432" s="334" t="str">
        <f>Inek2021A3[[#This Row],[OPSKode]]</f>
        <v>6-004.79</v>
      </c>
      <c r="C432" s="340">
        <f>Inek2021A3[[#This Row],[Betrag2]]</f>
        <v>8951.17</v>
      </c>
      <c r="D432" s="334" t="s">
        <v>2018</v>
      </c>
      <c r="E432" s="334" t="s">
        <v>2019</v>
      </c>
      <c r="F432" s="334" t="s">
        <v>2048</v>
      </c>
      <c r="G432" s="334" t="s">
        <v>2049</v>
      </c>
      <c r="H432" s="334" t="s">
        <v>2050</v>
      </c>
      <c r="I432" s="340">
        <v>8951.17</v>
      </c>
    </row>
    <row r="433" spans="1:9" x14ac:dyDescent="0.35">
      <c r="A433" s="334" t="str">
        <f>Inek2021A3[[#This Row],[ZPD2]]</f>
        <v>ZP47.11</v>
      </c>
      <c r="B433" s="334" t="str">
        <f>Inek2021A3[[#This Row],[OPSKode]]</f>
        <v>6-004.7a</v>
      </c>
      <c r="C433" s="340">
        <f>Inek2021A3[[#This Row],[Betrag2]]</f>
        <v>10310.85</v>
      </c>
      <c r="D433" s="334" t="s">
        <v>2018</v>
      </c>
      <c r="E433" s="334" t="s">
        <v>2019</v>
      </c>
      <c r="F433" s="334" t="s">
        <v>2051</v>
      </c>
      <c r="G433" s="334" t="s">
        <v>2052</v>
      </c>
      <c r="H433" s="334" t="s">
        <v>2053</v>
      </c>
      <c r="I433" s="340">
        <v>10310.85</v>
      </c>
    </row>
    <row r="434" spans="1:9" x14ac:dyDescent="0.35">
      <c r="A434" s="334" t="str">
        <f>Inek2021A3[[#This Row],[ZPD2]]</f>
        <v>ZP47.12</v>
      </c>
      <c r="B434" s="334" t="str">
        <f>Inek2021A3[[#This Row],[OPSKode]]</f>
        <v>6-004.7b</v>
      </c>
      <c r="C434" s="340">
        <f>Inek2021A3[[#This Row],[Betrag2]]</f>
        <v>11670.52</v>
      </c>
      <c r="D434" s="334" t="s">
        <v>2018</v>
      </c>
      <c r="E434" s="334" t="s">
        <v>2019</v>
      </c>
      <c r="F434" s="334" t="s">
        <v>2054</v>
      </c>
      <c r="G434" s="334" t="s">
        <v>2055</v>
      </c>
      <c r="H434" s="334" t="s">
        <v>2056</v>
      </c>
      <c r="I434" s="340">
        <v>11670.52</v>
      </c>
    </row>
    <row r="435" spans="1:9" x14ac:dyDescent="0.35">
      <c r="A435" s="334" t="str">
        <f>Inek2021A3[[#This Row],[ZPD2]]</f>
        <v>ZP47.13</v>
      </c>
      <c r="B435" s="334" t="str">
        <f>Inek2021A3[[#This Row],[OPSKode]]</f>
        <v>6-004.7c</v>
      </c>
      <c r="C435" s="340">
        <f>Inek2021A3[[#This Row],[Betrag2]]</f>
        <v>13030.19</v>
      </c>
      <c r="D435" s="334" t="s">
        <v>2018</v>
      </c>
      <c r="E435" s="334" t="s">
        <v>2019</v>
      </c>
      <c r="F435" s="334" t="s">
        <v>2057</v>
      </c>
      <c r="G435" s="334" t="s">
        <v>2058</v>
      </c>
      <c r="H435" s="334" t="s">
        <v>2059</v>
      </c>
      <c r="I435" s="340">
        <v>13030.19</v>
      </c>
    </row>
    <row r="436" spans="1:9" x14ac:dyDescent="0.35">
      <c r="A436" s="334" t="str">
        <f>Inek2021A3[[#This Row],[ZPD2]]</f>
        <v>ZP47.14</v>
      </c>
      <c r="B436" s="334" t="str">
        <f>Inek2021A3[[#This Row],[OPSKode]]</f>
        <v>6-004.7d</v>
      </c>
      <c r="C436" s="340">
        <f>Inek2021A3[[#This Row],[Betrag2]]</f>
        <v>14389.86</v>
      </c>
      <c r="D436" s="334" t="s">
        <v>2018</v>
      </c>
      <c r="E436" s="334" t="s">
        <v>2019</v>
      </c>
      <c r="F436" s="334" t="s">
        <v>2060</v>
      </c>
      <c r="G436" s="334" t="s">
        <v>2061</v>
      </c>
      <c r="H436" s="334" t="s">
        <v>2062</v>
      </c>
      <c r="I436" s="340">
        <v>14389.86</v>
      </c>
    </row>
    <row r="437" spans="1:9" x14ac:dyDescent="0.35">
      <c r="C437" s="340"/>
      <c r="D437" s="334" t="s">
        <v>2063</v>
      </c>
      <c r="E437" s="334" t="s">
        <v>2064</v>
      </c>
      <c r="H437" s="334" t="s">
        <v>2065</v>
      </c>
    </row>
    <row r="438" spans="1:9" x14ac:dyDescent="0.35">
      <c r="A438" s="334" t="str">
        <f>Inek2021A3[[#This Row],[ZPD2]]</f>
        <v>ZP48.01</v>
      </c>
      <c r="B438" s="334" t="str">
        <f>Inek2021A3[[#This Row],[OPSKode]]</f>
        <v>6-004.a0</v>
      </c>
      <c r="C438" s="340">
        <f>Inek2021A3[[#This Row],[Betrag2]]</f>
        <v>825.24</v>
      </c>
      <c r="D438" s="334" t="s">
        <v>2063</v>
      </c>
      <c r="E438" s="334" t="s">
        <v>2064</v>
      </c>
      <c r="F438" s="334" t="s">
        <v>2066</v>
      </c>
      <c r="G438" s="334" t="s">
        <v>2067</v>
      </c>
      <c r="H438" s="334" t="s">
        <v>2068</v>
      </c>
      <c r="I438" s="340">
        <v>825.24</v>
      </c>
    </row>
    <row r="439" spans="1:9" x14ac:dyDescent="0.35">
      <c r="A439" s="334" t="str">
        <f>Inek2021A3[[#This Row],[ZPD2]]</f>
        <v>ZP48.02</v>
      </c>
      <c r="B439" s="334" t="str">
        <f>Inek2021A3[[#This Row],[OPSKode]]</f>
        <v>6-004.a1</v>
      </c>
      <c r="C439" s="340">
        <f>Inek2021A3[[#This Row],[Betrag2]]</f>
        <v>1444.17</v>
      </c>
      <c r="D439" s="334" t="s">
        <v>2063</v>
      </c>
      <c r="E439" s="334" t="s">
        <v>2064</v>
      </c>
      <c r="F439" s="334" t="s">
        <v>2069</v>
      </c>
      <c r="G439" s="334" t="s">
        <v>2070</v>
      </c>
      <c r="H439" s="334" t="s">
        <v>2071</v>
      </c>
      <c r="I439" s="340">
        <v>1444.17</v>
      </c>
    </row>
    <row r="440" spans="1:9" x14ac:dyDescent="0.35">
      <c r="A440" s="334" t="str">
        <f>Inek2021A3[[#This Row],[ZPD2]]</f>
        <v>ZP48.03</v>
      </c>
      <c r="B440" s="334" t="str">
        <f>Inek2021A3[[#This Row],[OPSKode]]</f>
        <v>6-004.a2</v>
      </c>
      <c r="C440" s="340">
        <f>Inek2021A3[[#This Row],[Betrag2]]</f>
        <v>2063.11</v>
      </c>
      <c r="D440" s="334" t="s">
        <v>2063</v>
      </c>
      <c r="E440" s="334" t="s">
        <v>2064</v>
      </c>
      <c r="F440" s="334" t="s">
        <v>2072</v>
      </c>
      <c r="G440" s="334" t="s">
        <v>2073</v>
      </c>
      <c r="H440" s="334" t="s">
        <v>2074</v>
      </c>
      <c r="I440" s="340">
        <v>2063.11</v>
      </c>
    </row>
    <row r="441" spans="1:9" x14ac:dyDescent="0.35">
      <c r="A441" s="334" t="str">
        <f>Inek2021A3[[#This Row],[ZPD2]]</f>
        <v>ZP48.04</v>
      </c>
      <c r="B441" s="334" t="str">
        <f>Inek2021A3[[#This Row],[OPSKode]]</f>
        <v>6-004.a3</v>
      </c>
      <c r="C441" s="340">
        <f>Inek2021A3[[#This Row],[Betrag2]]</f>
        <v>2682.04</v>
      </c>
      <c r="D441" s="334" t="s">
        <v>2063</v>
      </c>
      <c r="E441" s="334" t="s">
        <v>2064</v>
      </c>
      <c r="F441" s="334" t="s">
        <v>2075</v>
      </c>
      <c r="G441" s="334" t="s">
        <v>2076</v>
      </c>
      <c r="H441" s="334" t="s">
        <v>2077</v>
      </c>
      <c r="I441" s="340">
        <v>2682.04</v>
      </c>
    </row>
    <row r="442" spans="1:9" x14ac:dyDescent="0.35">
      <c r="A442" s="334" t="str">
        <f>Inek2021A3[[#This Row],[ZPD2]]</f>
        <v>ZP48.05</v>
      </c>
      <c r="B442" s="334" t="str">
        <f>Inek2021A3[[#This Row],[OPSKode]]</f>
        <v>6-004.a4</v>
      </c>
      <c r="C442" s="340">
        <f>Inek2021A3[[#This Row],[Betrag2]]</f>
        <v>3094.66</v>
      </c>
      <c r="D442" s="334" t="s">
        <v>2063</v>
      </c>
      <c r="E442" s="334" t="s">
        <v>2064</v>
      </c>
      <c r="F442" s="334" t="s">
        <v>2078</v>
      </c>
      <c r="G442" s="334" t="s">
        <v>2079</v>
      </c>
      <c r="H442" s="334" t="s">
        <v>2080</v>
      </c>
      <c r="I442" s="340">
        <v>3094.66</v>
      </c>
    </row>
    <row r="443" spans="1:9" x14ac:dyDescent="0.35">
      <c r="A443" s="334" t="str">
        <f>Inek2021A3[[#This Row],[ZPD2]]</f>
        <v>ZP48.06</v>
      </c>
      <c r="B443" s="334" t="str">
        <f>Inek2021A3[[#This Row],[OPSKode]]</f>
        <v>6-004.a5</v>
      </c>
      <c r="C443" s="340">
        <f>Inek2021A3[[#This Row],[Betrag2]]</f>
        <v>3713.59</v>
      </c>
      <c r="D443" s="334" t="s">
        <v>2063</v>
      </c>
      <c r="E443" s="334" t="s">
        <v>2064</v>
      </c>
      <c r="F443" s="334" t="s">
        <v>2081</v>
      </c>
      <c r="G443" s="334" t="s">
        <v>2082</v>
      </c>
      <c r="H443" s="334" t="s">
        <v>2083</v>
      </c>
      <c r="I443" s="340">
        <v>3713.59</v>
      </c>
    </row>
    <row r="444" spans="1:9" x14ac:dyDescent="0.35">
      <c r="A444" s="334" t="str">
        <f>Inek2021A3[[#This Row],[ZPD2]]</f>
        <v>ZP48.07</v>
      </c>
      <c r="B444" s="334" t="str">
        <f>Inek2021A3[[#This Row],[OPSKode]]</f>
        <v>6-004.a6</v>
      </c>
      <c r="C444" s="340">
        <f>Inek2021A3[[#This Row],[Betrag2]]</f>
        <v>4332.5200000000004</v>
      </c>
      <c r="D444" s="334" t="s">
        <v>2063</v>
      </c>
      <c r="E444" s="334" t="s">
        <v>2064</v>
      </c>
      <c r="F444" s="334" t="s">
        <v>2084</v>
      </c>
      <c r="G444" s="334" t="s">
        <v>2085</v>
      </c>
      <c r="H444" s="334" t="s">
        <v>2086</v>
      </c>
      <c r="I444" s="340">
        <v>4332.5200000000004</v>
      </c>
    </row>
    <row r="445" spans="1:9" x14ac:dyDescent="0.35">
      <c r="A445" s="334" t="str">
        <f>Inek2021A3[[#This Row],[ZPD2]]</f>
        <v>ZP48.08</v>
      </c>
      <c r="B445" s="334" t="str">
        <f>Inek2021A3[[#This Row],[OPSKode]]</f>
        <v>6-004.a7</v>
      </c>
      <c r="C445" s="340">
        <f>Inek2021A3[[#This Row],[Betrag2]]</f>
        <v>4951.45</v>
      </c>
      <c r="D445" s="334" t="s">
        <v>2063</v>
      </c>
      <c r="E445" s="334" t="s">
        <v>2064</v>
      </c>
      <c r="F445" s="334" t="s">
        <v>2087</v>
      </c>
      <c r="G445" s="334" t="s">
        <v>2088</v>
      </c>
      <c r="H445" s="334" t="s">
        <v>2089</v>
      </c>
      <c r="I445" s="340">
        <v>4951.45</v>
      </c>
    </row>
    <row r="446" spans="1:9" x14ac:dyDescent="0.35">
      <c r="A446" s="334" t="str">
        <f>Inek2021A3[[#This Row],[ZPD2]]</f>
        <v>ZP48.09</v>
      </c>
      <c r="B446" s="334" t="str">
        <f>Inek2021A3[[#This Row],[OPSKode]]</f>
        <v>6-004.a8</v>
      </c>
      <c r="C446" s="340">
        <f>Inek2021A3[[#This Row],[Betrag2]]</f>
        <v>5570.38</v>
      </c>
      <c r="D446" s="334" t="s">
        <v>2063</v>
      </c>
      <c r="E446" s="334" t="s">
        <v>2064</v>
      </c>
      <c r="F446" s="334" t="s">
        <v>2090</v>
      </c>
      <c r="G446" s="334" t="s">
        <v>2091</v>
      </c>
      <c r="H446" s="334" t="s">
        <v>2092</v>
      </c>
      <c r="I446" s="340">
        <v>5570.38</v>
      </c>
    </row>
    <row r="447" spans="1:9" x14ac:dyDescent="0.35">
      <c r="A447" s="334" t="str">
        <f>Inek2021A3[[#This Row],[ZPD2]]</f>
        <v>ZP48.10</v>
      </c>
      <c r="B447" s="334" t="str">
        <f>Inek2021A3[[#This Row],[OPSKode]]</f>
        <v>6-004.a9</v>
      </c>
      <c r="C447" s="340">
        <f>Inek2021A3[[#This Row],[Betrag2]]</f>
        <v>6189.32</v>
      </c>
      <c r="D447" s="334" t="s">
        <v>2063</v>
      </c>
      <c r="E447" s="334" t="s">
        <v>2064</v>
      </c>
      <c r="F447" s="334" t="s">
        <v>2093</v>
      </c>
      <c r="G447" s="334" t="s">
        <v>2094</v>
      </c>
      <c r="H447" s="334" t="s">
        <v>2095</v>
      </c>
      <c r="I447" s="340">
        <v>6189.32</v>
      </c>
    </row>
    <row r="448" spans="1:9" x14ac:dyDescent="0.35">
      <c r="A448" s="334" t="str">
        <f>Inek2021A3[[#This Row],[ZPD2]]</f>
        <v>ZP48.11</v>
      </c>
      <c r="B448" s="334" t="str">
        <f>Inek2021A3[[#This Row],[OPSKode]]</f>
        <v>6-004.aa</v>
      </c>
      <c r="C448" s="340">
        <f>Inek2021A3[[#This Row],[Betrag2]]</f>
        <v>6808.25</v>
      </c>
      <c r="D448" s="334" t="s">
        <v>2063</v>
      </c>
      <c r="E448" s="334" t="s">
        <v>2064</v>
      </c>
      <c r="F448" s="334" t="s">
        <v>2096</v>
      </c>
      <c r="G448" s="334" t="s">
        <v>2097</v>
      </c>
      <c r="H448" s="334" t="s">
        <v>2098</v>
      </c>
      <c r="I448" s="340">
        <v>6808.25</v>
      </c>
    </row>
    <row r="449" spans="1:9" x14ac:dyDescent="0.35">
      <c r="A449" s="334" t="str">
        <f>Inek2021A3[[#This Row],[ZPD2]]</f>
        <v>ZP48.12</v>
      </c>
      <c r="B449" s="334" t="str">
        <f>Inek2021A3[[#This Row],[OPSKode]]</f>
        <v>6-004.ab</v>
      </c>
      <c r="C449" s="340">
        <f>Inek2021A3[[#This Row],[Betrag2]]</f>
        <v>7427.18</v>
      </c>
      <c r="D449" s="334" t="s">
        <v>2063</v>
      </c>
      <c r="E449" s="334" t="s">
        <v>2064</v>
      </c>
      <c r="F449" s="334" t="s">
        <v>2099</v>
      </c>
      <c r="G449" s="334" t="s">
        <v>2100</v>
      </c>
      <c r="H449" s="334" t="s">
        <v>2101</v>
      </c>
      <c r="I449" s="340">
        <v>7427.18</v>
      </c>
    </row>
    <row r="450" spans="1:9" x14ac:dyDescent="0.35">
      <c r="A450" s="334" t="str">
        <f>Inek2021A3[[#This Row],[ZPD2]]</f>
        <v>ZP48.13</v>
      </c>
      <c r="B450" s="334" t="str">
        <f>Inek2021A3[[#This Row],[OPSKode]]</f>
        <v>6-004.ac</v>
      </c>
      <c r="C450" s="340">
        <f>Inek2021A3[[#This Row],[Betrag2]]</f>
        <v>8046.11</v>
      </c>
      <c r="D450" s="334" t="s">
        <v>2063</v>
      </c>
      <c r="E450" s="334" t="s">
        <v>2064</v>
      </c>
      <c r="F450" s="334" t="s">
        <v>2102</v>
      </c>
      <c r="G450" s="334" t="s">
        <v>2103</v>
      </c>
      <c r="H450" s="334" t="s">
        <v>2104</v>
      </c>
      <c r="I450" s="340">
        <v>8046.11</v>
      </c>
    </row>
    <row r="451" spans="1:9" x14ac:dyDescent="0.35">
      <c r="A451" s="334" t="str">
        <f>Inek2021A3[[#This Row],[ZPD2]]</f>
        <v>ZP48.14</v>
      </c>
      <c r="B451" s="334" t="str">
        <f>Inek2021A3[[#This Row],[OPSKode]]</f>
        <v>6-004.ad</v>
      </c>
      <c r="C451" s="340">
        <f>Inek2021A3[[#This Row],[Betrag2]]</f>
        <v>8665.0400000000009</v>
      </c>
      <c r="D451" s="334" t="s">
        <v>2063</v>
      </c>
      <c r="E451" s="334" t="s">
        <v>2064</v>
      </c>
      <c r="F451" s="334" t="s">
        <v>2105</v>
      </c>
      <c r="G451" s="334" t="s">
        <v>2106</v>
      </c>
      <c r="H451" s="334" t="s">
        <v>2107</v>
      </c>
      <c r="I451" s="340">
        <v>8665.0400000000009</v>
      </c>
    </row>
    <row r="452" spans="1:9" x14ac:dyDescent="0.35">
      <c r="A452" s="334" t="str">
        <f>Inek2021A3[[#This Row],[ZPD2]]</f>
        <v>ZP48.15</v>
      </c>
      <c r="B452" s="334" t="str">
        <f>Inek2021A3[[#This Row],[OPSKode]]</f>
        <v>6-004.ae</v>
      </c>
      <c r="C452" s="340">
        <f>Inek2021A3[[#This Row],[Betrag2]]</f>
        <v>9902.9</v>
      </c>
      <c r="D452" s="334" t="s">
        <v>2063</v>
      </c>
      <c r="E452" s="334" t="s">
        <v>2064</v>
      </c>
      <c r="F452" s="334" t="s">
        <v>2108</v>
      </c>
      <c r="G452" s="334" t="s">
        <v>2109</v>
      </c>
      <c r="H452" s="334" t="s">
        <v>2110</v>
      </c>
      <c r="I452" s="340">
        <v>9902.9</v>
      </c>
    </row>
    <row r="453" spans="1:9" x14ac:dyDescent="0.35">
      <c r="A453" s="334" t="str">
        <f>Inek2021A3[[#This Row],[ZPD2]]</f>
        <v>ZP48.16</v>
      </c>
      <c r="B453" s="334" t="str">
        <f>Inek2021A3[[#This Row],[OPSKode]]</f>
        <v>6-004.af</v>
      </c>
      <c r="C453" s="340">
        <f>Inek2021A3[[#This Row],[Betrag2]]</f>
        <v>11140.77</v>
      </c>
      <c r="D453" s="334" t="s">
        <v>2063</v>
      </c>
      <c r="E453" s="334" t="s">
        <v>2064</v>
      </c>
      <c r="F453" s="334" t="s">
        <v>2111</v>
      </c>
      <c r="G453" s="334" t="s">
        <v>2112</v>
      </c>
      <c r="H453" s="334" t="s">
        <v>2113</v>
      </c>
      <c r="I453" s="340">
        <v>11140.77</v>
      </c>
    </row>
    <row r="454" spans="1:9" x14ac:dyDescent="0.35">
      <c r="A454" s="334" t="str">
        <f>Inek2021A3[[#This Row],[ZPD2]]</f>
        <v>ZP48.17</v>
      </c>
      <c r="B454" s="334" t="str">
        <f>Inek2021A3[[#This Row],[OPSKode]]</f>
        <v>6-004.ag</v>
      </c>
      <c r="C454" s="340">
        <f>Inek2021A3[[#This Row],[Betrag2]]</f>
        <v>12378.63</v>
      </c>
      <c r="D454" s="334" t="s">
        <v>2063</v>
      </c>
      <c r="E454" s="334" t="s">
        <v>2064</v>
      </c>
      <c r="F454" s="334" t="s">
        <v>2114</v>
      </c>
      <c r="G454" s="334" t="s">
        <v>2115</v>
      </c>
      <c r="H454" s="334" t="s">
        <v>2116</v>
      </c>
      <c r="I454" s="340">
        <v>12378.63</v>
      </c>
    </row>
    <row r="455" spans="1:9" x14ac:dyDescent="0.35">
      <c r="A455" s="334" t="str">
        <f>Inek2021A3[[#This Row],[ZPD2]]</f>
        <v>ZP48.18</v>
      </c>
      <c r="B455" s="334" t="str">
        <f>Inek2021A3[[#This Row],[OPSKode]]</f>
        <v>6-004.ah</v>
      </c>
      <c r="C455" s="340">
        <f>Inek2021A3[[#This Row],[Betrag2]]</f>
        <v>13616.49</v>
      </c>
      <c r="D455" s="334" t="s">
        <v>2063</v>
      </c>
      <c r="E455" s="334" t="s">
        <v>2064</v>
      </c>
      <c r="F455" s="334" t="s">
        <v>2117</v>
      </c>
      <c r="G455" s="334" t="s">
        <v>2118</v>
      </c>
      <c r="H455" s="334" t="s">
        <v>2119</v>
      </c>
      <c r="I455" s="340">
        <v>13616.49</v>
      </c>
    </row>
    <row r="456" spans="1:9" x14ac:dyDescent="0.35">
      <c r="A456" s="334" t="str">
        <f>Inek2021A3[[#This Row],[ZPD2]]</f>
        <v>ZP48.19</v>
      </c>
      <c r="C456" s="502" t="s">
        <v>3971</v>
      </c>
      <c r="D456" s="334" t="s">
        <v>2063</v>
      </c>
      <c r="E456" s="334" t="s">
        <v>2064</v>
      </c>
      <c r="F456" s="334" t="s">
        <v>2120</v>
      </c>
      <c r="H456" s="334" t="s">
        <v>3483</v>
      </c>
    </row>
    <row r="457" spans="1:9" x14ac:dyDescent="0.35">
      <c r="A457" s="334" t="str">
        <f>Inek2021A3[[#This Row],[ZPD2]]</f>
        <v>ZP48.20</v>
      </c>
      <c r="B457" s="334" t="str">
        <f>Inek2021A3[[#This Row],[OPSKode]]</f>
        <v>6-004.ak</v>
      </c>
      <c r="C457" s="340">
        <f>Inek2021A3[[#This Row],[Betrag2]]</f>
        <v>15679.6</v>
      </c>
      <c r="D457" s="334" t="s">
        <v>2063</v>
      </c>
      <c r="E457" s="334" t="s">
        <v>2064</v>
      </c>
      <c r="F457" s="334" t="s">
        <v>3484</v>
      </c>
      <c r="G457" s="334" t="s">
        <v>3485</v>
      </c>
      <c r="H457" s="334" t="s">
        <v>3486</v>
      </c>
      <c r="I457" s="340">
        <v>15679.6</v>
      </c>
    </row>
    <row r="458" spans="1:9" x14ac:dyDescent="0.35">
      <c r="A458" s="334" t="str">
        <f>Inek2021A3[[#This Row],[ZPD2]]</f>
        <v>ZP48.21</v>
      </c>
      <c r="B458" s="334" t="str">
        <f>Inek2021A3[[#This Row],[OPSKode]]</f>
        <v>6-004.am</v>
      </c>
      <c r="C458" s="340">
        <f>Inek2021A3[[#This Row],[Betrag2]]</f>
        <v>18155.32</v>
      </c>
      <c r="D458" s="334" t="s">
        <v>2063</v>
      </c>
      <c r="E458" s="334" t="s">
        <v>2064</v>
      </c>
      <c r="F458" s="334" t="s">
        <v>3487</v>
      </c>
      <c r="G458" s="334" t="s">
        <v>3488</v>
      </c>
      <c r="H458" s="334" t="s">
        <v>3489</v>
      </c>
      <c r="I458" s="340">
        <v>18155.32</v>
      </c>
    </row>
    <row r="459" spans="1:9" x14ac:dyDescent="0.35">
      <c r="A459" s="334" t="str">
        <f>Inek2021A3[[#This Row],[ZPD2]]</f>
        <v>ZP48.22</v>
      </c>
      <c r="B459" s="334" t="str">
        <f>Inek2021A3[[#This Row],[OPSKode]]</f>
        <v>6-004.an</v>
      </c>
      <c r="C459" s="340">
        <f>Inek2021A3[[#This Row],[Betrag2]]</f>
        <v>20631.05</v>
      </c>
      <c r="D459" s="334" t="s">
        <v>2063</v>
      </c>
      <c r="E459" s="334" t="s">
        <v>2064</v>
      </c>
      <c r="F459" s="334" t="s">
        <v>3490</v>
      </c>
      <c r="G459" s="334" t="s">
        <v>3491</v>
      </c>
      <c r="H459" s="334" t="s">
        <v>3492</v>
      </c>
      <c r="I459" s="340">
        <v>20631.05</v>
      </c>
    </row>
    <row r="460" spans="1:9" x14ac:dyDescent="0.35">
      <c r="A460" s="334" t="str">
        <f>Inek2021A3[[#This Row],[ZPD2]]</f>
        <v>ZP48.23</v>
      </c>
      <c r="B460" s="334" t="str">
        <f>Inek2021A3[[#This Row],[OPSKode]]</f>
        <v>6-004.ap</v>
      </c>
      <c r="C460" s="340">
        <f>Inek2021A3[[#This Row],[Betrag2]]</f>
        <v>23106.78</v>
      </c>
      <c r="D460" s="334" t="s">
        <v>2063</v>
      </c>
      <c r="E460" s="334" t="s">
        <v>2064</v>
      </c>
      <c r="F460" s="334" t="s">
        <v>3493</v>
      </c>
      <c r="G460" s="334" t="s">
        <v>3494</v>
      </c>
      <c r="H460" s="334" t="s">
        <v>3495</v>
      </c>
      <c r="I460" s="340">
        <v>23106.78</v>
      </c>
    </row>
    <row r="461" spans="1:9" x14ac:dyDescent="0.35">
      <c r="A461" s="334" t="str">
        <f>Inek2021A3[[#This Row],[ZPD2]]</f>
        <v>ZP48.24</v>
      </c>
      <c r="B461" s="334" t="str">
        <f>Inek2021A3[[#This Row],[OPSKode]]</f>
        <v>6-004.aq</v>
      </c>
      <c r="C461" s="340">
        <f>Inek2021A3[[#This Row],[Betrag2]]</f>
        <v>26407.74</v>
      </c>
      <c r="D461" s="334" t="s">
        <v>2063</v>
      </c>
      <c r="E461" s="334" t="s">
        <v>2064</v>
      </c>
      <c r="F461" s="334" t="s">
        <v>3496</v>
      </c>
      <c r="G461" s="334" t="s">
        <v>3497</v>
      </c>
      <c r="H461" s="334" t="s">
        <v>3498</v>
      </c>
      <c r="I461" s="340">
        <v>26407.74</v>
      </c>
    </row>
    <row r="462" spans="1:9" x14ac:dyDescent="0.35">
      <c r="A462" s="334" t="str">
        <f>Inek2021A3[[#This Row],[ZPD2]]</f>
        <v>ZP48.25</v>
      </c>
      <c r="B462" s="334" t="str">
        <f>Inek2021A3[[#This Row],[OPSKode]]</f>
        <v>6-004.ar</v>
      </c>
      <c r="C462" s="340">
        <f>Inek2021A3[[#This Row],[Betrag2]]</f>
        <v>31359.200000000001</v>
      </c>
      <c r="D462" s="334" t="s">
        <v>2063</v>
      </c>
      <c r="E462" s="334" t="s">
        <v>2064</v>
      </c>
      <c r="F462" s="334" t="s">
        <v>3499</v>
      </c>
      <c r="G462" s="334" t="s">
        <v>3500</v>
      </c>
      <c r="H462" s="334" t="s">
        <v>3501</v>
      </c>
      <c r="I462" s="340">
        <v>31359.200000000001</v>
      </c>
    </row>
    <row r="463" spans="1:9" x14ac:dyDescent="0.35">
      <c r="A463" s="334" t="str">
        <f>Inek2021A3[[#This Row],[ZPD2]]</f>
        <v>ZP48.26</v>
      </c>
      <c r="B463" s="334" t="str">
        <f>Inek2021A3[[#This Row],[OPSKode]]</f>
        <v>6-004.as</v>
      </c>
      <c r="C463" s="340">
        <f>Inek2021A3[[#This Row],[Betrag2]]</f>
        <v>36310.65</v>
      </c>
      <c r="D463" s="334" t="s">
        <v>2063</v>
      </c>
      <c r="E463" s="334" t="s">
        <v>2064</v>
      </c>
      <c r="F463" s="334" t="s">
        <v>3502</v>
      </c>
      <c r="G463" s="334" t="s">
        <v>3503</v>
      </c>
      <c r="H463" s="334" t="s">
        <v>3504</v>
      </c>
      <c r="I463" s="340">
        <v>36310.65</v>
      </c>
    </row>
    <row r="464" spans="1:9" x14ac:dyDescent="0.35">
      <c r="A464" s="334" t="str">
        <f>Inek2021A3[[#This Row],[ZPD2]]</f>
        <v>ZP48.27</v>
      </c>
      <c r="B464" s="334" t="str">
        <f>Inek2021A3[[#This Row],[OPSKode]]</f>
        <v>6-004.at</v>
      </c>
      <c r="C464" s="340">
        <f>Inek2021A3[[#This Row],[Betrag2]]</f>
        <v>42912.58</v>
      </c>
      <c r="D464" s="334" t="s">
        <v>2063</v>
      </c>
      <c r="E464" s="334" t="s">
        <v>2064</v>
      </c>
      <c r="F464" s="334" t="s">
        <v>3505</v>
      </c>
      <c r="G464" s="334" t="s">
        <v>3506</v>
      </c>
      <c r="H464" s="334" t="s">
        <v>3507</v>
      </c>
      <c r="I464" s="340">
        <v>42912.58</v>
      </c>
    </row>
    <row r="465" spans="1:9" x14ac:dyDescent="0.35">
      <c r="A465" s="334" t="str">
        <f>Inek2021A3[[#This Row],[ZPD2]]</f>
        <v>ZP48.28</v>
      </c>
      <c r="B465" s="334" t="str">
        <f>Inek2021A3[[#This Row],[OPSKode]]</f>
        <v>6-004.au</v>
      </c>
      <c r="C465" s="340">
        <f>Inek2021A3[[#This Row],[Betrag2]]</f>
        <v>52815.49</v>
      </c>
      <c r="D465" s="334" t="s">
        <v>2063</v>
      </c>
      <c r="E465" s="334" t="s">
        <v>2064</v>
      </c>
      <c r="F465" s="334" t="s">
        <v>3508</v>
      </c>
      <c r="G465" s="334" t="s">
        <v>3509</v>
      </c>
      <c r="H465" s="334" t="s">
        <v>3510</v>
      </c>
      <c r="I465" s="340">
        <v>52815.49</v>
      </c>
    </row>
    <row r="466" spans="1:9" x14ac:dyDescent="0.35">
      <c r="A466" s="334" t="str">
        <f>Inek2021A3[[#This Row],[ZPD2]]</f>
        <v>ZP48.29</v>
      </c>
      <c r="B466" s="334" t="str">
        <f>Inek2021A3[[#This Row],[OPSKode]]</f>
        <v>6-004.av</v>
      </c>
      <c r="C466" s="340">
        <f>Inek2021A3[[#This Row],[Betrag2]]</f>
        <v>62718.39</v>
      </c>
      <c r="D466" s="334" t="s">
        <v>2063</v>
      </c>
      <c r="E466" s="334" t="s">
        <v>2064</v>
      </c>
      <c r="F466" s="334" t="s">
        <v>3511</v>
      </c>
      <c r="G466" s="334" t="s">
        <v>3512</v>
      </c>
      <c r="H466" s="334" t="s">
        <v>3513</v>
      </c>
      <c r="I466" s="340">
        <v>62718.39</v>
      </c>
    </row>
    <row r="467" spans="1:9" x14ac:dyDescent="0.35">
      <c r="C467" s="340"/>
      <c r="D467" s="334" t="s">
        <v>2170</v>
      </c>
      <c r="E467" s="334" t="s">
        <v>2171</v>
      </c>
      <c r="H467" s="334" t="s">
        <v>2172</v>
      </c>
    </row>
    <row r="468" spans="1:9" x14ac:dyDescent="0.35">
      <c r="A468" s="334" t="str">
        <f>Inek2021A3[[#This Row],[ZPD2]]</f>
        <v>ZP51.01</v>
      </c>
      <c r="B468" s="334" t="str">
        <f>Inek2021A3[[#This Row],[OPSKode]]</f>
        <v>6-004.50</v>
      </c>
      <c r="C468" s="340">
        <f>Inek2021A3[[#This Row],[Betrag2]]</f>
        <v>293.76</v>
      </c>
      <c r="D468" s="334" t="s">
        <v>2170</v>
      </c>
      <c r="E468" s="334" t="s">
        <v>2171</v>
      </c>
      <c r="F468" s="334" t="s">
        <v>2173</v>
      </c>
      <c r="G468" s="334" t="s">
        <v>2174</v>
      </c>
      <c r="H468" s="334" t="s">
        <v>2175</v>
      </c>
      <c r="I468" s="340">
        <v>293.76</v>
      </c>
    </row>
    <row r="469" spans="1:9" x14ac:dyDescent="0.35">
      <c r="A469" s="334" t="str">
        <f>Inek2021A3[[#This Row],[ZPD2]]</f>
        <v>ZP51.02</v>
      </c>
      <c r="B469" s="334" t="str">
        <f>Inek2021A3[[#This Row],[OPSKode]]</f>
        <v>6-004.51</v>
      </c>
      <c r="C469" s="340">
        <f>Inek2021A3[[#This Row],[Betrag2]]</f>
        <v>538.55999999999995</v>
      </c>
      <c r="D469" s="334" t="s">
        <v>2170</v>
      </c>
      <c r="E469" s="334" t="s">
        <v>2171</v>
      </c>
      <c r="F469" s="334" t="s">
        <v>2176</v>
      </c>
      <c r="G469" s="334" t="s">
        <v>2177</v>
      </c>
      <c r="H469" s="334" t="s">
        <v>1281</v>
      </c>
      <c r="I469" s="340">
        <v>538.55999999999995</v>
      </c>
    </row>
    <row r="470" spans="1:9" x14ac:dyDescent="0.35">
      <c r="A470" s="334" t="str">
        <f>Inek2021A3[[#This Row],[ZPD2]]</f>
        <v>ZP51.03</v>
      </c>
      <c r="B470" s="334" t="str">
        <f>Inek2021A3[[#This Row],[OPSKode]]</f>
        <v>6-004.52</v>
      </c>
      <c r="C470" s="340">
        <f>Inek2021A3[[#This Row],[Betrag2]]</f>
        <v>832.32</v>
      </c>
      <c r="D470" s="334" t="s">
        <v>2170</v>
      </c>
      <c r="E470" s="334" t="s">
        <v>2171</v>
      </c>
      <c r="F470" s="334" t="s">
        <v>2178</v>
      </c>
      <c r="G470" s="334" t="s">
        <v>2179</v>
      </c>
      <c r="H470" s="334" t="s">
        <v>864</v>
      </c>
      <c r="I470" s="340">
        <v>832.32</v>
      </c>
    </row>
    <row r="471" spans="1:9" x14ac:dyDescent="0.35">
      <c r="A471" s="334" t="str">
        <f>Inek2021A3[[#This Row],[ZPD2]]</f>
        <v>ZP51.04</v>
      </c>
      <c r="B471" s="334" t="str">
        <f>Inek2021A3[[#This Row],[OPSKode]]</f>
        <v>6-004.53</v>
      </c>
      <c r="C471" s="340">
        <f>Inek2021A3[[#This Row],[Betrag2]]</f>
        <v>1126.08</v>
      </c>
      <c r="D471" s="334" t="s">
        <v>2170</v>
      </c>
      <c r="E471" s="334" t="s">
        <v>2171</v>
      </c>
      <c r="F471" s="334" t="s">
        <v>2180</v>
      </c>
      <c r="G471" s="334" t="s">
        <v>2181</v>
      </c>
      <c r="H471" s="334" t="s">
        <v>867</v>
      </c>
      <c r="I471" s="340">
        <v>1126.08</v>
      </c>
    </row>
    <row r="472" spans="1:9" x14ac:dyDescent="0.35">
      <c r="A472" s="334" t="str">
        <f>Inek2021A3[[#This Row],[ZPD2]]</f>
        <v>ZP51.05</v>
      </c>
      <c r="B472" s="334" t="str">
        <f>Inek2021A3[[#This Row],[OPSKode]]</f>
        <v>6-004.54</v>
      </c>
      <c r="C472" s="340">
        <f>Inek2021A3[[#This Row],[Betrag2]]</f>
        <v>1419.84</v>
      </c>
      <c r="D472" s="334" t="s">
        <v>2170</v>
      </c>
      <c r="E472" s="334" t="s">
        <v>2171</v>
      </c>
      <c r="F472" s="334" t="s">
        <v>2182</v>
      </c>
      <c r="G472" s="334" t="s">
        <v>2183</v>
      </c>
      <c r="H472" s="334" t="s">
        <v>870</v>
      </c>
      <c r="I472" s="340">
        <v>1419.84</v>
      </c>
    </row>
    <row r="473" spans="1:9" x14ac:dyDescent="0.35">
      <c r="A473" s="334" t="str">
        <f>Inek2021A3[[#This Row],[ZPD2]]</f>
        <v>ZP51.06</v>
      </c>
      <c r="B473" s="334" t="str">
        <f>Inek2021A3[[#This Row],[OPSKode]]</f>
        <v>6-004.55</v>
      </c>
      <c r="C473" s="340">
        <f>Inek2021A3[[#This Row],[Betrag2]]</f>
        <v>1713.6</v>
      </c>
      <c r="D473" s="334" t="s">
        <v>2170</v>
      </c>
      <c r="E473" s="334" t="s">
        <v>2171</v>
      </c>
      <c r="F473" s="334" t="s">
        <v>2184</v>
      </c>
      <c r="G473" s="334" t="s">
        <v>2185</v>
      </c>
      <c r="H473" s="334" t="s">
        <v>873</v>
      </c>
      <c r="I473" s="340">
        <v>1713.6</v>
      </c>
    </row>
    <row r="474" spans="1:9" x14ac:dyDescent="0.35">
      <c r="A474" s="334" t="str">
        <f>Inek2021A3[[#This Row],[ZPD2]]</f>
        <v>ZP51.07</v>
      </c>
      <c r="B474" s="334" t="str">
        <f>Inek2021A3[[#This Row],[OPSKode]]</f>
        <v>6-004.56</v>
      </c>
      <c r="C474" s="340">
        <f>Inek2021A3[[#This Row],[Betrag2]]</f>
        <v>2005.47</v>
      </c>
      <c r="D474" s="334" t="s">
        <v>2170</v>
      </c>
      <c r="E474" s="334" t="s">
        <v>2171</v>
      </c>
      <c r="F474" s="334" t="s">
        <v>2186</v>
      </c>
      <c r="G474" s="334" t="s">
        <v>2187</v>
      </c>
      <c r="H474" s="334" t="s">
        <v>876</v>
      </c>
      <c r="I474" s="340">
        <v>2005.47</v>
      </c>
    </row>
    <row r="475" spans="1:9" x14ac:dyDescent="0.35">
      <c r="A475" s="334" t="str">
        <f>Inek2021A3[[#This Row],[ZPD2]]</f>
        <v>ZP51.08</v>
      </c>
      <c r="B475" s="334" t="str">
        <f>Inek2021A3[[#This Row],[OPSKode]]</f>
        <v>6-004.57</v>
      </c>
      <c r="C475" s="340">
        <f>Inek2021A3[[#This Row],[Betrag2]]</f>
        <v>2301.12</v>
      </c>
      <c r="D475" s="334" t="s">
        <v>2170</v>
      </c>
      <c r="E475" s="334" t="s">
        <v>2171</v>
      </c>
      <c r="F475" s="334" t="s">
        <v>2188</v>
      </c>
      <c r="G475" s="334" t="s">
        <v>2189</v>
      </c>
      <c r="H475" s="334" t="s">
        <v>879</v>
      </c>
      <c r="I475" s="340">
        <v>2301.12</v>
      </c>
    </row>
    <row r="476" spans="1:9" x14ac:dyDescent="0.35">
      <c r="A476" s="334" t="str">
        <f>Inek2021A3[[#This Row],[ZPD2]]</f>
        <v>ZP51.09</v>
      </c>
      <c r="B476" s="334" t="str">
        <f>Inek2021A3[[#This Row],[OPSKode]]</f>
        <v>6-004.58</v>
      </c>
      <c r="C476" s="340">
        <f>Inek2021A3[[#This Row],[Betrag2]]</f>
        <v>2594.88</v>
      </c>
      <c r="D476" s="334" t="s">
        <v>2170</v>
      </c>
      <c r="E476" s="334" t="s">
        <v>2171</v>
      </c>
      <c r="F476" s="334" t="s">
        <v>2190</v>
      </c>
      <c r="G476" s="334" t="s">
        <v>2191</v>
      </c>
      <c r="H476" s="334" t="s">
        <v>1296</v>
      </c>
      <c r="I476" s="340">
        <v>2594.88</v>
      </c>
    </row>
    <row r="477" spans="1:9" x14ac:dyDescent="0.35">
      <c r="A477" s="334" t="str">
        <f>Inek2021A3[[#This Row],[ZPD2]]</f>
        <v>ZP51.10</v>
      </c>
      <c r="B477" s="334" t="str">
        <f>Inek2021A3[[#This Row],[OPSKode]]</f>
        <v>6-004.59</v>
      </c>
      <c r="C477" s="340">
        <f>Inek2021A3[[#This Row],[Betrag2]]</f>
        <v>2986.56</v>
      </c>
      <c r="D477" s="334" t="s">
        <v>2170</v>
      </c>
      <c r="E477" s="334" t="s">
        <v>2171</v>
      </c>
      <c r="F477" s="334" t="s">
        <v>2192</v>
      </c>
      <c r="G477" s="334" t="s">
        <v>2193</v>
      </c>
      <c r="H477" s="334" t="s">
        <v>1299</v>
      </c>
      <c r="I477" s="340">
        <v>2986.56</v>
      </c>
    </row>
    <row r="478" spans="1:9" x14ac:dyDescent="0.35">
      <c r="A478" s="334" t="str">
        <f>Inek2021A3[[#This Row],[ZPD2]]</f>
        <v>ZP51.11</v>
      </c>
      <c r="B478" s="334" t="str">
        <f>Inek2021A3[[#This Row],[OPSKode]]</f>
        <v>6-004.5a</v>
      </c>
      <c r="C478" s="340">
        <f>Inek2021A3[[#This Row],[Betrag2]]</f>
        <v>3574.08</v>
      </c>
      <c r="D478" s="334" t="s">
        <v>2170</v>
      </c>
      <c r="E478" s="334" t="s">
        <v>2171</v>
      </c>
      <c r="F478" s="334" t="s">
        <v>2194</v>
      </c>
      <c r="G478" s="334" t="s">
        <v>2195</v>
      </c>
      <c r="H478" s="334" t="s">
        <v>1302</v>
      </c>
      <c r="I478" s="340">
        <v>3574.08</v>
      </c>
    </row>
    <row r="479" spans="1:9" x14ac:dyDescent="0.35">
      <c r="A479" s="334" t="str">
        <f>Inek2021A3[[#This Row],[ZPD2]]</f>
        <v>ZP51.12</v>
      </c>
      <c r="B479" s="334" t="str">
        <f>Inek2021A3[[#This Row],[OPSKode]]</f>
        <v>6-004.5b</v>
      </c>
      <c r="C479" s="340">
        <f>Inek2021A3[[#This Row],[Betrag2]]</f>
        <v>4161.6000000000004</v>
      </c>
      <c r="D479" s="334" t="s">
        <v>2170</v>
      </c>
      <c r="E479" s="334" t="s">
        <v>2171</v>
      </c>
      <c r="F479" s="334" t="s">
        <v>2196</v>
      </c>
      <c r="G479" s="334" t="s">
        <v>2197</v>
      </c>
      <c r="H479" s="334" t="s">
        <v>1305</v>
      </c>
      <c r="I479" s="340">
        <v>4161.6000000000004</v>
      </c>
    </row>
    <row r="480" spans="1:9" x14ac:dyDescent="0.35">
      <c r="A480" s="334" t="str">
        <f>Inek2021A3[[#This Row],[ZPD2]]</f>
        <v>ZP51.13</v>
      </c>
      <c r="B480" s="334" t="str">
        <f>Inek2021A3[[#This Row],[OPSKode]]</f>
        <v>6-004.5c</v>
      </c>
      <c r="C480" s="340">
        <f>Inek2021A3[[#This Row],[Betrag2]]</f>
        <v>4944.96</v>
      </c>
      <c r="D480" s="334" t="s">
        <v>2170</v>
      </c>
      <c r="E480" s="334" t="s">
        <v>2171</v>
      </c>
      <c r="F480" s="334" t="s">
        <v>2198</v>
      </c>
      <c r="G480" s="334" t="s">
        <v>2199</v>
      </c>
      <c r="H480" s="334" t="s">
        <v>2200</v>
      </c>
      <c r="I480" s="340">
        <v>4944.96</v>
      </c>
    </row>
    <row r="481" spans="1:9" x14ac:dyDescent="0.35">
      <c r="A481" s="334" t="str">
        <f>Inek2021A3[[#This Row],[ZPD2]]</f>
        <v>ZP51.14</v>
      </c>
      <c r="B481" s="334" t="str">
        <f>Inek2021A3[[#This Row],[OPSKode]]</f>
        <v>6-004.5d</v>
      </c>
      <c r="C481" s="340">
        <f>Inek2021A3[[#This Row],[Betrag2]]</f>
        <v>6120</v>
      </c>
      <c r="D481" s="334" t="s">
        <v>2170</v>
      </c>
      <c r="E481" s="334" t="s">
        <v>2171</v>
      </c>
      <c r="F481" s="334" t="s">
        <v>2201</v>
      </c>
      <c r="G481" s="334" t="s">
        <v>2202</v>
      </c>
      <c r="H481" s="334" t="s">
        <v>1314</v>
      </c>
      <c r="I481" s="340">
        <v>6120</v>
      </c>
    </row>
    <row r="482" spans="1:9" x14ac:dyDescent="0.35">
      <c r="A482" s="334" t="str">
        <f>Inek2021A3[[#This Row],[ZPD2]]</f>
        <v>ZP51.15</v>
      </c>
      <c r="B482" s="334" t="str">
        <f>Inek2021A3[[#This Row],[OPSKode]]</f>
        <v>6-004.5e</v>
      </c>
      <c r="C482" s="340">
        <f>Inek2021A3[[#This Row],[Betrag2]]</f>
        <v>7295.04</v>
      </c>
      <c r="D482" s="334" t="s">
        <v>2170</v>
      </c>
      <c r="E482" s="334" t="s">
        <v>2171</v>
      </c>
      <c r="F482" s="334" t="s">
        <v>2203</v>
      </c>
      <c r="G482" s="334" t="s">
        <v>2204</v>
      </c>
      <c r="H482" s="334" t="s">
        <v>1317</v>
      </c>
      <c r="I482" s="340">
        <v>7295.04</v>
      </c>
    </row>
    <row r="483" spans="1:9" x14ac:dyDescent="0.35">
      <c r="A483" s="334" t="str">
        <f>Inek2021A3[[#This Row],[ZPD2]]</f>
        <v>ZP51.16</v>
      </c>
      <c r="B483" s="334" t="str">
        <f>Inek2021A3[[#This Row],[OPSKode]]</f>
        <v>6-004.5f</v>
      </c>
      <c r="C483" s="340">
        <f>Inek2021A3[[#This Row],[Betrag2]]</f>
        <v>8470.08</v>
      </c>
      <c r="D483" s="334" t="s">
        <v>2170</v>
      </c>
      <c r="E483" s="334" t="s">
        <v>2171</v>
      </c>
      <c r="F483" s="334" t="s">
        <v>2205</v>
      </c>
      <c r="G483" s="334" t="s">
        <v>2206</v>
      </c>
      <c r="H483" s="334" t="s">
        <v>2207</v>
      </c>
      <c r="I483" s="340">
        <v>8470.08</v>
      </c>
    </row>
    <row r="484" spans="1:9" x14ac:dyDescent="0.35">
      <c r="A484" s="334" t="str">
        <f>Inek2021A3[[#This Row],[ZPD2]]</f>
        <v>ZP51.17</v>
      </c>
      <c r="B484" s="334" t="str">
        <f>Inek2021A3[[#This Row],[OPSKode]]</f>
        <v>6-004.5g</v>
      </c>
      <c r="C484" s="340">
        <f>Inek2021A3[[#This Row],[Betrag2]]</f>
        <v>10036.799999999999</v>
      </c>
      <c r="D484" s="334" t="s">
        <v>2170</v>
      </c>
      <c r="E484" s="334" t="s">
        <v>2171</v>
      </c>
      <c r="F484" s="334" t="s">
        <v>2208</v>
      </c>
      <c r="G484" s="334" t="s">
        <v>2209</v>
      </c>
      <c r="H484" s="334" t="s">
        <v>2210</v>
      </c>
      <c r="I484" s="340">
        <v>10036.799999999999</v>
      </c>
    </row>
    <row r="485" spans="1:9" x14ac:dyDescent="0.35">
      <c r="A485" s="334" t="str">
        <f>Inek2021A3[[#This Row],[ZPD2]]</f>
        <v>ZP51.18</v>
      </c>
      <c r="B485" s="334" t="str">
        <f>Inek2021A3[[#This Row],[OPSKode]]</f>
        <v>6-004.5h</v>
      </c>
      <c r="C485" s="340">
        <f>Inek2021A3[[#This Row],[Betrag2]]</f>
        <v>12386.88</v>
      </c>
      <c r="D485" s="334" t="s">
        <v>2170</v>
      </c>
      <c r="E485" s="334" t="s">
        <v>2171</v>
      </c>
      <c r="F485" s="334" t="s">
        <v>2211</v>
      </c>
      <c r="G485" s="334" t="s">
        <v>2212</v>
      </c>
      <c r="H485" s="334" t="s">
        <v>2213</v>
      </c>
      <c r="I485" s="340">
        <v>12386.88</v>
      </c>
    </row>
    <row r="486" spans="1:9" x14ac:dyDescent="0.35">
      <c r="A486" s="334" t="str">
        <f>Inek2021A3[[#This Row],[ZPD2]]</f>
        <v>ZP51.19</v>
      </c>
      <c r="B486" s="334" t="str">
        <f>Inek2021A3[[#This Row],[OPSKode]]</f>
        <v>6-004.5j</v>
      </c>
      <c r="C486" s="340">
        <f>Inek2021A3[[#This Row],[Betrag2]]</f>
        <v>14736.96</v>
      </c>
      <c r="D486" s="334" t="s">
        <v>2170</v>
      </c>
      <c r="E486" s="334" t="s">
        <v>2171</v>
      </c>
      <c r="F486" s="334" t="s">
        <v>2214</v>
      </c>
      <c r="G486" s="334" t="s">
        <v>2215</v>
      </c>
      <c r="H486" s="334" t="s">
        <v>2216</v>
      </c>
      <c r="I486" s="340">
        <v>14736.96</v>
      </c>
    </row>
    <row r="487" spans="1:9" x14ac:dyDescent="0.35">
      <c r="A487" s="334" t="str">
        <f>Inek2021A3[[#This Row],[ZPD2]]</f>
        <v>ZP51.20</v>
      </c>
      <c r="B487" s="334" t="str">
        <f>Inek2021A3[[#This Row],[OPSKode]]</f>
        <v>6-004.5k</v>
      </c>
      <c r="C487" s="340">
        <f>Inek2021A3[[#This Row],[Betrag2]]</f>
        <v>17087.04</v>
      </c>
      <c r="D487" s="334" t="s">
        <v>2170</v>
      </c>
      <c r="E487" s="334" t="s">
        <v>2171</v>
      </c>
      <c r="F487" s="334" t="s">
        <v>2217</v>
      </c>
      <c r="G487" s="334" t="s">
        <v>2218</v>
      </c>
      <c r="H487" s="334" t="s">
        <v>2219</v>
      </c>
      <c r="I487" s="340">
        <v>17087.04</v>
      </c>
    </row>
    <row r="488" spans="1:9" x14ac:dyDescent="0.35">
      <c r="A488" s="334" t="str">
        <f>Inek2021A3[[#This Row],[ZPD2]]</f>
        <v>ZP51.21</v>
      </c>
      <c r="B488" s="334" t="str">
        <f>Inek2021A3[[#This Row],[OPSKode]]</f>
        <v>6-004.5m</v>
      </c>
      <c r="C488" s="340">
        <f>Inek2021A3[[#This Row],[Betrag2]]</f>
        <v>20220.48</v>
      </c>
      <c r="D488" s="334" t="s">
        <v>2170</v>
      </c>
      <c r="E488" s="334" t="s">
        <v>2171</v>
      </c>
      <c r="F488" s="334" t="s">
        <v>2220</v>
      </c>
      <c r="G488" s="334" t="s">
        <v>2221</v>
      </c>
      <c r="H488" s="334" t="s">
        <v>2222</v>
      </c>
      <c r="I488" s="340">
        <v>20220.48</v>
      </c>
    </row>
    <row r="489" spans="1:9" x14ac:dyDescent="0.35">
      <c r="A489" s="334" t="str">
        <f>Inek2021A3[[#This Row],[ZPD2]]</f>
        <v>ZP51.22</v>
      </c>
      <c r="B489" s="334" t="str">
        <f>Inek2021A3[[#This Row],[OPSKode]]</f>
        <v>6-004.5n</v>
      </c>
      <c r="C489" s="340">
        <f>Inek2021A3[[#This Row],[Betrag2]]</f>
        <v>24920.639999999999</v>
      </c>
      <c r="D489" s="334" t="s">
        <v>2170</v>
      </c>
      <c r="E489" s="334" t="s">
        <v>2171</v>
      </c>
      <c r="F489" s="334" t="s">
        <v>2223</v>
      </c>
      <c r="G489" s="334" t="s">
        <v>2224</v>
      </c>
      <c r="H489" s="334" t="s">
        <v>2225</v>
      </c>
      <c r="I489" s="340">
        <v>24920.639999999999</v>
      </c>
    </row>
    <row r="490" spans="1:9" x14ac:dyDescent="0.35">
      <c r="A490" s="334" t="str">
        <f>Inek2021A3[[#This Row],[ZPD2]]</f>
        <v>ZP51.23</v>
      </c>
      <c r="B490" s="334" t="str">
        <f>Inek2021A3[[#This Row],[OPSKode]]</f>
        <v>6-004.5p</v>
      </c>
      <c r="C490" s="340">
        <f>Inek2021A3[[#This Row],[Betrag2]]</f>
        <v>29620.799999999999</v>
      </c>
      <c r="D490" s="334" t="s">
        <v>2170</v>
      </c>
      <c r="E490" s="334" t="s">
        <v>2171</v>
      </c>
      <c r="F490" s="334" t="s">
        <v>2226</v>
      </c>
      <c r="G490" s="334" t="s">
        <v>2227</v>
      </c>
      <c r="H490" s="334" t="s">
        <v>2228</v>
      </c>
      <c r="I490" s="340">
        <v>29620.799999999999</v>
      </c>
    </row>
    <row r="491" spans="1:9" x14ac:dyDescent="0.35">
      <c r="A491" s="334" t="str">
        <f>Inek2021A3[[#This Row],[ZPD2]]</f>
        <v>ZP51.24</v>
      </c>
      <c r="B491" s="334" t="str">
        <f>Inek2021A3[[#This Row],[OPSKode]]</f>
        <v>6-004.5q</v>
      </c>
      <c r="C491" s="340">
        <f>Inek2021A3[[#This Row],[Betrag2]]</f>
        <v>34320.959999999999</v>
      </c>
      <c r="D491" s="334" t="s">
        <v>2170</v>
      </c>
      <c r="E491" s="334" t="s">
        <v>2171</v>
      </c>
      <c r="F491" s="334" t="s">
        <v>2229</v>
      </c>
      <c r="G491" s="334" t="s">
        <v>2230</v>
      </c>
      <c r="H491" s="334" t="s">
        <v>2231</v>
      </c>
      <c r="I491" s="340">
        <v>34320.959999999999</v>
      </c>
    </row>
    <row r="492" spans="1:9" x14ac:dyDescent="0.35">
      <c r="A492" s="334" t="str">
        <f>Inek2021A3[[#This Row],[ZPD2]]</f>
        <v>ZP51.25</v>
      </c>
      <c r="B492" s="334" t="str">
        <f>Inek2021A3[[#This Row],[OPSKode]]</f>
        <v>6-004.5r</v>
      </c>
      <c r="C492" s="340">
        <f>Inek2021A3[[#This Row],[Betrag2]]</f>
        <v>39021.120000000003</v>
      </c>
      <c r="D492" s="334" t="s">
        <v>2170</v>
      </c>
      <c r="E492" s="334" t="s">
        <v>2171</v>
      </c>
      <c r="F492" s="334" t="s">
        <v>2232</v>
      </c>
      <c r="G492" s="334" t="s">
        <v>2233</v>
      </c>
      <c r="H492" s="334" t="s">
        <v>2234</v>
      </c>
      <c r="I492" s="340">
        <v>39021.120000000003</v>
      </c>
    </row>
    <row r="493" spans="1:9" x14ac:dyDescent="0.35">
      <c r="A493" s="334" t="str">
        <f>Inek2021A3[[#This Row],[ZPD2]]</f>
        <v>ZP51.26</v>
      </c>
      <c r="B493" s="334" t="str">
        <f>Inek2021A3[[#This Row],[OPSKode]]</f>
        <v>6-004.5s</v>
      </c>
      <c r="C493" s="340">
        <f>Inek2021A3[[#This Row],[Betrag2]]</f>
        <v>43721.279999999999</v>
      </c>
      <c r="D493" s="334" t="s">
        <v>2170</v>
      </c>
      <c r="E493" s="334" t="s">
        <v>2171</v>
      </c>
      <c r="F493" s="334" t="s">
        <v>2235</v>
      </c>
      <c r="G493" s="334" t="s">
        <v>2236</v>
      </c>
      <c r="H493" s="334" t="s">
        <v>2237</v>
      </c>
      <c r="I493" s="340">
        <v>43721.279999999999</v>
      </c>
    </row>
    <row r="494" spans="1:9" x14ac:dyDescent="0.35">
      <c r="A494" s="334" t="str">
        <f>Inek2021A3[[#This Row],[ZPD2]]</f>
        <v>ZP51.27</v>
      </c>
      <c r="B494" s="334" t="str">
        <f>Inek2021A3[[#This Row],[OPSKode]]</f>
        <v>6-004.5t</v>
      </c>
      <c r="C494" s="340">
        <f>Inek2021A3[[#This Row],[Betrag2]]</f>
        <v>48421.440000000002</v>
      </c>
      <c r="D494" s="334" t="s">
        <v>2170</v>
      </c>
      <c r="E494" s="334" t="s">
        <v>2171</v>
      </c>
      <c r="F494" s="334" t="s">
        <v>2238</v>
      </c>
      <c r="G494" s="334" t="s">
        <v>2239</v>
      </c>
      <c r="H494" s="334" t="s">
        <v>2240</v>
      </c>
      <c r="I494" s="340">
        <v>48421.440000000002</v>
      </c>
    </row>
    <row r="495" spans="1:9" x14ac:dyDescent="0.35">
      <c r="A495" s="334" t="str">
        <f>Inek2021A3[[#This Row],[ZPD2]]</f>
        <v>ZP51.28</v>
      </c>
      <c r="B495" s="334" t="str">
        <f>Inek2021A3[[#This Row],[OPSKode]]</f>
        <v>6-004.5u</v>
      </c>
      <c r="C495" s="340">
        <f>Inek2021A3[[#This Row],[Betrag2]]</f>
        <v>53121.599999999999</v>
      </c>
      <c r="D495" s="334" t="s">
        <v>2170</v>
      </c>
      <c r="E495" s="334" t="s">
        <v>2171</v>
      </c>
      <c r="F495" s="334" t="s">
        <v>2241</v>
      </c>
      <c r="G495" s="334" t="s">
        <v>2242</v>
      </c>
      <c r="H495" s="334" t="s">
        <v>2243</v>
      </c>
      <c r="I495" s="340">
        <v>53121.599999999999</v>
      </c>
    </row>
    <row r="496" spans="1:9" x14ac:dyDescent="0.35">
      <c r="C496" s="340"/>
      <c r="D496" s="334" t="s">
        <v>2244</v>
      </c>
      <c r="E496" s="334" t="s">
        <v>2245</v>
      </c>
      <c r="H496" s="334" t="s">
        <v>2246</v>
      </c>
    </row>
    <row r="497" spans="1:9" x14ac:dyDescent="0.35">
      <c r="A497" s="334" t="str">
        <f>Inek2021A3[[#This Row],[ZPD2]]</f>
        <v>ZP53.01</v>
      </c>
      <c r="B497" s="334" t="str">
        <f>Inek2021A3[[#This Row],[OPSKode]]</f>
        <v>6-002.4c</v>
      </c>
      <c r="C497" s="340">
        <f>Inek2021A3[[#This Row],[Betrag2]]</f>
        <v>93.26</v>
      </c>
      <c r="D497" s="334" t="s">
        <v>2244</v>
      </c>
      <c r="E497" s="334" t="s">
        <v>2245</v>
      </c>
      <c r="F497" s="334" t="s">
        <v>2247</v>
      </c>
      <c r="G497" s="334" t="s">
        <v>2248</v>
      </c>
      <c r="H497" s="334" t="s">
        <v>2249</v>
      </c>
      <c r="I497" s="340">
        <v>93.26</v>
      </c>
    </row>
    <row r="498" spans="1:9" x14ac:dyDescent="0.35">
      <c r="A498" s="334" t="str">
        <f>Inek2021A3[[#This Row],[ZPD2]]</f>
        <v>ZP53.02</v>
      </c>
      <c r="B498" s="334" t="str">
        <f>Inek2021A3[[#This Row],[OPSKode]]</f>
        <v>6-002.4d</v>
      </c>
      <c r="C498" s="340">
        <f>Inek2021A3[[#This Row],[Betrag2]]</f>
        <v>121.24</v>
      </c>
      <c r="D498" s="334" t="s">
        <v>2244</v>
      </c>
      <c r="E498" s="334" t="s">
        <v>2245</v>
      </c>
      <c r="F498" s="334" t="s">
        <v>2250</v>
      </c>
      <c r="G498" s="334" t="s">
        <v>2251</v>
      </c>
      <c r="H498" s="334" t="s">
        <v>1547</v>
      </c>
      <c r="I498" s="340">
        <v>121.24</v>
      </c>
    </row>
    <row r="499" spans="1:9" x14ac:dyDescent="0.35">
      <c r="A499" s="334" t="str">
        <f>Inek2021A3[[#This Row],[ZPD2]]</f>
        <v>ZP53.03</v>
      </c>
      <c r="B499" s="334" t="str">
        <f>Inek2021A3[[#This Row],[OPSKode]]</f>
        <v>6-002.4e</v>
      </c>
      <c r="C499" s="340">
        <f>Inek2021A3[[#This Row],[Betrag2]]</f>
        <v>149.22</v>
      </c>
      <c r="D499" s="334" t="s">
        <v>2244</v>
      </c>
      <c r="E499" s="334" t="s">
        <v>2245</v>
      </c>
      <c r="F499" s="334" t="s">
        <v>2252</v>
      </c>
      <c r="G499" s="334" t="s">
        <v>2253</v>
      </c>
      <c r="H499" s="334" t="s">
        <v>2254</v>
      </c>
      <c r="I499" s="340">
        <v>149.22</v>
      </c>
    </row>
    <row r="500" spans="1:9" x14ac:dyDescent="0.35">
      <c r="A500" s="334" t="str">
        <f>Inek2021A3[[#This Row],[ZPD2]]</f>
        <v>ZP53.04</v>
      </c>
      <c r="B500" s="334" t="str">
        <f>Inek2021A3[[#This Row],[OPSKode]]</f>
        <v>6-002.4f</v>
      </c>
      <c r="C500" s="340">
        <f>Inek2021A3[[#This Row],[Betrag2]]</f>
        <v>177.2</v>
      </c>
      <c r="D500" s="334" t="s">
        <v>2244</v>
      </c>
      <c r="E500" s="334" t="s">
        <v>2245</v>
      </c>
      <c r="F500" s="334" t="s">
        <v>2255</v>
      </c>
      <c r="G500" s="334" t="s">
        <v>2256</v>
      </c>
      <c r="H500" s="334" t="s">
        <v>2257</v>
      </c>
      <c r="I500" s="340">
        <v>177.2</v>
      </c>
    </row>
    <row r="501" spans="1:9" x14ac:dyDescent="0.35">
      <c r="A501" s="334" t="str">
        <f>Inek2021A3[[#This Row],[ZPD2]]</f>
        <v>ZP53.05</v>
      </c>
      <c r="B501" s="334" t="str">
        <f>Inek2021A3[[#This Row],[OPSKode]]</f>
        <v>6-002.4g</v>
      </c>
      <c r="C501" s="340">
        <f>Inek2021A3[[#This Row],[Betrag2]]</f>
        <v>205.18</v>
      </c>
      <c r="D501" s="334" t="s">
        <v>2244</v>
      </c>
      <c r="E501" s="334" t="s">
        <v>2245</v>
      </c>
      <c r="F501" s="334" t="s">
        <v>2258</v>
      </c>
      <c r="G501" s="334" t="s">
        <v>2259</v>
      </c>
      <c r="H501" s="334" t="s">
        <v>2260</v>
      </c>
      <c r="I501" s="340">
        <v>205.18</v>
      </c>
    </row>
    <row r="502" spans="1:9" x14ac:dyDescent="0.35">
      <c r="C502" s="340"/>
      <c r="D502" s="334" t="s">
        <v>2261</v>
      </c>
      <c r="E502" s="334" t="s">
        <v>2262</v>
      </c>
      <c r="H502" s="334" t="s">
        <v>2263</v>
      </c>
    </row>
    <row r="503" spans="1:9" x14ac:dyDescent="0.35">
      <c r="A503" s="334" t="str">
        <f>Inek2021A3[[#This Row],[ZPD2]]</f>
        <v>ZP54.01</v>
      </c>
      <c r="B503" s="334" t="str">
        <f>Inek2021A3[[#This Row],[OPSKode]]</f>
        <v>6-005.b0</v>
      </c>
      <c r="C503" s="340">
        <f>Inek2021A3[[#This Row],[Betrag2]]</f>
        <v>775.75</v>
      </c>
      <c r="D503" s="334" t="s">
        <v>2261</v>
      </c>
      <c r="E503" s="334" t="s">
        <v>2262</v>
      </c>
      <c r="F503" s="334" t="s">
        <v>2264</v>
      </c>
      <c r="G503" s="334" t="s">
        <v>2265</v>
      </c>
      <c r="H503" s="334" t="s">
        <v>2266</v>
      </c>
      <c r="I503" s="340">
        <v>775.75</v>
      </c>
    </row>
    <row r="504" spans="1:9" x14ac:dyDescent="0.35">
      <c r="A504" s="334" t="str">
        <f>Inek2021A3[[#This Row],[ZPD2]]</f>
        <v>ZP54.02</v>
      </c>
      <c r="B504" s="334" t="str">
        <f>Inek2021A3[[#This Row],[OPSKode]]</f>
        <v>6-005.b1</v>
      </c>
      <c r="C504" s="340">
        <f>Inek2021A3[[#This Row],[Betrag2]]</f>
        <v>1357.56</v>
      </c>
      <c r="D504" s="334" t="s">
        <v>2261</v>
      </c>
      <c r="E504" s="334" t="s">
        <v>2262</v>
      </c>
      <c r="F504" s="334" t="s">
        <v>2267</v>
      </c>
      <c r="G504" s="334" t="s">
        <v>2268</v>
      </c>
      <c r="H504" s="334" t="s">
        <v>1951</v>
      </c>
      <c r="I504" s="340">
        <v>1357.56</v>
      </c>
    </row>
    <row r="505" spans="1:9" x14ac:dyDescent="0.35">
      <c r="A505" s="334" t="str">
        <f>Inek2021A3[[#This Row],[ZPD2]]</f>
        <v>ZP54.03</v>
      </c>
      <c r="B505" s="334" t="str">
        <f>Inek2021A3[[#This Row],[OPSKode]]</f>
        <v>6-005.b2</v>
      </c>
      <c r="C505" s="340">
        <f>Inek2021A3[[#This Row],[Betrag2]]</f>
        <v>1939.37</v>
      </c>
      <c r="D505" s="334" t="s">
        <v>2261</v>
      </c>
      <c r="E505" s="334" t="s">
        <v>2262</v>
      </c>
      <c r="F505" s="334" t="s">
        <v>2269</v>
      </c>
      <c r="G505" s="334" t="s">
        <v>2270</v>
      </c>
      <c r="H505" s="334" t="s">
        <v>1954</v>
      </c>
      <c r="I505" s="340">
        <v>1939.37</v>
      </c>
    </row>
    <row r="506" spans="1:9" x14ac:dyDescent="0.35">
      <c r="A506" s="334" t="str">
        <f>Inek2021A3[[#This Row],[ZPD2]]</f>
        <v>ZP54.04</v>
      </c>
      <c r="B506" s="334" t="str">
        <f>Inek2021A3[[#This Row],[OPSKode]]</f>
        <v>6-005.b3</v>
      </c>
      <c r="C506" s="340">
        <f>Inek2021A3[[#This Row],[Betrag2]]</f>
        <v>2521.1799999999998</v>
      </c>
      <c r="D506" s="334" t="s">
        <v>2261</v>
      </c>
      <c r="E506" s="334" t="s">
        <v>2262</v>
      </c>
      <c r="F506" s="334" t="s">
        <v>2271</v>
      </c>
      <c r="G506" s="334" t="s">
        <v>2272</v>
      </c>
      <c r="H506" s="334" t="s">
        <v>1957</v>
      </c>
      <c r="I506" s="340">
        <v>2521.1799999999998</v>
      </c>
    </row>
    <row r="507" spans="1:9" x14ac:dyDescent="0.35">
      <c r="A507" s="334" t="str">
        <f>Inek2021A3[[#This Row],[ZPD2]]</f>
        <v>ZP54.05</v>
      </c>
      <c r="B507" s="334" t="str">
        <f>Inek2021A3[[#This Row],[OPSKode]]</f>
        <v>6-005.b4</v>
      </c>
      <c r="C507" s="340">
        <f>Inek2021A3[[#This Row],[Betrag2]]</f>
        <v>3102.99</v>
      </c>
      <c r="D507" s="334" t="s">
        <v>2261</v>
      </c>
      <c r="E507" s="334" t="s">
        <v>2262</v>
      </c>
      <c r="F507" s="334" t="s">
        <v>2273</v>
      </c>
      <c r="G507" s="334" t="s">
        <v>2274</v>
      </c>
      <c r="H507" s="334" t="s">
        <v>1960</v>
      </c>
      <c r="I507" s="340">
        <v>3102.99</v>
      </c>
    </row>
    <row r="508" spans="1:9" x14ac:dyDescent="0.35">
      <c r="A508" s="334" t="str">
        <f>Inek2021A3[[#This Row],[ZPD2]]</f>
        <v>ZP54.06</v>
      </c>
      <c r="B508" s="334" t="str">
        <f>Inek2021A3[[#This Row],[OPSKode]]</f>
        <v>6-005.b5</v>
      </c>
      <c r="C508" s="340">
        <f>Inek2021A3[[#This Row],[Betrag2]]</f>
        <v>3684.8</v>
      </c>
      <c r="D508" s="334" t="s">
        <v>2261</v>
      </c>
      <c r="E508" s="334" t="s">
        <v>2262</v>
      </c>
      <c r="F508" s="334" t="s">
        <v>2275</v>
      </c>
      <c r="G508" s="334" t="s">
        <v>2276</v>
      </c>
      <c r="H508" s="334" t="s">
        <v>1963</v>
      </c>
      <c r="I508" s="340">
        <v>3684.8</v>
      </c>
    </row>
    <row r="509" spans="1:9" x14ac:dyDescent="0.35">
      <c r="A509" s="334" t="str">
        <f>Inek2021A3[[#This Row],[ZPD2]]</f>
        <v>ZP54.07</v>
      </c>
      <c r="B509" s="334" t="str">
        <f>Inek2021A3[[#This Row],[OPSKode]]</f>
        <v>6-005.b6</v>
      </c>
      <c r="C509" s="340">
        <f>Inek2021A3[[#This Row],[Betrag2]]</f>
        <v>4266.6099999999997</v>
      </c>
      <c r="D509" s="334" t="s">
        <v>2261</v>
      </c>
      <c r="E509" s="334" t="s">
        <v>2262</v>
      </c>
      <c r="F509" s="334" t="s">
        <v>2277</v>
      </c>
      <c r="G509" s="334" t="s">
        <v>2278</v>
      </c>
      <c r="H509" s="334" t="s">
        <v>1966</v>
      </c>
      <c r="I509" s="340">
        <v>4266.6099999999997</v>
      </c>
    </row>
    <row r="510" spans="1:9" x14ac:dyDescent="0.35">
      <c r="A510" s="334" t="str">
        <f>Inek2021A3[[#This Row],[ZPD2]]</f>
        <v>ZP54.08</v>
      </c>
      <c r="B510" s="334" t="str">
        <f>Inek2021A3[[#This Row],[OPSKode]]</f>
        <v>6-005.b7</v>
      </c>
      <c r="C510" s="340">
        <f>Inek2021A3[[#This Row],[Betrag2]]</f>
        <v>4848.42</v>
      </c>
      <c r="D510" s="334" t="s">
        <v>2261</v>
      </c>
      <c r="E510" s="334" t="s">
        <v>2262</v>
      </c>
      <c r="F510" s="334" t="s">
        <v>2279</v>
      </c>
      <c r="G510" s="334" t="s">
        <v>2280</v>
      </c>
      <c r="H510" s="334" t="s">
        <v>1969</v>
      </c>
      <c r="I510" s="340">
        <v>4848.42</v>
      </c>
    </row>
    <row r="511" spans="1:9" x14ac:dyDescent="0.35">
      <c r="A511" s="334" t="str">
        <f>Inek2021A3[[#This Row],[ZPD2]]</f>
        <v>ZP54.09</v>
      </c>
      <c r="B511" s="334" t="str">
        <f>Inek2021A3[[#This Row],[OPSKode]]</f>
        <v>6-005.b8</v>
      </c>
      <c r="C511" s="340">
        <f>Inek2021A3[[#This Row],[Betrag2]]</f>
        <v>5430.23</v>
      </c>
      <c r="D511" s="334" t="s">
        <v>2261</v>
      </c>
      <c r="E511" s="334" t="s">
        <v>2262</v>
      </c>
      <c r="F511" s="334" t="s">
        <v>2281</v>
      </c>
      <c r="G511" s="334" t="s">
        <v>2282</v>
      </c>
      <c r="H511" s="334" t="s">
        <v>1972</v>
      </c>
      <c r="I511" s="340">
        <v>5430.23</v>
      </c>
    </row>
    <row r="512" spans="1:9" x14ac:dyDescent="0.35">
      <c r="A512" s="334" t="str">
        <f>Inek2021A3[[#This Row],[ZPD2]]</f>
        <v>ZP54.10</v>
      </c>
      <c r="B512" s="334" t="str">
        <f>Inek2021A3[[#This Row],[OPSKode]]</f>
        <v>6-005.b9</v>
      </c>
      <c r="C512" s="340">
        <f>Inek2021A3[[#This Row],[Betrag2]]</f>
        <v>6205.97</v>
      </c>
      <c r="D512" s="334" t="s">
        <v>2261</v>
      </c>
      <c r="E512" s="334" t="s">
        <v>2262</v>
      </c>
      <c r="F512" s="334" t="s">
        <v>2283</v>
      </c>
      <c r="G512" s="334" t="s">
        <v>2284</v>
      </c>
      <c r="H512" s="334" t="s">
        <v>1975</v>
      </c>
      <c r="I512" s="340">
        <v>6205.97</v>
      </c>
    </row>
    <row r="513" spans="1:9" x14ac:dyDescent="0.35">
      <c r="A513" s="334" t="str">
        <f>Inek2021A3[[#This Row],[ZPD2]]</f>
        <v>ZP54.11</v>
      </c>
      <c r="B513" s="334" t="str">
        <f>Inek2021A3[[#This Row],[OPSKode]]</f>
        <v>6-005.ba</v>
      </c>
      <c r="C513" s="340">
        <f>Inek2021A3[[#This Row],[Betrag2]]</f>
        <v>7369.59</v>
      </c>
      <c r="D513" s="334" t="s">
        <v>2261</v>
      </c>
      <c r="E513" s="334" t="s">
        <v>2262</v>
      </c>
      <c r="F513" s="334" t="s">
        <v>2285</v>
      </c>
      <c r="G513" s="334" t="s">
        <v>2286</v>
      </c>
      <c r="H513" s="334" t="s">
        <v>1978</v>
      </c>
      <c r="I513" s="340">
        <v>7369.59</v>
      </c>
    </row>
    <row r="514" spans="1:9" x14ac:dyDescent="0.35">
      <c r="A514" s="334" t="str">
        <f>Inek2021A3[[#This Row],[ZPD2]]</f>
        <v>ZP54.12</v>
      </c>
      <c r="B514" s="334" t="str">
        <f>Inek2021A3[[#This Row],[OPSKode]]</f>
        <v>6-005.bb</v>
      </c>
      <c r="C514" s="340">
        <f>Inek2021A3[[#This Row],[Betrag2]]</f>
        <v>8533.2099999999991</v>
      </c>
      <c r="D514" s="334" t="s">
        <v>2261</v>
      </c>
      <c r="E514" s="334" t="s">
        <v>2262</v>
      </c>
      <c r="F514" s="334" t="s">
        <v>2287</v>
      </c>
      <c r="G514" s="334" t="s">
        <v>2288</v>
      </c>
      <c r="H514" s="334" t="s">
        <v>1981</v>
      </c>
      <c r="I514" s="340">
        <v>8533.2099999999991</v>
      </c>
    </row>
    <row r="515" spans="1:9" x14ac:dyDescent="0.35">
      <c r="A515" s="334" t="str">
        <f>Inek2021A3[[#This Row],[ZPD2]]</f>
        <v>ZP54.13</v>
      </c>
      <c r="B515" s="334" t="str">
        <f>Inek2021A3[[#This Row],[OPSKode]]</f>
        <v>6-005.bc</v>
      </c>
      <c r="C515" s="340">
        <f>Inek2021A3[[#This Row],[Betrag2]]</f>
        <v>9696.83</v>
      </c>
      <c r="D515" s="334" t="s">
        <v>2261</v>
      </c>
      <c r="E515" s="334" t="s">
        <v>2262</v>
      </c>
      <c r="F515" s="334" t="s">
        <v>2289</v>
      </c>
      <c r="G515" s="334" t="s">
        <v>2290</v>
      </c>
      <c r="H515" s="334" t="s">
        <v>1984</v>
      </c>
      <c r="I515" s="340">
        <v>9696.83</v>
      </c>
    </row>
    <row r="516" spans="1:9" x14ac:dyDescent="0.35">
      <c r="A516" s="334" t="str">
        <f>Inek2021A3[[#This Row],[ZPD2]]</f>
        <v>ZP54.14</v>
      </c>
      <c r="B516" s="334" t="str">
        <f>Inek2021A3[[#This Row],[OPSKode]]</f>
        <v>6-005.bd</v>
      </c>
      <c r="C516" s="340">
        <f>Inek2021A3[[#This Row],[Betrag2]]</f>
        <v>10860.45</v>
      </c>
      <c r="D516" s="334" t="s">
        <v>2261</v>
      </c>
      <c r="E516" s="334" t="s">
        <v>2262</v>
      </c>
      <c r="F516" s="334" t="s">
        <v>2291</v>
      </c>
      <c r="G516" s="334" t="s">
        <v>2292</v>
      </c>
      <c r="H516" s="334" t="s">
        <v>1987</v>
      </c>
      <c r="I516" s="340">
        <v>10860.45</v>
      </c>
    </row>
    <row r="517" spans="1:9" x14ac:dyDescent="0.35">
      <c r="A517" s="334" t="str">
        <f>Inek2021A3[[#This Row],[ZPD2]]</f>
        <v>ZP54.15</v>
      </c>
      <c r="B517" s="334" t="str">
        <f>Inek2021A3[[#This Row],[OPSKode]]</f>
        <v>6-005.be</v>
      </c>
      <c r="C517" s="340">
        <f>Inek2021A3[[#This Row],[Betrag2]]</f>
        <v>12024.07</v>
      </c>
      <c r="D517" s="334" t="s">
        <v>2261</v>
      </c>
      <c r="E517" s="334" t="s">
        <v>2262</v>
      </c>
      <c r="F517" s="334" t="s">
        <v>2293</v>
      </c>
      <c r="G517" s="334" t="s">
        <v>2294</v>
      </c>
      <c r="H517" s="334" t="s">
        <v>532</v>
      </c>
      <c r="I517" s="340">
        <v>12024.07</v>
      </c>
    </row>
    <row r="518" spans="1:9" x14ac:dyDescent="0.35">
      <c r="A518" s="334" t="str">
        <f>Inek2021A3[[#This Row],[ZPD2]]</f>
        <v>ZP54.16</v>
      </c>
      <c r="B518" s="334" t="str">
        <f>Inek2021A3[[#This Row],[OPSKode]]</f>
        <v>6-005.bf</v>
      </c>
      <c r="C518" s="340">
        <f>Inek2021A3[[#This Row],[Betrag2]]</f>
        <v>13187.69</v>
      </c>
      <c r="D518" s="334" t="s">
        <v>2261</v>
      </c>
      <c r="E518" s="334" t="s">
        <v>2262</v>
      </c>
      <c r="F518" s="334" t="s">
        <v>2295</v>
      </c>
      <c r="G518" s="334" t="s">
        <v>2296</v>
      </c>
      <c r="H518" s="334" t="s">
        <v>535</v>
      </c>
      <c r="I518" s="340">
        <v>13187.69</v>
      </c>
    </row>
    <row r="519" spans="1:9" x14ac:dyDescent="0.35">
      <c r="A519" s="334" t="str">
        <f>Inek2021A3[[#This Row],[ZPD2]]</f>
        <v>ZP54.17</v>
      </c>
      <c r="B519" s="334" t="str">
        <f>Inek2021A3[[#This Row],[OPSKode]]</f>
        <v>6-005.bg</v>
      </c>
      <c r="C519" s="340">
        <f>Inek2021A3[[#This Row],[Betrag2]]</f>
        <v>14351.31</v>
      </c>
      <c r="D519" s="334" t="s">
        <v>2261</v>
      </c>
      <c r="E519" s="334" t="s">
        <v>2262</v>
      </c>
      <c r="F519" s="334" t="s">
        <v>2297</v>
      </c>
      <c r="G519" s="334" t="s">
        <v>2298</v>
      </c>
      <c r="H519" s="334" t="s">
        <v>538</v>
      </c>
      <c r="I519" s="340">
        <v>14351.31</v>
      </c>
    </row>
    <row r="520" spans="1:9" x14ac:dyDescent="0.35">
      <c r="A520" s="334" t="str">
        <f>Inek2021A3[[#This Row],[ZPD2]]</f>
        <v>ZP54.18</v>
      </c>
      <c r="B520" s="334" t="str">
        <f>Inek2021A3[[#This Row],[OPSKode]]</f>
        <v>6-005.bh</v>
      </c>
      <c r="C520" s="340">
        <f>Inek2021A3[[#This Row],[Betrag2]]</f>
        <v>15514.93</v>
      </c>
      <c r="D520" s="334" t="s">
        <v>2261</v>
      </c>
      <c r="E520" s="334" t="s">
        <v>2262</v>
      </c>
      <c r="F520" s="334" t="s">
        <v>2299</v>
      </c>
      <c r="G520" s="334" t="s">
        <v>2300</v>
      </c>
      <c r="H520" s="334" t="s">
        <v>541</v>
      </c>
      <c r="I520" s="340">
        <v>15514.93</v>
      </c>
    </row>
    <row r="521" spans="1:9" x14ac:dyDescent="0.35">
      <c r="A521" s="334" t="str">
        <f>Inek2021A3[[#This Row],[ZPD2]]</f>
        <v>ZP54.19</v>
      </c>
      <c r="B521" s="334" t="str">
        <f>Inek2021A3[[#This Row],[OPSKode]]</f>
        <v>6-005.bj</v>
      </c>
      <c r="C521" s="340">
        <f>Inek2021A3[[#This Row],[Betrag2]]</f>
        <v>16678.55</v>
      </c>
      <c r="D521" s="334" t="s">
        <v>2261</v>
      </c>
      <c r="E521" s="334" t="s">
        <v>2262</v>
      </c>
      <c r="F521" s="334" t="s">
        <v>2301</v>
      </c>
      <c r="G521" s="334" t="s">
        <v>2302</v>
      </c>
      <c r="H521" s="334" t="s">
        <v>2303</v>
      </c>
      <c r="I521" s="340">
        <v>16678.55</v>
      </c>
    </row>
    <row r="522" spans="1:9" x14ac:dyDescent="0.35">
      <c r="C522" s="340"/>
      <c r="D522" s="334" t="s">
        <v>2379</v>
      </c>
      <c r="E522" s="334" t="s">
        <v>2380</v>
      </c>
      <c r="H522" s="334" t="s">
        <v>2381</v>
      </c>
    </row>
    <row r="523" spans="1:9" x14ac:dyDescent="0.35">
      <c r="A523" s="334" t="str">
        <f>Inek2021A3[[#This Row],[ZPD2]]</f>
        <v>ZP56.01</v>
      </c>
      <c r="B523" s="334" t="str">
        <f>Inek2021A3[[#This Row],[OPSKode]]</f>
        <v>6-005.e0</v>
      </c>
      <c r="C523" s="340">
        <f>Inek2021A3[[#This Row],[Betrag2]]</f>
        <v>966.85</v>
      </c>
      <c r="D523" s="334" t="s">
        <v>2379</v>
      </c>
      <c r="E523" s="334" t="s">
        <v>2380</v>
      </c>
      <c r="F523" s="334" t="s">
        <v>2382</v>
      </c>
      <c r="G523" s="334" t="s">
        <v>2383</v>
      </c>
      <c r="H523" s="334" t="s">
        <v>2384</v>
      </c>
      <c r="I523" s="340">
        <v>966.85</v>
      </c>
    </row>
    <row r="524" spans="1:9" x14ac:dyDescent="0.35">
      <c r="A524" s="334" t="str">
        <f>Inek2021A3[[#This Row],[ZPD2]]</f>
        <v>ZP56.02</v>
      </c>
      <c r="B524" s="334" t="str">
        <f>Inek2021A3[[#This Row],[OPSKode]]</f>
        <v>6-005.e1</v>
      </c>
      <c r="C524" s="340">
        <f>Inek2021A3[[#This Row],[Betrag2]]</f>
        <v>1933.69</v>
      </c>
      <c r="D524" s="334" t="s">
        <v>2379</v>
      </c>
      <c r="E524" s="334" t="s">
        <v>2380</v>
      </c>
      <c r="F524" s="334" t="s">
        <v>2385</v>
      </c>
      <c r="G524" s="334" t="s">
        <v>2386</v>
      </c>
      <c r="H524" s="334" t="s">
        <v>1526</v>
      </c>
      <c r="I524" s="340">
        <v>1933.69</v>
      </c>
    </row>
    <row r="525" spans="1:9" x14ac:dyDescent="0.35">
      <c r="A525" s="334" t="str">
        <f>Inek2021A3[[#This Row],[ZPD2]]</f>
        <v>ZP56.03</v>
      </c>
      <c r="B525" s="334" t="str">
        <f>Inek2021A3[[#This Row],[OPSKode]]</f>
        <v>6-005.e2</v>
      </c>
      <c r="C525" s="340">
        <f>Inek2021A3[[#This Row],[Betrag2]]</f>
        <v>3383.96</v>
      </c>
      <c r="D525" s="334" t="s">
        <v>2379</v>
      </c>
      <c r="E525" s="334" t="s">
        <v>2380</v>
      </c>
      <c r="F525" s="334" t="s">
        <v>2387</v>
      </c>
      <c r="G525" s="334" t="s">
        <v>2388</v>
      </c>
      <c r="H525" s="334" t="s">
        <v>1529</v>
      </c>
      <c r="I525" s="340">
        <v>3383.96</v>
      </c>
    </row>
    <row r="526" spans="1:9" x14ac:dyDescent="0.35">
      <c r="A526" s="334" t="str">
        <f>Inek2021A3[[#This Row],[ZPD2]]</f>
        <v>ZP56.04</v>
      </c>
      <c r="B526" s="334" t="str">
        <f>Inek2021A3[[#This Row],[OPSKode]]</f>
        <v>6-005.e3</v>
      </c>
      <c r="C526" s="340">
        <f>Inek2021A3[[#This Row],[Betrag2]]</f>
        <v>4834.2299999999996</v>
      </c>
      <c r="D526" s="334" t="s">
        <v>2379</v>
      </c>
      <c r="E526" s="334" t="s">
        <v>2380</v>
      </c>
      <c r="F526" s="334" t="s">
        <v>2389</v>
      </c>
      <c r="G526" s="334" t="s">
        <v>2390</v>
      </c>
      <c r="H526" s="334" t="s">
        <v>1532</v>
      </c>
      <c r="I526" s="340">
        <v>4834.2299999999996</v>
      </c>
    </row>
    <row r="527" spans="1:9" x14ac:dyDescent="0.35">
      <c r="A527" s="334" t="str">
        <f>Inek2021A3[[#This Row],[ZPD2]]</f>
        <v>ZP56.05</v>
      </c>
      <c r="B527" s="334" t="str">
        <f>Inek2021A3[[#This Row],[OPSKode]]</f>
        <v>6-005.e4</v>
      </c>
      <c r="C527" s="340">
        <f>Inek2021A3[[#This Row],[Betrag2]]</f>
        <v>6284.5</v>
      </c>
      <c r="D527" s="334" t="s">
        <v>2379</v>
      </c>
      <c r="E527" s="334" t="s">
        <v>2380</v>
      </c>
      <c r="F527" s="334" t="s">
        <v>2391</v>
      </c>
      <c r="G527" s="334" t="s">
        <v>2392</v>
      </c>
      <c r="H527" s="334" t="s">
        <v>1535</v>
      </c>
      <c r="I527" s="340">
        <v>6284.5</v>
      </c>
    </row>
    <row r="528" spans="1:9" x14ac:dyDescent="0.35">
      <c r="A528" s="334" t="str">
        <f>Inek2021A3[[#This Row],[ZPD2]]</f>
        <v>ZP56.06</v>
      </c>
      <c r="B528" s="334" t="str">
        <f>Inek2021A3[[#This Row],[OPSKode]]</f>
        <v>6-005.e5</v>
      </c>
      <c r="C528" s="340">
        <f>Inek2021A3[[#This Row],[Betrag2]]</f>
        <v>7734.77</v>
      </c>
      <c r="D528" s="334" t="s">
        <v>2379</v>
      </c>
      <c r="E528" s="334" t="s">
        <v>2380</v>
      </c>
      <c r="F528" s="334" t="s">
        <v>2393</v>
      </c>
      <c r="G528" s="334" t="s">
        <v>2394</v>
      </c>
      <c r="H528" s="334" t="s">
        <v>1538</v>
      </c>
      <c r="I528" s="340">
        <v>7734.77</v>
      </c>
    </row>
    <row r="529" spans="1:9" x14ac:dyDescent="0.35">
      <c r="A529" s="334" t="str">
        <f>Inek2021A3[[#This Row],[ZPD2]]</f>
        <v>ZP56.07</v>
      </c>
      <c r="B529" s="334" t="str">
        <f>Inek2021A3[[#This Row],[OPSKode]]</f>
        <v>6-005.e6</v>
      </c>
      <c r="C529" s="340">
        <f>Inek2021A3[[#This Row],[Betrag2]]</f>
        <v>9185.0400000000009</v>
      </c>
      <c r="D529" s="334" t="s">
        <v>2379</v>
      </c>
      <c r="E529" s="334" t="s">
        <v>2380</v>
      </c>
      <c r="F529" s="334" t="s">
        <v>2395</v>
      </c>
      <c r="G529" s="334" t="s">
        <v>2396</v>
      </c>
      <c r="H529" s="334" t="s">
        <v>1541</v>
      </c>
      <c r="I529" s="340">
        <v>9185.0400000000009</v>
      </c>
    </row>
    <row r="530" spans="1:9" x14ac:dyDescent="0.35">
      <c r="A530" s="334" t="str">
        <f>Inek2021A3[[#This Row],[ZPD2]]</f>
        <v>ZP56.08</v>
      </c>
      <c r="B530" s="334" t="str">
        <f>Inek2021A3[[#This Row],[OPSKode]]</f>
        <v>6-005.e7</v>
      </c>
      <c r="C530" s="340">
        <f>Inek2021A3[[#This Row],[Betrag2]]</f>
        <v>10635.31</v>
      </c>
      <c r="D530" s="334" t="s">
        <v>2379</v>
      </c>
      <c r="E530" s="334" t="s">
        <v>2380</v>
      </c>
      <c r="F530" s="334" t="s">
        <v>2397</v>
      </c>
      <c r="G530" s="334" t="s">
        <v>2398</v>
      </c>
      <c r="H530" s="334" t="s">
        <v>1544</v>
      </c>
      <c r="I530" s="340">
        <v>10635.31</v>
      </c>
    </row>
    <row r="531" spans="1:9" x14ac:dyDescent="0.35">
      <c r="A531" s="334" t="str">
        <f>Inek2021A3[[#This Row],[ZPD2]]</f>
        <v>ZP56.09</v>
      </c>
      <c r="B531" s="334" t="str">
        <f>Inek2021A3[[#This Row],[OPSKode]]</f>
        <v>6-005.e8</v>
      </c>
      <c r="C531" s="340">
        <f>Inek2021A3[[#This Row],[Betrag2]]</f>
        <v>12022.73</v>
      </c>
      <c r="D531" s="334" t="s">
        <v>2379</v>
      </c>
      <c r="E531" s="334" t="s">
        <v>2380</v>
      </c>
      <c r="F531" s="334" t="s">
        <v>2399</v>
      </c>
      <c r="G531" s="334" t="s">
        <v>2400</v>
      </c>
      <c r="H531" s="334" t="s">
        <v>2401</v>
      </c>
      <c r="I531" s="340">
        <v>12022.73</v>
      </c>
    </row>
    <row r="532" spans="1:9" x14ac:dyDescent="0.35">
      <c r="A532" s="334" t="str">
        <f>Inek2021A3[[#This Row],[ZPD2]]</f>
        <v>ZP56.10</v>
      </c>
      <c r="B532" s="334" t="str">
        <f>Inek2021A3[[#This Row],[OPSKode]]</f>
        <v>6-005.e9</v>
      </c>
      <c r="C532" s="340">
        <f>Inek2021A3[[#This Row],[Betrag2]]</f>
        <v>13535.84</v>
      </c>
      <c r="D532" s="334" t="s">
        <v>2379</v>
      </c>
      <c r="E532" s="334" t="s">
        <v>2380</v>
      </c>
      <c r="F532" s="334" t="s">
        <v>2402</v>
      </c>
      <c r="G532" s="334" t="s">
        <v>2403</v>
      </c>
      <c r="H532" s="334" t="s">
        <v>2404</v>
      </c>
      <c r="I532" s="340">
        <v>13535.84</v>
      </c>
    </row>
    <row r="533" spans="1:9" x14ac:dyDescent="0.35">
      <c r="A533" s="334" t="str">
        <f>Inek2021A3[[#This Row],[ZPD2]]</f>
        <v>ZP56.11</v>
      </c>
      <c r="B533" s="334" t="str">
        <f>Inek2021A3[[#This Row],[OPSKode]]</f>
        <v>6-005.ea</v>
      </c>
      <c r="C533" s="340">
        <f>Inek2021A3[[#This Row],[Betrag2]]</f>
        <v>15469.54</v>
      </c>
      <c r="D533" s="334" t="s">
        <v>2379</v>
      </c>
      <c r="E533" s="334" t="s">
        <v>2380</v>
      </c>
      <c r="F533" s="334" t="s">
        <v>2405</v>
      </c>
      <c r="G533" s="334" t="s">
        <v>2406</v>
      </c>
      <c r="H533" s="334" t="s">
        <v>2254</v>
      </c>
      <c r="I533" s="340">
        <v>15469.54</v>
      </c>
    </row>
    <row r="534" spans="1:9" x14ac:dyDescent="0.35">
      <c r="A534" s="334" t="str">
        <f>Inek2021A3[[#This Row],[ZPD2]]</f>
        <v>ZP56.12</v>
      </c>
      <c r="B534" s="334" t="str">
        <f>Inek2021A3[[#This Row],[OPSKode]]</f>
        <v>6-005.eb</v>
      </c>
      <c r="C534" s="340">
        <f>Inek2021A3[[#This Row],[Betrag2]]</f>
        <v>18370.07</v>
      </c>
      <c r="D534" s="334" t="s">
        <v>2379</v>
      </c>
      <c r="E534" s="334" t="s">
        <v>2380</v>
      </c>
      <c r="F534" s="334" t="s">
        <v>2407</v>
      </c>
      <c r="G534" s="334" t="s">
        <v>2408</v>
      </c>
      <c r="H534" s="334" t="s">
        <v>2257</v>
      </c>
      <c r="I534" s="340">
        <v>18370.07</v>
      </c>
    </row>
    <row r="535" spans="1:9" x14ac:dyDescent="0.35">
      <c r="A535" s="334" t="str">
        <f>Inek2021A3[[#This Row],[ZPD2]]</f>
        <v>ZP56.13</v>
      </c>
      <c r="B535" s="334" t="str">
        <f>Inek2021A3[[#This Row],[OPSKode]]</f>
        <v>6-005.ec</v>
      </c>
      <c r="C535" s="340">
        <f>Inek2021A3[[#This Row],[Betrag2]]</f>
        <v>21270.61</v>
      </c>
      <c r="D535" s="334" t="s">
        <v>2379</v>
      </c>
      <c r="E535" s="334" t="s">
        <v>2380</v>
      </c>
      <c r="F535" s="334" t="s">
        <v>2409</v>
      </c>
      <c r="G535" s="334" t="s">
        <v>2410</v>
      </c>
      <c r="H535" s="334" t="s">
        <v>2411</v>
      </c>
      <c r="I535" s="340">
        <v>21270.61</v>
      </c>
    </row>
    <row r="536" spans="1:9" x14ac:dyDescent="0.35">
      <c r="A536" s="334" t="str">
        <f>Inek2021A3[[#This Row],[ZPD2]]</f>
        <v>ZP56.14</v>
      </c>
      <c r="B536" s="334" t="str">
        <f>Inek2021A3[[#This Row],[OPSKode]]</f>
        <v>6-005.ed</v>
      </c>
      <c r="C536" s="340">
        <f>Inek2021A3[[#This Row],[Betrag2]]</f>
        <v>25138</v>
      </c>
      <c r="D536" s="334" t="s">
        <v>2379</v>
      </c>
      <c r="E536" s="334" t="s">
        <v>2380</v>
      </c>
      <c r="F536" s="334" t="s">
        <v>2412</v>
      </c>
      <c r="G536" s="334" t="s">
        <v>2413</v>
      </c>
      <c r="H536" s="334" t="s">
        <v>2414</v>
      </c>
      <c r="I536" s="340">
        <v>25138</v>
      </c>
    </row>
    <row r="537" spans="1:9" x14ac:dyDescent="0.35">
      <c r="A537" s="334" t="str">
        <f>Inek2021A3[[#This Row],[ZPD2]]</f>
        <v>ZP56.15</v>
      </c>
      <c r="B537" s="334" t="str">
        <f>Inek2021A3[[#This Row],[OPSKode]]</f>
        <v>6-005.ee</v>
      </c>
      <c r="C537" s="340">
        <f>Inek2021A3[[#This Row],[Betrag2]]</f>
        <v>30939.07</v>
      </c>
      <c r="D537" s="334" t="s">
        <v>2379</v>
      </c>
      <c r="E537" s="334" t="s">
        <v>2380</v>
      </c>
      <c r="F537" s="334" t="s">
        <v>2415</v>
      </c>
      <c r="G537" s="334" t="s">
        <v>2416</v>
      </c>
      <c r="H537" s="334" t="s">
        <v>2417</v>
      </c>
      <c r="I537" s="340">
        <v>30939.07</v>
      </c>
    </row>
    <row r="538" spans="1:9" x14ac:dyDescent="0.35">
      <c r="A538" s="334" t="str">
        <f>Inek2021A3[[#This Row],[ZPD2]]</f>
        <v>ZP56.16</v>
      </c>
      <c r="B538" s="334" t="str">
        <f>Inek2021A3[[#This Row],[OPSKode]]</f>
        <v>6-005.ef</v>
      </c>
      <c r="C538" s="340">
        <f>Inek2021A3[[#This Row],[Betrag2]]</f>
        <v>36740.15</v>
      </c>
      <c r="D538" s="334" t="s">
        <v>2379</v>
      </c>
      <c r="E538" s="334" t="s">
        <v>2380</v>
      </c>
      <c r="F538" s="334" t="s">
        <v>2418</v>
      </c>
      <c r="G538" s="334" t="s">
        <v>2419</v>
      </c>
      <c r="H538" s="334" t="s">
        <v>2420</v>
      </c>
      <c r="I538" s="340">
        <v>36740.15</v>
      </c>
    </row>
    <row r="539" spans="1:9" x14ac:dyDescent="0.35">
      <c r="A539" s="334" t="str">
        <f>Inek2021A3[[#This Row],[ZPD2]]</f>
        <v>ZP56.17</v>
      </c>
      <c r="B539" s="334" t="str">
        <f>Inek2021A3[[#This Row],[OPSKode]]</f>
        <v>6-005.eg</v>
      </c>
      <c r="C539" s="340">
        <f>Inek2021A3[[#This Row],[Betrag2]]</f>
        <v>42541.22</v>
      </c>
      <c r="D539" s="334" t="s">
        <v>2379</v>
      </c>
      <c r="E539" s="334" t="s">
        <v>2380</v>
      </c>
      <c r="F539" s="334" t="s">
        <v>2421</v>
      </c>
      <c r="G539" s="334" t="s">
        <v>2422</v>
      </c>
      <c r="H539" s="334" t="s">
        <v>2423</v>
      </c>
      <c r="I539" s="340">
        <v>42541.22</v>
      </c>
    </row>
    <row r="540" spans="1:9" x14ac:dyDescent="0.35">
      <c r="A540" s="334" t="str">
        <f>Inek2021A3[[#This Row],[ZPD2]]</f>
        <v>ZP56.18</v>
      </c>
      <c r="B540" s="334" t="str">
        <f>Inek2021A3[[#This Row],[OPSKode]]</f>
        <v>6-005.eh</v>
      </c>
      <c r="C540" s="340">
        <f>Inek2021A3[[#This Row],[Betrag2]]</f>
        <v>48342.3</v>
      </c>
      <c r="D540" s="334" t="s">
        <v>2379</v>
      </c>
      <c r="E540" s="334" t="s">
        <v>2380</v>
      </c>
      <c r="F540" s="334" t="s">
        <v>2424</v>
      </c>
      <c r="G540" s="334" t="s">
        <v>2425</v>
      </c>
      <c r="H540" s="334" t="s">
        <v>2426</v>
      </c>
      <c r="I540" s="340">
        <v>48342.3</v>
      </c>
    </row>
    <row r="541" spans="1:9" x14ac:dyDescent="0.35">
      <c r="A541" s="334" t="str">
        <f>Inek2021A3[[#This Row],[ZPD2]]</f>
        <v>ZP56.19</v>
      </c>
      <c r="B541" s="334" t="str">
        <f>Inek2021A3[[#This Row],[OPSKode]]</f>
        <v>6-005.ej</v>
      </c>
      <c r="C541" s="340">
        <f>Inek2021A3[[#This Row],[Betrag2]]</f>
        <v>54143.38</v>
      </c>
      <c r="D541" s="334" t="s">
        <v>2379</v>
      </c>
      <c r="E541" s="334" t="s">
        <v>2380</v>
      </c>
      <c r="F541" s="334" t="s">
        <v>2427</v>
      </c>
      <c r="G541" s="334" t="s">
        <v>2428</v>
      </c>
      <c r="H541" s="334" t="s">
        <v>2429</v>
      </c>
      <c r="I541" s="340">
        <v>54143.38</v>
      </c>
    </row>
    <row r="542" spans="1:9" x14ac:dyDescent="0.35">
      <c r="A542" s="334" t="str">
        <f>Inek2021A3[[#This Row],[ZPD2]]</f>
        <v>ZP56.20</v>
      </c>
      <c r="B542" s="334" t="str">
        <f>Inek2021A3[[#This Row],[OPSKode]]</f>
        <v>6-005.ek</v>
      </c>
      <c r="C542" s="340">
        <f>Inek2021A3[[#This Row],[Betrag2]]</f>
        <v>59944.45</v>
      </c>
      <c r="D542" s="334" t="s">
        <v>2379</v>
      </c>
      <c r="E542" s="334" t="s">
        <v>2380</v>
      </c>
      <c r="F542" s="334" t="s">
        <v>2430</v>
      </c>
      <c r="G542" s="334" t="s">
        <v>2431</v>
      </c>
      <c r="H542" s="334" t="s">
        <v>2432</v>
      </c>
      <c r="I542" s="340">
        <v>59944.45</v>
      </c>
    </row>
    <row r="543" spans="1:9" x14ac:dyDescent="0.35">
      <c r="A543" s="334" t="str">
        <f>Inek2021A3[[#This Row],[ZPD2]]</f>
        <v>ZP56.21</v>
      </c>
      <c r="B543" s="334" t="str">
        <f>Inek2021A3[[#This Row],[OPSKode]]</f>
        <v>6-005.em</v>
      </c>
      <c r="C543" s="340">
        <f>Inek2021A3[[#This Row],[Betrag2]]</f>
        <v>65745.53</v>
      </c>
      <c r="D543" s="334" t="s">
        <v>2379</v>
      </c>
      <c r="E543" s="334" t="s">
        <v>2380</v>
      </c>
      <c r="F543" s="334" t="s">
        <v>2433</v>
      </c>
      <c r="G543" s="334" t="s">
        <v>2434</v>
      </c>
      <c r="H543" s="334" t="s">
        <v>2435</v>
      </c>
      <c r="I543" s="340">
        <v>65745.53</v>
      </c>
    </row>
    <row r="544" spans="1:9" x14ac:dyDescent="0.35">
      <c r="A544" s="334" t="str">
        <f>Inek2021A3[[#This Row],[ZPD2]]</f>
        <v>ZP56.22</v>
      </c>
      <c r="B544" s="334" t="str">
        <f>Inek2021A3[[#This Row],[OPSKode]]</f>
        <v>6-005.en</v>
      </c>
      <c r="C544" s="340">
        <f>Inek2021A3[[#This Row],[Betrag2]]</f>
        <v>71546.600000000006</v>
      </c>
      <c r="D544" s="334" t="s">
        <v>2379</v>
      </c>
      <c r="E544" s="334" t="s">
        <v>2380</v>
      </c>
      <c r="F544" s="334" t="s">
        <v>2436</v>
      </c>
      <c r="G544" s="334" t="s">
        <v>2437</v>
      </c>
      <c r="H544" s="334" t="s">
        <v>2438</v>
      </c>
      <c r="I544" s="340">
        <v>71546.600000000006</v>
      </c>
    </row>
    <row r="545" spans="1:9" x14ac:dyDescent="0.35">
      <c r="C545" s="340"/>
      <c r="D545" s="334" t="s">
        <v>2439</v>
      </c>
      <c r="E545" s="334" t="s">
        <v>2440</v>
      </c>
      <c r="H545" s="334" t="s">
        <v>2441</v>
      </c>
    </row>
    <row r="546" spans="1:9" x14ac:dyDescent="0.35">
      <c r="A546" s="334" t="str">
        <f>Inek2021A3[[#This Row],[ZPD2]]</f>
        <v>ZP57.01</v>
      </c>
      <c r="B546" s="334" t="str">
        <f>Inek2021A3[[#This Row],[OPSKode]]</f>
        <v>6-005.90</v>
      </c>
      <c r="C546" s="340">
        <f>Inek2021A3[[#This Row],[Betrag2]]</f>
        <v>375.32</v>
      </c>
      <c r="D546" s="334" t="s">
        <v>2439</v>
      </c>
      <c r="E546" s="334" t="s">
        <v>2440</v>
      </c>
      <c r="F546" s="334" t="s">
        <v>2442</v>
      </c>
      <c r="G546" s="334" t="s">
        <v>2443</v>
      </c>
      <c r="H546" s="334" t="s">
        <v>2444</v>
      </c>
      <c r="I546" s="340">
        <v>375.32</v>
      </c>
    </row>
    <row r="547" spans="1:9" x14ac:dyDescent="0.35">
      <c r="A547" s="334" t="str">
        <f>Inek2021A3[[#This Row],[ZPD2]]</f>
        <v>ZP57.02</v>
      </c>
      <c r="B547" s="334" t="str">
        <f>Inek2021A3[[#This Row],[OPSKode]]</f>
        <v>6-005.91</v>
      </c>
      <c r="C547" s="340">
        <f>Inek2021A3[[#This Row],[Betrag2]]</f>
        <v>656.81</v>
      </c>
      <c r="D547" s="334" t="s">
        <v>2439</v>
      </c>
      <c r="E547" s="334" t="s">
        <v>2440</v>
      </c>
      <c r="F547" s="334" t="s">
        <v>2445</v>
      </c>
      <c r="G547" s="334" t="s">
        <v>2446</v>
      </c>
      <c r="H547" s="334" t="s">
        <v>2447</v>
      </c>
      <c r="I547" s="340">
        <v>656.81</v>
      </c>
    </row>
    <row r="548" spans="1:9" x14ac:dyDescent="0.35">
      <c r="A548" s="334" t="str">
        <f>Inek2021A3[[#This Row],[ZPD2]]</f>
        <v>ZP57.03</v>
      </c>
      <c r="B548" s="334" t="str">
        <f>Inek2021A3[[#This Row],[OPSKode]]</f>
        <v>6-005.92</v>
      </c>
      <c r="C548" s="340">
        <f>Inek2021A3[[#This Row],[Betrag2]]</f>
        <v>938.3</v>
      </c>
      <c r="D548" s="334" t="s">
        <v>2439</v>
      </c>
      <c r="E548" s="334" t="s">
        <v>2440</v>
      </c>
      <c r="F548" s="334" t="s">
        <v>2448</v>
      </c>
      <c r="G548" s="334" t="s">
        <v>2449</v>
      </c>
      <c r="H548" s="334" t="s">
        <v>2450</v>
      </c>
      <c r="I548" s="340">
        <v>938.3</v>
      </c>
    </row>
    <row r="549" spans="1:9" x14ac:dyDescent="0.35">
      <c r="A549" s="334" t="str">
        <f>Inek2021A3[[#This Row],[ZPD2]]</f>
        <v>ZP57.04</v>
      </c>
      <c r="B549" s="334" t="str">
        <f>Inek2021A3[[#This Row],[OPSKode]]</f>
        <v>6-005.93</v>
      </c>
      <c r="C549" s="340">
        <f>Inek2021A3[[#This Row],[Betrag2]]</f>
        <v>1219.79</v>
      </c>
      <c r="D549" s="334" t="s">
        <v>2439</v>
      </c>
      <c r="E549" s="334" t="s">
        <v>2440</v>
      </c>
      <c r="F549" s="334" t="s">
        <v>2451</v>
      </c>
      <c r="G549" s="334" t="s">
        <v>2452</v>
      </c>
      <c r="H549" s="334" t="s">
        <v>2453</v>
      </c>
      <c r="I549" s="340">
        <v>1219.79</v>
      </c>
    </row>
    <row r="550" spans="1:9" x14ac:dyDescent="0.35">
      <c r="A550" s="334" t="str">
        <f>Inek2021A3[[#This Row],[ZPD2]]</f>
        <v>ZP57.05</v>
      </c>
      <c r="B550" s="334" t="str">
        <f>Inek2021A3[[#This Row],[OPSKode]]</f>
        <v>6-005.94</v>
      </c>
      <c r="C550" s="340">
        <f>Inek2021A3[[#This Row],[Betrag2]]</f>
        <v>1423.58</v>
      </c>
      <c r="D550" s="334" t="s">
        <v>2439</v>
      </c>
      <c r="E550" s="334" t="s">
        <v>2440</v>
      </c>
      <c r="F550" s="334" t="s">
        <v>2454</v>
      </c>
      <c r="G550" s="334" t="s">
        <v>2455</v>
      </c>
      <c r="H550" s="334" t="s">
        <v>2456</v>
      </c>
      <c r="I550" s="340">
        <v>1423.58</v>
      </c>
    </row>
    <row r="551" spans="1:9" x14ac:dyDescent="0.35">
      <c r="A551" s="334" t="str">
        <f>Inek2021A3[[#This Row],[ZPD2]]</f>
        <v>ZP57.06</v>
      </c>
      <c r="B551" s="334" t="str">
        <f>Inek2021A3[[#This Row],[OPSKode]]</f>
        <v>6-005.95</v>
      </c>
      <c r="C551" s="340">
        <f>Inek2021A3[[#This Row],[Betrag2]]</f>
        <v>1782.77</v>
      </c>
      <c r="D551" s="334" t="s">
        <v>2439</v>
      </c>
      <c r="E551" s="334" t="s">
        <v>2440</v>
      </c>
      <c r="F551" s="334" t="s">
        <v>2457</v>
      </c>
      <c r="G551" s="334" t="s">
        <v>2458</v>
      </c>
      <c r="H551" s="334" t="s">
        <v>2459</v>
      </c>
      <c r="I551" s="340">
        <v>1782.77</v>
      </c>
    </row>
    <row r="552" spans="1:9" x14ac:dyDescent="0.35">
      <c r="A552" s="334" t="str">
        <f>Inek2021A3[[#This Row],[ZPD2]]</f>
        <v>ZP57.07</v>
      </c>
      <c r="B552" s="334" t="str">
        <f>Inek2021A3[[#This Row],[OPSKode]]</f>
        <v>6-005.96</v>
      </c>
      <c r="C552" s="340">
        <f>Inek2021A3[[#This Row],[Betrag2]]</f>
        <v>2064.2600000000002</v>
      </c>
      <c r="D552" s="334" t="s">
        <v>2439</v>
      </c>
      <c r="E552" s="334" t="s">
        <v>2440</v>
      </c>
      <c r="F552" s="334" t="s">
        <v>2460</v>
      </c>
      <c r="G552" s="334" t="s">
        <v>2461</v>
      </c>
      <c r="H552" s="334" t="s">
        <v>2462</v>
      </c>
      <c r="I552" s="340">
        <v>2064.2600000000002</v>
      </c>
    </row>
    <row r="553" spans="1:9" x14ac:dyDescent="0.35">
      <c r="A553" s="334" t="str">
        <f>Inek2021A3[[#This Row],[ZPD2]]</f>
        <v>ZP57.08</v>
      </c>
      <c r="B553" s="334" t="str">
        <f>Inek2021A3[[#This Row],[OPSKode]]</f>
        <v>6-005.97</v>
      </c>
      <c r="C553" s="340">
        <f>Inek2021A3[[#This Row],[Betrag2]]</f>
        <v>2345.75</v>
      </c>
      <c r="D553" s="334" t="s">
        <v>2439</v>
      </c>
      <c r="E553" s="334" t="s">
        <v>2440</v>
      </c>
      <c r="F553" s="334" t="s">
        <v>2463</v>
      </c>
      <c r="G553" s="334" t="s">
        <v>2464</v>
      </c>
      <c r="H553" s="334" t="s">
        <v>2465</v>
      </c>
      <c r="I553" s="340">
        <v>2345.75</v>
      </c>
    </row>
    <row r="554" spans="1:9" x14ac:dyDescent="0.35">
      <c r="A554" s="334" t="str">
        <f>Inek2021A3[[#This Row],[ZPD2]]</f>
        <v>ZP57.09</v>
      </c>
      <c r="B554" s="334" t="str">
        <f>Inek2021A3[[#This Row],[OPSKode]]</f>
        <v>6-005.98</v>
      </c>
      <c r="C554" s="340">
        <f>Inek2021A3[[#This Row],[Betrag2]]</f>
        <v>2627.24</v>
      </c>
      <c r="D554" s="334" t="s">
        <v>2439</v>
      </c>
      <c r="E554" s="334" t="s">
        <v>2440</v>
      </c>
      <c r="F554" s="334" t="s">
        <v>2466</v>
      </c>
      <c r="G554" s="334" t="s">
        <v>2467</v>
      </c>
      <c r="H554" s="334" t="s">
        <v>2468</v>
      </c>
      <c r="I554" s="340">
        <v>2627.24</v>
      </c>
    </row>
    <row r="555" spans="1:9" x14ac:dyDescent="0.35">
      <c r="A555" s="334" t="str">
        <f>Inek2021A3[[#This Row],[ZPD2]]</f>
        <v>ZP57.10</v>
      </c>
      <c r="B555" s="334" t="str">
        <f>Inek2021A3[[#This Row],[OPSKode]]</f>
        <v>6-005.99</v>
      </c>
      <c r="C555" s="340">
        <f>Inek2021A3[[#This Row],[Betrag2]]</f>
        <v>2814.9</v>
      </c>
      <c r="D555" s="334" t="s">
        <v>2439</v>
      </c>
      <c r="E555" s="334" t="s">
        <v>2440</v>
      </c>
      <c r="F555" s="334" t="s">
        <v>2469</v>
      </c>
      <c r="G555" s="334" t="s">
        <v>2470</v>
      </c>
      <c r="H555" s="334" t="s">
        <v>2471</v>
      </c>
      <c r="I555" s="340">
        <v>2814.9</v>
      </c>
    </row>
    <row r="556" spans="1:9" x14ac:dyDescent="0.35">
      <c r="A556" s="334" t="str">
        <f>Inek2021A3[[#This Row],[ZPD2]]</f>
        <v>ZP57.11</v>
      </c>
      <c r="B556" s="334" t="str">
        <f>Inek2021A3[[#This Row],[OPSKode]]</f>
        <v>6-005.9a</v>
      </c>
      <c r="C556" s="340">
        <f>Inek2021A3[[#This Row],[Betrag2]]</f>
        <v>3565.54</v>
      </c>
      <c r="D556" s="334" t="s">
        <v>2439</v>
      </c>
      <c r="E556" s="334" t="s">
        <v>2440</v>
      </c>
      <c r="F556" s="334" t="s">
        <v>2472</v>
      </c>
      <c r="G556" s="334" t="s">
        <v>2473</v>
      </c>
      <c r="H556" s="334" t="s">
        <v>2474</v>
      </c>
      <c r="I556" s="340">
        <v>3565.54</v>
      </c>
    </row>
    <row r="557" spans="1:9" x14ac:dyDescent="0.35">
      <c r="A557" s="334" t="str">
        <f>Inek2021A3[[#This Row],[ZPD2]]</f>
        <v>ZP57.12</v>
      </c>
      <c r="B557" s="334" t="str">
        <f>Inek2021A3[[#This Row],[OPSKode]]</f>
        <v>6-005.9b</v>
      </c>
      <c r="C557" s="340">
        <f>Inek2021A3[[#This Row],[Betrag2]]</f>
        <v>4128.5200000000004</v>
      </c>
      <c r="D557" s="334" t="s">
        <v>2439</v>
      </c>
      <c r="E557" s="334" t="s">
        <v>2440</v>
      </c>
      <c r="F557" s="334" t="s">
        <v>2475</v>
      </c>
      <c r="G557" s="334" t="s">
        <v>2476</v>
      </c>
      <c r="H557" s="334" t="s">
        <v>2477</v>
      </c>
      <c r="I557" s="340">
        <v>4128.5200000000004</v>
      </c>
    </row>
    <row r="558" spans="1:9" x14ac:dyDescent="0.35">
      <c r="A558" s="334" t="str">
        <f>Inek2021A3[[#This Row],[ZPD2]]</f>
        <v>ZP57.13</v>
      </c>
      <c r="B558" s="334" t="str">
        <f>Inek2021A3[[#This Row],[OPSKode]]</f>
        <v>6-005.9c</v>
      </c>
      <c r="C558" s="340">
        <f>Inek2021A3[[#This Row],[Betrag2]]</f>
        <v>4691.5</v>
      </c>
      <c r="D558" s="334" t="s">
        <v>2439</v>
      </c>
      <c r="E558" s="334" t="s">
        <v>2440</v>
      </c>
      <c r="F558" s="334" t="s">
        <v>2478</v>
      </c>
      <c r="G558" s="334" t="s">
        <v>2479</v>
      </c>
      <c r="H558" s="334" t="s">
        <v>2480</v>
      </c>
      <c r="I558" s="340">
        <v>4691.5</v>
      </c>
    </row>
    <row r="559" spans="1:9" x14ac:dyDescent="0.35">
      <c r="A559" s="334" t="str">
        <f>Inek2021A3[[#This Row],[ZPD2]]</f>
        <v>ZP57.14</v>
      </c>
      <c r="B559" s="334" t="str">
        <f>Inek2021A3[[#This Row],[OPSKode]]</f>
        <v>6-005.9d</v>
      </c>
      <c r="C559" s="340">
        <f>Inek2021A3[[#This Row],[Betrag2]]</f>
        <v>5254.48</v>
      </c>
      <c r="D559" s="334" t="s">
        <v>2439</v>
      </c>
      <c r="E559" s="334" t="s">
        <v>2440</v>
      </c>
      <c r="F559" s="334" t="s">
        <v>2481</v>
      </c>
      <c r="G559" s="334" t="s">
        <v>2482</v>
      </c>
      <c r="H559" s="334" t="s">
        <v>2483</v>
      </c>
      <c r="I559" s="340">
        <v>5254.48</v>
      </c>
    </row>
    <row r="560" spans="1:9" x14ac:dyDescent="0.35">
      <c r="A560" s="334" t="str">
        <f>Inek2021A3[[#This Row],[ZPD2]]</f>
        <v>ZP57.15</v>
      </c>
      <c r="B560" s="334" t="str">
        <f>Inek2021A3[[#This Row],[OPSKode]]</f>
        <v>6-005.9e</v>
      </c>
      <c r="C560" s="340">
        <f>Inek2021A3[[#This Row],[Betrag2]]</f>
        <v>6005.12</v>
      </c>
      <c r="D560" s="334" t="s">
        <v>2439</v>
      </c>
      <c r="E560" s="334" t="s">
        <v>2440</v>
      </c>
      <c r="F560" s="334" t="s">
        <v>2484</v>
      </c>
      <c r="G560" s="334" t="s">
        <v>2485</v>
      </c>
      <c r="H560" s="334" t="s">
        <v>2486</v>
      </c>
      <c r="I560" s="340">
        <v>6005.12</v>
      </c>
    </row>
    <row r="561" spans="1:9" x14ac:dyDescent="0.35">
      <c r="A561" s="334" t="str">
        <f>Inek2021A3[[#This Row],[ZPD2]]</f>
        <v>ZP57.16</v>
      </c>
      <c r="B561" s="334" t="str">
        <f>Inek2021A3[[#This Row],[OPSKode]]</f>
        <v>6-005.9f</v>
      </c>
      <c r="C561" s="340">
        <f>Inek2021A3[[#This Row],[Betrag2]]</f>
        <v>7131.08</v>
      </c>
      <c r="D561" s="334" t="s">
        <v>2439</v>
      </c>
      <c r="E561" s="334" t="s">
        <v>2440</v>
      </c>
      <c r="F561" s="334" t="s">
        <v>2487</v>
      </c>
      <c r="G561" s="334" t="s">
        <v>2488</v>
      </c>
      <c r="H561" s="334" t="s">
        <v>2489</v>
      </c>
      <c r="I561" s="340">
        <v>7131.08</v>
      </c>
    </row>
    <row r="562" spans="1:9" x14ac:dyDescent="0.35">
      <c r="A562" s="334" t="str">
        <f>Inek2021A3[[#This Row],[ZPD2]]</f>
        <v>ZP57.17</v>
      </c>
      <c r="B562" s="334" t="str">
        <f>Inek2021A3[[#This Row],[OPSKode]]</f>
        <v>6-005.9g</v>
      </c>
      <c r="C562" s="340">
        <f>Inek2021A3[[#This Row],[Betrag2]]</f>
        <v>8257.0400000000009</v>
      </c>
      <c r="D562" s="334" t="s">
        <v>2439</v>
      </c>
      <c r="E562" s="334" t="s">
        <v>2440</v>
      </c>
      <c r="F562" s="334" t="s">
        <v>2490</v>
      </c>
      <c r="G562" s="334" t="s">
        <v>2491</v>
      </c>
      <c r="H562" s="334" t="s">
        <v>2492</v>
      </c>
      <c r="I562" s="340">
        <v>8257.0400000000009</v>
      </c>
    </row>
    <row r="563" spans="1:9" x14ac:dyDescent="0.35">
      <c r="A563" s="334" t="str">
        <f>Inek2021A3[[#This Row],[ZPD2]]</f>
        <v>ZP57.18</v>
      </c>
      <c r="B563" s="334" t="str">
        <f>Inek2021A3[[#This Row],[OPSKode]]</f>
        <v>6-005.9h</v>
      </c>
      <c r="C563" s="340">
        <f>Inek2021A3[[#This Row],[Betrag2]]</f>
        <v>9383</v>
      </c>
      <c r="D563" s="334" t="s">
        <v>2439</v>
      </c>
      <c r="E563" s="334" t="s">
        <v>2440</v>
      </c>
      <c r="F563" s="334" t="s">
        <v>2493</v>
      </c>
      <c r="G563" s="334" t="s">
        <v>2494</v>
      </c>
      <c r="H563" s="334" t="s">
        <v>2495</v>
      </c>
      <c r="I563" s="340">
        <v>9383</v>
      </c>
    </row>
    <row r="564" spans="1:9" x14ac:dyDescent="0.35">
      <c r="A564" s="334" t="str">
        <f>Inek2021A3[[#This Row],[ZPD2]]</f>
        <v>ZP57.19</v>
      </c>
      <c r="B564" s="334" t="str">
        <f>Inek2021A3[[#This Row],[OPSKode]]</f>
        <v>6-005.9j</v>
      </c>
      <c r="C564" s="340">
        <f>Inek2021A3[[#This Row],[Betrag2]]</f>
        <v>10508.96</v>
      </c>
      <c r="D564" s="334" t="s">
        <v>2439</v>
      </c>
      <c r="E564" s="334" t="s">
        <v>2440</v>
      </c>
      <c r="F564" s="334" t="s">
        <v>2496</v>
      </c>
      <c r="G564" s="334" t="s">
        <v>2497</v>
      </c>
      <c r="H564" s="334" t="s">
        <v>2498</v>
      </c>
      <c r="I564" s="340">
        <v>10508.96</v>
      </c>
    </row>
    <row r="565" spans="1:9" x14ac:dyDescent="0.35">
      <c r="A565" s="334" t="str">
        <f>Inek2021A3[[#This Row],[ZPD2]]</f>
        <v>ZP57.20</v>
      </c>
      <c r="B565" s="334" t="str">
        <f>Inek2021A3[[#This Row],[OPSKode]]</f>
        <v>6-005.9k</v>
      </c>
      <c r="C565" s="340">
        <f>Inek2021A3[[#This Row],[Betrag2]]</f>
        <v>11634.92</v>
      </c>
      <c r="D565" s="334" t="s">
        <v>2439</v>
      </c>
      <c r="E565" s="334" t="s">
        <v>2440</v>
      </c>
      <c r="F565" s="334" t="s">
        <v>2499</v>
      </c>
      <c r="G565" s="334" t="s">
        <v>2500</v>
      </c>
      <c r="H565" s="334" t="s">
        <v>2501</v>
      </c>
      <c r="I565" s="340">
        <v>11634.92</v>
      </c>
    </row>
    <row r="566" spans="1:9" x14ac:dyDescent="0.35">
      <c r="A566" s="334" t="str">
        <f>Inek2021A3[[#This Row],[ZPD2]]</f>
        <v>ZP57.21</v>
      </c>
      <c r="B566" s="334" t="str">
        <f>Inek2021A3[[#This Row],[OPSKode]]</f>
        <v>6-005.9m</v>
      </c>
      <c r="C566" s="340">
        <f>Inek2021A3[[#This Row],[Betrag2]]</f>
        <v>12760.88</v>
      </c>
      <c r="D566" s="334" t="s">
        <v>2439</v>
      </c>
      <c r="E566" s="334" t="s">
        <v>2440</v>
      </c>
      <c r="F566" s="334" t="s">
        <v>2502</v>
      </c>
      <c r="G566" s="334" t="s">
        <v>2503</v>
      </c>
      <c r="H566" s="334" t="s">
        <v>2504</v>
      </c>
      <c r="I566" s="340">
        <v>12760.88</v>
      </c>
    </row>
    <row r="567" spans="1:9" x14ac:dyDescent="0.35">
      <c r="A567" s="334" t="str">
        <f>Inek2021A3[[#This Row],[ZPD2]]</f>
        <v>ZP57.22</v>
      </c>
      <c r="B567" s="334" t="str">
        <f>Inek2021A3[[#This Row],[OPSKode]]</f>
        <v>6-005.9n</v>
      </c>
      <c r="C567" s="340">
        <f>Inek2021A3[[#This Row],[Betrag2]]</f>
        <v>13886.84</v>
      </c>
      <c r="D567" s="334" t="s">
        <v>2439</v>
      </c>
      <c r="E567" s="334" t="s">
        <v>2440</v>
      </c>
      <c r="F567" s="334" t="s">
        <v>2505</v>
      </c>
      <c r="G567" s="334" t="s">
        <v>2506</v>
      </c>
      <c r="H567" s="334" t="s">
        <v>2507</v>
      </c>
      <c r="I567" s="340">
        <v>13886.84</v>
      </c>
    </row>
    <row r="568" spans="1:9" x14ac:dyDescent="0.35">
      <c r="A568" s="334" t="str">
        <f>Inek2021A3[[#This Row],[ZPD2]]</f>
        <v>ZP57.23</v>
      </c>
      <c r="B568" s="334" t="str">
        <f>Inek2021A3[[#This Row],[OPSKode]]</f>
        <v>6-005.9p</v>
      </c>
      <c r="C568" s="340">
        <f>Inek2021A3[[#This Row],[Betrag2]]</f>
        <v>15012.8</v>
      </c>
      <c r="D568" s="334" t="s">
        <v>2439</v>
      </c>
      <c r="E568" s="334" t="s">
        <v>2440</v>
      </c>
      <c r="F568" s="334" t="s">
        <v>2508</v>
      </c>
      <c r="G568" s="334" t="s">
        <v>2509</v>
      </c>
      <c r="H568" s="334" t="s">
        <v>2510</v>
      </c>
      <c r="I568" s="340">
        <v>15012.8</v>
      </c>
    </row>
    <row r="569" spans="1:9" x14ac:dyDescent="0.35">
      <c r="A569" s="334" t="str">
        <f>Inek2021A3[[#This Row],[ZPD2]]</f>
        <v>ZP57.24</v>
      </c>
      <c r="B569" s="334" t="str">
        <f>Inek2021A3[[#This Row],[OPSKode]]</f>
        <v>6-005.9q</v>
      </c>
      <c r="C569" s="340">
        <f>Inek2021A3[[#This Row],[Betrag2]]</f>
        <v>16138.76</v>
      </c>
      <c r="D569" s="334" t="s">
        <v>2439</v>
      </c>
      <c r="E569" s="334" t="s">
        <v>2440</v>
      </c>
      <c r="F569" s="334" t="s">
        <v>2511</v>
      </c>
      <c r="G569" s="334" t="s">
        <v>2512</v>
      </c>
      <c r="H569" s="334" t="s">
        <v>2513</v>
      </c>
      <c r="I569" s="340">
        <v>16138.76</v>
      </c>
    </row>
    <row r="570" spans="1:9" x14ac:dyDescent="0.35">
      <c r="C570" s="340"/>
      <c r="D570" s="334" t="s">
        <v>2514</v>
      </c>
      <c r="E570" s="334" t="s">
        <v>2515</v>
      </c>
      <c r="H570" s="334" t="s">
        <v>2516</v>
      </c>
    </row>
    <row r="571" spans="1:9" x14ac:dyDescent="0.35">
      <c r="A571" s="334" t="str">
        <f>Inek2021A3[[#This Row],[ZPD2]]</f>
        <v>ZP58.01</v>
      </c>
      <c r="B571" s="334" t="str">
        <f>Inek2021A3[[#This Row],[OPSKode]]</f>
        <v>8-800.g1</v>
      </c>
      <c r="C571" s="340">
        <f>Inek2021A3[[#This Row],[Betrag2]]</f>
        <v>566.54999999999995</v>
      </c>
      <c r="D571" s="334" t="s">
        <v>2514</v>
      </c>
      <c r="E571" s="334" t="s">
        <v>2515</v>
      </c>
      <c r="F571" s="334" t="s">
        <v>2517</v>
      </c>
      <c r="G571" s="334" t="s">
        <v>2518</v>
      </c>
      <c r="H571" s="334" t="s">
        <v>2519</v>
      </c>
      <c r="I571" s="340">
        <v>566.54999999999995</v>
      </c>
    </row>
    <row r="572" spans="1:9" x14ac:dyDescent="0.35">
      <c r="A572" s="334" t="str">
        <f>Inek2021A3[[#This Row],[ZPD2]]</f>
        <v>ZP58.02</v>
      </c>
      <c r="B572" s="334" t="str">
        <f>Inek2021A3[[#This Row],[OPSKode]]</f>
        <v>8-800.g2</v>
      </c>
      <c r="C572" s="340">
        <f>Inek2021A3[[#This Row],[Betrag2]]</f>
        <v>849.83</v>
      </c>
      <c r="D572" s="334" t="s">
        <v>2514</v>
      </c>
      <c r="E572" s="334" t="s">
        <v>2515</v>
      </c>
      <c r="F572" s="334" t="s">
        <v>2520</v>
      </c>
      <c r="G572" s="334" t="s">
        <v>2521</v>
      </c>
      <c r="H572" s="334" t="s">
        <v>2522</v>
      </c>
      <c r="I572" s="340">
        <v>849.83</v>
      </c>
    </row>
    <row r="573" spans="1:9" x14ac:dyDescent="0.35">
      <c r="A573" s="334" t="str">
        <f>Inek2021A3[[#This Row],[ZPD2]]</f>
        <v>ZP58.03</v>
      </c>
      <c r="B573" s="334" t="str">
        <f>Inek2021A3[[#This Row],[OPSKode]]</f>
        <v>8-800.g3</v>
      </c>
      <c r="C573" s="340">
        <f>Inek2021A3[[#This Row],[Betrag2]]</f>
        <v>1133.1099999999999</v>
      </c>
      <c r="D573" s="334" t="s">
        <v>2514</v>
      </c>
      <c r="E573" s="334" t="s">
        <v>2515</v>
      </c>
      <c r="F573" s="334" t="s">
        <v>2523</v>
      </c>
      <c r="G573" s="334" t="s">
        <v>2524</v>
      </c>
      <c r="H573" s="334" t="s">
        <v>2525</v>
      </c>
      <c r="I573" s="340">
        <v>1133.1099999999999</v>
      </c>
    </row>
    <row r="574" spans="1:9" x14ac:dyDescent="0.35">
      <c r="A574" s="334" t="str">
        <f>Inek2021A3[[#This Row],[ZPD2]]</f>
        <v>ZP58.04</v>
      </c>
      <c r="B574" s="334" t="str">
        <f>Inek2021A3[[#This Row],[OPSKode]]</f>
        <v>8-800.g4</v>
      </c>
      <c r="C574" s="340">
        <f>Inek2021A3[[#This Row],[Betrag2]]</f>
        <v>1416.39</v>
      </c>
      <c r="D574" s="334" t="s">
        <v>2514</v>
      </c>
      <c r="E574" s="334" t="s">
        <v>2515</v>
      </c>
      <c r="F574" s="334" t="s">
        <v>2526</v>
      </c>
      <c r="G574" s="334" t="s">
        <v>2527</v>
      </c>
      <c r="H574" s="334" t="s">
        <v>2528</v>
      </c>
      <c r="I574" s="340">
        <v>1416.39</v>
      </c>
    </row>
    <row r="575" spans="1:9" x14ac:dyDescent="0.35">
      <c r="A575" s="334" t="str">
        <f>Inek2021A3[[#This Row],[ZPD2]]</f>
        <v>ZP58.05</v>
      </c>
      <c r="B575" s="334" t="str">
        <f>Inek2021A3[[#This Row],[OPSKode]]</f>
        <v>8-800.g5</v>
      </c>
      <c r="C575" s="340">
        <f>Inek2021A3[[#This Row],[Betrag2]]</f>
        <v>1810.14</v>
      </c>
      <c r="D575" s="334" t="s">
        <v>2514</v>
      </c>
      <c r="E575" s="334" t="s">
        <v>2515</v>
      </c>
      <c r="F575" s="334" t="s">
        <v>2529</v>
      </c>
      <c r="G575" s="334" t="s">
        <v>2530</v>
      </c>
      <c r="H575" s="334" t="s">
        <v>2531</v>
      </c>
      <c r="I575" s="340">
        <v>1810.14</v>
      </c>
    </row>
    <row r="576" spans="1:9" x14ac:dyDescent="0.35">
      <c r="A576" s="334" t="str">
        <f>Inek2021A3[[#This Row],[ZPD2]]</f>
        <v>ZP58.06</v>
      </c>
      <c r="B576" s="334" t="str">
        <f>Inek2021A3[[#This Row],[OPSKode]]</f>
        <v>8-800.g6</v>
      </c>
      <c r="C576" s="340">
        <f>Inek2021A3[[#This Row],[Betrag2]]</f>
        <v>2390.86</v>
      </c>
      <c r="D576" s="334" t="s">
        <v>2514</v>
      </c>
      <c r="E576" s="334" t="s">
        <v>2515</v>
      </c>
      <c r="F576" s="334" t="s">
        <v>2532</v>
      </c>
      <c r="G576" s="334" t="s">
        <v>2533</v>
      </c>
      <c r="H576" s="334" t="s">
        <v>2534</v>
      </c>
      <c r="I576" s="340">
        <v>2390.86</v>
      </c>
    </row>
    <row r="577" spans="1:9" x14ac:dyDescent="0.35">
      <c r="A577" s="334" t="str">
        <f>Inek2021A3[[#This Row],[ZPD2]]</f>
        <v>ZP58.07</v>
      </c>
      <c r="B577" s="334" t="str">
        <f>Inek2021A3[[#This Row],[OPSKode]]</f>
        <v>8-800.g7</v>
      </c>
      <c r="C577" s="340">
        <f>Inek2021A3[[#This Row],[Betrag2]]</f>
        <v>2965.91</v>
      </c>
      <c r="D577" s="334" t="s">
        <v>2514</v>
      </c>
      <c r="E577" s="334" t="s">
        <v>2515</v>
      </c>
      <c r="F577" s="334" t="s">
        <v>2535</v>
      </c>
      <c r="G577" s="334" t="s">
        <v>2536</v>
      </c>
      <c r="H577" s="334" t="s">
        <v>2537</v>
      </c>
      <c r="I577" s="340">
        <v>2965.91</v>
      </c>
    </row>
    <row r="578" spans="1:9" x14ac:dyDescent="0.35">
      <c r="A578" s="334" t="str">
        <f>Inek2021A3[[#This Row],[ZPD2]]</f>
        <v>ZP58.08</v>
      </c>
      <c r="B578" s="334" t="str">
        <f>Inek2021A3[[#This Row],[OPSKode]]</f>
        <v>8-800.g8</v>
      </c>
      <c r="C578" s="340">
        <f>Inek2021A3[[#This Row],[Betrag2]]</f>
        <v>3529.63</v>
      </c>
      <c r="D578" s="334" t="s">
        <v>2514</v>
      </c>
      <c r="E578" s="334" t="s">
        <v>2515</v>
      </c>
      <c r="F578" s="334" t="s">
        <v>2538</v>
      </c>
      <c r="G578" s="334" t="s">
        <v>2539</v>
      </c>
      <c r="H578" s="334" t="s">
        <v>2540</v>
      </c>
      <c r="I578" s="340">
        <v>3529.63</v>
      </c>
    </row>
    <row r="579" spans="1:9" x14ac:dyDescent="0.35">
      <c r="A579" s="334" t="str">
        <f>Inek2021A3[[#This Row],[ZPD2]]</f>
        <v>ZP58.09</v>
      </c>
      <c r="B579" s="334" t="str">
        <f>Inek2021A3[[#This Row],[OPSKode]]</f>
        <v>8-800.g9</v>
      </c>
      <c r="C579" s="340">
        <f>Inek2021A3[[#This Row],[Betrag2]]</f>
        <v>4107.5200000000004</v>
      </c>
      <c r="D579" s="334" t="s">
        <v>2514</v>
      </c>
      <c r="E579" s="334" t="s">
        <v>2515</v>
      </c>
      <c r="F579" s="334" t="s">
        <v>2541</v>
      </c>
      <c r="G579" s="334" t="s">
        <v>2542</v>
      </c>
      <c r="H579" s="334" t="s">
        <v>2543</v>
      </c>
      <c r="I579" s="340">
        <v>4107.5200000000004</v>
      </c>
    </row>
    <row r="580" spans="1:9" x14ac:dyDescent="0.35">
      <c r="A580" s="334" t="str">
        <f>Inek2021A3[[#This Row],[ZPD2]]</f>
        <v>ZP58.10</v>
      </c>
      <c r="B580" s="334" t="str">
        <f>Inek2021A3[[#This Row],[OPSKode]]</f>
        <v>8-800.ga</v>
      </c>
      <c r="C580" s="340">
        <f>Inek2021A3[[#This Row],[Betrag2]]</f>
        <v>4674.07</v>
      </c>
      <c r="D580" s="334" t="s">
        <v>2514</v>
      </c>
      <c r="E580" s="334" t="s">
        <v>2515</v>
      </c>
      <c r="F580" s="334" t="s">
        <v>2544</v>
      </c>
      <c r="G580" s="334" t="s">
        <v>2545</v>
      </c>
      <c r="H580" s="334" t="s">
        <v>2546</v>
      </c>
      <c r="I580" s="340">
        <v>4674.07</v>
      </c>
    </row>
    <row r="581" spans="1:9" x14ac:dyDescent="0.35">
      <c r="A581" s="334" t="str">
        <f>Inek2021A3[[#This Row],[ZPD2]]</f>
        <v>ZP58.11</v>
      </c>
      <c r="B581" s="334" t="str">
        <f>Inek2021A3[[#This Row],[OPSKode]]</f>
        <v>8-800.gb</v>
      </c>
      <c r="C581" s="340">
        <f>Inek2021A3[[#This Row],[Betrag2]]</f>
        <v>5240.62</v>
      </c>
      <c r="D581" s="334" t="s">
        <v>2514</v>
      </c>
      <c r="E581" s="334" t="s">
        <v>2515</v>
      </c>
      <c r="F581" s="334" t="s">
        <v>2547</v>
      </c>
      <c r="G581" s="334" t="s">
        <v>2548</v>
      </c>
      <c r="H581" s="334" t="s">
        <v>2549</v>
      </c>
      <c r="I581" s="340">
        <v>5240.62</v>
      </c>
    </row>
    <row r="582" spans="1:9" x14ac:dyDescent="0.35">
      <c r="A582" s="334" t="str">
        <f>Inek2021A3[[#This Row],[ZPD2]]</f>
        <v>ZP58.12</v>
      </c>
      <c r="B582" s="334" t="str">
        <f>Inek2021A3[[#This Row],[OPSKode]]</f>
        <v>8-800.gc</v>
      </c>
      <c r="C582" s="340">
        <f>Inek2021A3[[#This Row],[Betrag2]]</f>
        <v>5948.82</v>
      </c>
      <c r="D582" s="334" t="s">
        <v>2514</v>
      </c>
      <c r="E582" s="334" t="s">
        <v>2515</v>
      </c>
      <c r="F582" s="334" t="s">
        <v>2550</v>
      </c>
      <c r="G582" s="334" t="s">
        <v>2551</v>
      </c>
      <c r="H582" s="334" t="s">
        <v>2552</v>
      </c>
      <c r="I582" s="340">
        <v>5948.82</v>
      </c>
    </row>
    <row r="583" spans="1:9" x14ac:dyDescent="0.35">
      <c r="A583" s="334" t="str">
        <f>Inek2021A3[[#This Row],[ZPD2]]</f>
        <v>ZP58.13</v>
      </c>
      <c r="B583" s="334" t="str">
        <f>Inek2021A3[[#This Row],[OPSKode]]</f>
        <v>8-800.gd</v>
      </c>
      <c r="C583" s="340">
        <f>Inek2021A3[[#This Row],[Betrag2]]</f>
        <v>7081.93</v>
      </c>
      <c r="D583" s="334" t="s">
        <v>2514</v>
      </c>
      <c r="E583" s="334" t="s">
        <v>2515</v>
      </c>
      <c r="F583" s="334" t="s">
        <v>2553</v>
      </c>
      <c r="G583" s="334" t="s">
        <v>2554</v>
      </c>
      <c r="H583" s="334" t="s">
        <v>2555</v>
      </c>
      <c r="I583" s="340">
        <v>7081.93</v>
      </c>
    </row>
    <row r="584" spans="1:9" x14ac:dyDescent="0.35">
      <c r="A584" s="334" t="str">
        <f>Inek2021A3[[#This Row],[ZPD2]]</f>
        <v>ZP58.14</v>
      </c>
      <c r="B584" s="334" t="str">
        <f>Inek2021A3[[#This Row],[OPSKode]]</f>
        <v>8-800.ge</v>
      </c>
      <c r="C584" s="340">
        <f>Inek2021A3[[#This Row],[Betrag2]]</f>
        <v>8215.0300000000007</v>
      </c>
      <c r="D584" s="334" t="s">
        <v>2514</v>
      </c>
      <c r="E584" s="334" t="s">
        <v>2515</v>
      </c>
      <c r="F584" s="334" t="s">
        <v>2556</v>
      </c>
      <c r="G584" s="334" t="s">
        <v>2557</v>
      </c>
      <c r="H584" s="334" t="s">
        <v>2558</v>
      </c>
      <c r="I584" s="340">
        <v>8215.0300000000007</v>
      </c>
    </row>
    <row r="585" spans="1:9" x14ac:dyDescent="0.35">
      <c r="A585" s="334" t="str">
        <f>Inek2021A3[[#This Row],[ZPD2]]</f>
        <v>ZP58.15</v>
      </c>
      <c r="B585" s="334" t="str">
        <f>Inek2021A3[[#This Row],[OPSKode]]</f>
        <v>8-800.gf</v>
      </c>
      <c r="C585" s="340">
        <f>Inek2021A3[[#This Row],[Betrag2]]</f>
        <v>9348.14</v>
      </c>
      <c r="D585" s="334" t="s">
        <v>2514</v>
      </c>
      <c r="E585" s="334" t="s">
        <v>2515</v>
      </c>
      <c r="F585" s="334" t="s">
        <v>2559</v>
      </c>
      <c r="G585" s="334" t="s">
        <v>2560</v>
      </c>
      <c r="H585" s="334" t="s">
        <v>2561</v>
      </c>
      <c r="I585" s="340">
        <v>9348.14</v>
      </c>
    </row>
    <row r="586" spans="1:9" x14ac:dyDescent="0.35">
      <c r="A586" s="334" t="str">
        <f>Inek2021A3[[#This Row],[ZPD2]]</f>
        <v>ZP58.16</v>
      </c>
      <c r="B586" s="334" t="str">
        <f>Inek2021A3[[#This Row],[OPSKode]]</f>
        <v>8-800.gg</v>
      </c>
      <c r="C586" s="340">
        <f>Inek2021A3[[#This Row],[Betrag2]]</f>
        <v>10481.25</v>
      </c>
      <c r="D586" s="334" t="s">
        <v>2514</v>
      </c>
      <c r="E586" s="334" t="s">
        <v>2515</v>
      </c>
      <c r="F586" s="334" t="s">
        <v>2562</v>
      </c>
      <c r="G586" s="334" t="s">
        <v>2563</v>
      </c>
      <c r="H586" s="334" t="s">
        <v>2564</v>
      </c>
      <c r="I586" s="340">
        <v>10481.25</v>
      </c>
    </row>
    <row r="587" spans="1:9" x14ac:dyDescent="0.35">
      <c r="A587" s="334" t="str">
        <f>Inek2021A3[[#This Row],[ZPD2]]</f>
        <v>ZP58.17</v>
      </c>
      <c r="B587" s="334" t="str">
        <f>Inek2021A3[[#This Row],[OPSKode]]</f>
        <v>8-800.gh</v>
      </c>
      <c r="C587" s="340">
        <f>Inek2021A3[[#This Row],[Betrag2]]</f>
        <v>11756</v>
      </c>
      <c r="D587" s="334" t="s">
        <v>2514</v>
      </c>
      <c r="E587" s="334" t="s">
        <v>2515</v>
      </c>
      <c r="F587" s="334" t="s">
        <v>2565</v>
      </c>
      <c r="G587" s="334" t="s">
        <v>2566</v>
      </c>
      <c r="H587" s="334" t="s">
        <v>2567</v>
      </c>
      <c r="I587" s="340">
        <v>11756</v>
      </c>
    </row>
    <row r="588" spans="1:9" x14ac:dyDescent="0.35">
      <c r="A588" s="334" t="str">
        <f>Inek2021A3[[#This Row],[ZPD2]]</f>
        <v>ZP58.18</v>
      </c>
      <c r="B588" s="334" t="str">
        <f>Inek2021A3[[#This Row],[OPSKode]]</f>
        <v>8-800.gj</v>
      </c>
      <c r="C588" s="340">
        <f>Inek2021A3[[#This Row],[Betrag2]]</f>
        <v>13455.66</v>
      </c>
      <c r="D588" s="334" t="s">
        <v>2514</v>
      </c>
      <c r="E588" s="334" t="s">
        <v>2515</v>
      </c>
      <c r="F588" s="334" t="s">
        <v>2568</v>
      </c>
      <c r="G588" s="334" t="s">
        <v>2569</v>
      </c>
      <c r="H588" s="334" t="s">
        <v>2570</v>
      </c>
      <c r="I588" s="340">
        <v>13455.66</v>
      </c>
    </row>
    <row r="589" spans="1:9" x14ac:dyDescent="0.35">
      <c r="A589" s="334" t="str">
        <f>Inek2021A3[[#This Row],[ZPD2]]</f>
        <v>ZP58.19</v>
      </c>
      <c r="B589" s="334" t="str">
        <f>Inek2021A3[[#This Row],[OPSKode]]</f>
        <v>8-800.gk</v>
      </c>
      <c r="C589" s="340">
        <f>Inek2021A3[[#This Row],[Betrag2]]</f>
        <v>15155.32</v>
      </c>
      <c r="D589" s="334" t="s">
        <v>2514</v>
      </c>
      <c r="E589" s="334" t="s">
        <v>2515</v>
      </c>
      <c r="F589" s="334" t="s">
        <v>2571</v>
      </c>
      <c r="G589" s="334" t="s">
        <v>2572</v>
      </c>
      <c r="H589" s="334" t="s">
        <v>2573</v>
      </c>
      <c r="I589" s="340">
        <v>15155.32</v>
      </c>
    </row>
    <row r="590" spans="1:9" x14ac:dyDescent="0.35">
      <c r="A590" s="334" t="str">
        <f>Inek2021A3[[#This Row],[ZPD2]]</f>
        <v>ZP58.20</v>
      </c>
      <c r="B590" s="334" t="str">
        <f>Inek2021A3[[#This Row],[OPSKode]]</f>
        <v>8-800.gm</v>
      </c>
      <c r="C590" s="340">
        <f>Inek2021A3[[#This Row],[Betrag2]]</f>
        <v>16854.98</v>
      </c>
      <c r="D590" s="334" t="s">
        <v>2514</v>
      </c>
      <c r="E590" s="334" t="s">
        <v>2515</v>
      </c>
      <c r="F590" s="334" t="s">
        <v>2574</v>
      </c>
      <c r="G590" s="334" t="s">
        <v>2575</v>
      </c>
      <c r="H590" s="334" t="s">
        <v>2576</v>
      </c>
      <c r="I590" s="340">
        <v>16854.98</v>
      </c>
    </row>
    <row r="591" spans="1:9" x14ac:dyDescent="0.35">
      <c r="A591" s="334" t="str">
        <f>Inek2021A3[[#This Row],[ZPD2]]</f>
        <v>ZP58.21</v>
      </c>
      <c r="B591" s="334" t="str">
        <f>Inek2021A3[[#This Row],[OPSKode]]</f>
        <v>8-800.gn</v>
      </c>
      <c r="C591" s="340">
        <f>Inek2021A3[[#This Row],[Betrag2]]</f>
        <v>18554.64</v>
      </c>
      <c r="D591" s="334" t="s">
        <v>2514</v>
      </c>
      <c r="E591" s="334" t="s">
        <v>2515</v>
      </c>
      <c r="F591" s="334" t="s">
        <v>2577</v>
      </c>
      <c r="G591" s="334" t="s">
        <v>2578</v>
      </c>
      <c r="H591" s="334" t="s">
        <v>2579</v>
      </c>
      <c r="I591" s="340">
        <v>18554.64</v>
      </c>
    </row>
    <row r="592" spans="1:9" x14ac:dyDescent="0.35">
      <c r="A592" s="334" t="str">
        <f>Inek2021A3[[#This Row],[ZPD2]]</f>
        <v>ZP58.22</v>
      </c>
      <c r="B592" s="334" t="str">
        <f>Inek2021A3[[#This Row],[OPSKode]]</f>
        <v>8-800.gp</v>
      </c>
      <c r="C592" s="340">
        <f>Inek2021A3[[#This Row],[Betrag2]]</f>
        <v>20395.939999999999</v>
      </c>
      <c r="D592" s="334" t="s">
        <v>2514</v>
      </c>
      <c r="E592" s="334" t="s">
        <v>2515</v>
      </c>
      <c r="F592" s="334" t="s">
        <v>2580</v>
      </c>
      <c r="G592" s="334" t="s">
        <v>2581</v>
      </c>
      <c r="H592" s="334" t="s">
        <v>2582</v>
      </c>
      <c r="I592" s="340">
        <v>20395.939999999999</v>
      </c>
    </row>
    <row r="593" spans="1:9" x14ac:dyDescent="0.35">
      <c r="A593" s="334" t="str">
        <f>Inek2021A3[[#This Row],[ZPD2]]</f>
        <v>ZP58.23</v>
      </c>
      <c r="B593" s="334" t="str">
        <f>Inek2021A3[[#This Row],[OPSKode]]</f>
        <v>8-800.gq</v>
      </c>
      <c r="C593" s="340">
        <f>Inek2021A3[[#This Row],[Betrag2]]</f>
        <v>22662.16</v>
      </c>
      <c r="D593" s="334" t="s">
        <v>2514</v>
      </c>
      <c r="E593" s="334" t="s">
        <v>2515</v>
      </c>
      <c r="F593" s="334" t="s">
        <v>2583</v>
      </c>
      <c r="G593" s="334" t="s">
        <v>2584</v>
      </c>
      <c r="H593" s="334" t="s">
        <v>2585</v>
      </c>
      <c r="I593" s="340">
        <v>22662.16</v>
      </c>
    </row>
    <row r="594" spans="1:9" x14ac:dyDescent="0.35">
      <c r="A594" s="334" t="str">
        <f>Inek2021A3[[#This Row],[ZPD2]]</f>
        <v>ZP58.24</v>
      </c>
      <c r="B594" s="334" t="str">
        <f>Inek2021A3[[#This Row],[OPSKode]]</f>
        <v>8-800.gr</v>
      </c>
      <c r="C594" s="340">
        <f>Inek2021A3[[#This Row],[Betrag2]]</f>
        <v>24928.38</v>
      </c>
      <c r="D594" s="334" t="s">
        <v>2514</v>
      </c>
      <c r="E594" s="334" t="s">
        <v>2515</v>
      </c>
      <c r="F594" s="334" t="s">
        <v>2586</v>
      </c>
      <c r="G594" s="334" t="s">
        <v>2587</v>
      </c>
      <c r="H594" s="334" t="s">
        <v>2588</v>
      </c>
      <c r="I594" s="340">
        <v>24928.38</v>
      </c>
    </row>
    <row r="595" spans="1:9" x14ac:dyDescent="0.35">
      <c r="A595" s="334" t="str">
        <f>Inek2021A3[[#This Row],[ZPD2]]</f>
        <v>ZP58.25</v>
      </c>
      <c r="B595" s="334" t="str">
        <f>Inek2021A3[[#This Row],[OPSKode]]</f>
        <v>8-800.gs</v>
      </c>
      <c r="C595" s="340">
        <f>Inek2021A3[[#This Row],[Betrag2]]</f>
        <v>27194.59</v>
      </c>
      <c r="D595" s="334" t="s">
        <v>2514</v>
      </c>
      <c r="E595" s="334" t="s">
        <v>2515</v>
      </c>
      <c r="F595" s="334" t="s">
        <v>2589</v>
      </c>
      <c r="G595" s="334" t="s">
        <v>2590</v>
      </c>
      <c r="H595" s="334" t="s">
        <v>2591</v>
      </c>
      <c r="I595" s="340">
        <v>27194.59</v>
      </c>
    </row>
    <row r="596" spans="1:9" x14ac:dyDescent="0.35">
      <c r="A596" s="334" t="str">
        <f>Inek2021A3[[#This Row],[ZPD2]]</f>
        <v>ZP58.26</v>
      </c>
      <c r="B596" s="334" t="str">
        <f>Inek2021A3[[#This Row],[OPSKode]]</f>
        <v>8-800.gt</v>
      </c>
      <c r="C596" s="340">
        <f>Inek2021A3[[#This Row],[Betrag2]]</f>
        <v>29460.81</v>
      </c>
      <c r="D596" s="334" t="s">
        <v>2514</v>
      </c>
      <c r="E596" s="334" t="s">
        <v>2515</v>
      </c>
      <c r="F596" s="334" t="s">
        <v>2592</v>
      </c>
      <c r="G596" s="334" t="s">
        <v>2593</v>
      </c>
      <c r="H596" s="334" t="s">
        <v>2594</v>
      </c>
      <c r="I596" s="340">
        <v>29460.81</v>
      </c>
    </row>
    <row r="597" spans="1:9" x14ac:dyDescent="0.35">
      <c r="A597" s="334" t="str">
        <f>Inek2021A3[[#This Row],[ZPD2]]</f>
        <v>ZP58.27</v>
      </c>
      <c r="B597" s="334" t="str">
        <f>Inek2021A3[[#This Row],[OPSKode]]</f>
        <v>8-800.gu</v>
      </c>
      <c r="C597" s="340">
        <f>Inek2021A3[[#This Row],[Betrag2]]</f>
        <v>31727.02</v>
      </c>
      <c r="D597" s="334" t="s">
        <v>2514</v>
      </c>
      <c r="E597" s="334" t="s">
        <v>2515</v>
      </c>
      <c r="F597" s="334" t="s">
        <v>2595</v>
      </c>
      <c r="G597" s="334" t="s">
        <v>2596</v>
      </c>
      <c r="H597" s="334" t="s">
        <v>2597</v>
      </c>
      <c r="I597" s="340">
        <v>31727.02</v>
      </c>
    </row>
    <row r="598" spans="1:9" x14ac:dyDescent="0.35">
      <c r="A598" s="334" t="str">
        <f>Inek2021A3[[#This Row],[ZPD2]]</f>
        <v>ZP58.28</v>
      </c>
      <c r="B598" s="334" t="str">
        <f>Inek2021A3[[#This Row],[OPSKode]]</f>
        <v>8-800.gv</v>
      </c>
      <c r="C598" s="340">
        <f>Inek2021A3[[#This Row],[Betrag2]]</f>
        <v>33993.24</v>
      </c>
      <c r="D598" s="334" t="s">
        <v>2514</v>
      </c>
      <c r="E598" s="334" t="s">
        <v>2515</v>
      </c>
      <c r="F598" s="334" t="s">
        <v>2598</v>
      </c>
      <c r="G598" s="334" t="s">
        <v>2599</v>
      </c>
      <c r="H598" s="334" t="s">
        <v>2600</v>
      </c>
      <c r="I598" s="340">
        <v>33993.24</v>
      </c>
    </row>
    <row r="599" spans="1:9" x14ac:dyDescent="0.35">
      <c r="A599" s="334" t="str">
        <f>Inek2021A3[[#This Row],[ZPD2]]</f>
        <v>ZP58.29</v>
      </c>
      <c r="C599" s="502" t="s">
        <v>3969</v>
      </c>
      <c r="D599" s="334" t="s">
        <v>2514</v>
      </c>
      <c r="E599" s="334" t="s">
        <v>2515</v>
      </c>
      <c r="F599" s="334" t="s">
        <v>2601</v>
      </c>
      <c r="H599" s="334" t="s">
        <v>2602</v>
      </c>
    </row>
    <row r="600" spans="1:9" x14ac:dyDescent="0.35">
      <c r="A600" s="334" t="str">
        <f>Inek2021A3[[#This Row],[ZPD2]]</f>
        <v>ZP58.30</v>
      </c>
      <c r="B600" s="334" t="str">
        <f>Inek2021A3[[#This Row],[OPSKode]]</f>
        <v>8-800.gz</v>
      </c>
      <c r="C600" s="340">
        <f>Inek2021A3[[#This Row],[Betrag2]]</f>
        <v>36259.46</v>
      </c>
      <c r="D600" s="334" t="s">
        <v>2514</v>
      </c>
      <c r="E600" s="334" t="s">
        <v>2515</v>
      </c>
      <c r="F600" s="334" t="s">
        <v>2603</v>
      </c>
      <c r="G600" s="334" t="s">
        <v>2604</v>
      </c>
      <c r="H600" s="334" t="s">
        <v>2605</v>
      </c>
      <c r="I600" s="340">
        <v>36259.46</v>
      </c>
    </row>
    <row r="601" spans="1:9" x14ac:dyDescent="0.35">
      <c r="A601" s="334" t="str">
        <f>Inek2021A3[[#This Row],[ZPD2]]</f>
        <v>ZP58.31</v>
      </c>
      <c r="B601" s="334" t="str">
        <f>Inek2021A3[[#This Row],[OPSKode]]</f>
        <v>8-800.m0</v>
      </c>
      <c r="C601" s="340">
        <f>Inek2021A3[[#This Row],[Betrag2]]</f>
        <v>38808.949999999997</v>
      </c>
      <c r="D601" s="334" t="s">
        <v>2514</v>
      </c>
      <c r="E601" s="334" t="s">
        <v>2515</v>
      </c>
      <c r="F601" s="334" t="s">
        <v>2606</v>
      </c>
      <c r="G601" s="334" t="s">
        <v>2607</v>
      </c>
      <c r="H601" s="334" t="s">
        <v>2608</v>
      </c>
      <c r="I601" s="340">
        <v>38808.949999999997</v>
      </c>
    </row>
    <row r="602" spans="1:9" x14ac:dyDescent="0.35">
      <c r="A602" s="334" t="str">
        <f>Inek2021A3[[#This Row],[ZPD2]]</f>
        <v>ZP58.32</v>
      </c>
      <c r="B602" s="334" t="str">
        <f>Inek2021A3[[#This Row],[OPSKode]]</f>
        <v>8-800.m1</v>
      </c>
      <c r="C602" s="340">
        <f>Inek2021A3[[#This Row],[Betrag2]]</f>
        <v>42208.27</v>
      </c>
      <c r="D602" s="334" t="s">
        <v>2514</v>
      </c>
      <c r="E602" s="334" t="s">
        <v>2515</v>
      </c>
      <c r="F602" s="334" t="s">
        <v>2609</v>
      </c>
      <c r="G602" s="334" t="s">
        <v>2610</v>
      </c>
      <c r="H602" s="334" t="s">
        <v>2611</v>
      </c>
      <c r="I602" s="340">
        <v>42208.27</v>
      </c>
    </row>
    <row r="603" spans="1:9" x14ac:dyDescent="0.35">
      <c r="A603" s="334" t="str">
        <f>Inek2021A3[[#This Row],[ZPD2]]</f>
        <v>ZP58.33</v>
      </c>
      <c r="B603" s="334" t="str">
        <f>Inek2021A3[[#This Row],[OPSKode]]</f>
        <v>8-800.m2</v>
      </c>
      <c r="C603" s="340">
        <f>Inek2021A3[[#This Row],[Betrag2]]</f>
        <v>45607.6</v>
      </c>
      <c r="D603" s="334" t="s">
        <v>2514</v>
      </c>
      <c r="E603" s="334" t="s">
        <v>2515</v>
      </c>
      <c r="F603" s="334" t="s">
        <v>2612</v>
      </c>
      <c r="G603" s="334" t="s">
        <v>2613</v>
      </c>
      <c r="H603" s="334" t="s">
        <v>2614</v>
      </c>
      <c r="I603" s="340">
        <v>45607.6</v>
      </c>
    </row>
    <row r="604" spans="1:9" x14ac:dyDescent="0.35">
      <c r="A604" s="334" t="str">
        <f>Inek2021A3[[#This Row],[ZPD2]]</f>
        <v>ZP58.34</v>
      </c>
      <c r="B604" s="334" t="str">
        <f>Inek2021A3[[#This Row],[OPSKode]]</f>
        <v>8-800.m3</v>
      </c>
      <c r="C604" s="340">
        <f>Inek2021A3[[#This Row],[Betrag2]]</f>
        <v>49006.92</v>
      </c>
      <c r="D604" s="334" t="s">
        <v>2514</v>
      </c>
      <c r="E604" s="334" t="s">
        <v>2515</v>
      </c>
      <c r="F604" s="334" t="s">
        <v>2615</v>
      </c>
      <c r="G604" s="334" t="s">
        <v>2616</v>
      </c>
      <c r="H604" s="334" t="s">
        <v>2617</v>
      </c>
      <c r="I604" s="340">
        <v>49006.92</v>
      </c>
    </row>
    <row r="605" spans="1:9" x14ac:dyDescent="0.35">
      <c r="A605" s="334" t="str">
        <f>Inek2021A3[[#This Row],[ZPD2]]</f>
        <v>ZP58.35</v>
      </c>
      <c r="B605" s="334" t="str">
        <f>Inek2021A3[[#This Row],[OPSKode]]</f>
        <v>8-800.m4</v>
      </c>
      <c r="C605" s="340">
        <f>Inek2021A3[[#This Row],[Betrag2]]</f>
        <v>52406.25</v>
      </c>
      <c r="D605" s="334" t="s">
        <v>2514</v>
      </c>
      <c r="E605" s="334" t="s">
        <v>2515</v>
      </c>
      <c r="F605" s="334" t="s">
        <v>2618</v>
      </c>
      <c r="G605" s="334" t="s">
        <v>2619</v>
      </c>
      <c r="H605" s="334" t="s">
        <v>2620</v>
      </c>
      <c r="I605" s="340">
        <v>52406.25</v>
      </c>
    </row>
    <row r="606" spans="1:9" x14ac:dyDescent="0.35">
      <c r="A606" s="334" t="str">
        <f>Inek2021A3[[#This Row],[ZPD2]]</f>
        <v>ZP58.36</v>
      </c>
      <c r="B606" s="334" t="str">
        <f>Inek2021A3[[#This Row],[OPSKode]]</f>
        <v>8-800.m5</v>
      </c>
      <c r="C606" s="340">
        <f>Inek2021A3[[#This Row],[Betrag2]]</f>
        <v>56088.85</v>
      </c>
      <c r="D606" s="334" t="s">
        <v>2514</v>
      </c>
      <c r="E606" s="334" t="s">
        <v>2515</v>
      </c>
      <c r="F606" s="334" t="s">
        <v>2621</v>
      </c>
      <c r="G606" s="334" t="s">
        <v>2622</v>
      </c>
      <c r="H606" s="334" t="s">
        <v>2623</v>
      </c>
      <c r="I606" s="340">
        <v>56088.85</v>
      </c>
    </row>
    <row r="607" spans="1:9" x14ac:dyDescent="0.35">
      <c r="A607" s="334" t="str">
        <f>Inek2021A3[[#This Row],[ZPD2]]</f>
        <v>ZP58.37</v>
      </c>
      <c r="B607" s="334" t="str">
        <f>Inek2021A3[[#This Row],[OPSKode]]</f>
        <v>8-800.m6</v>
      </c>
      <c r="C607" s="340">
        <f>Inek2021A3[[#This Row],[Betrag2]]</f>
        <v>60621.279999999999</v>
      </c>
      <c r="D607" s="334" t="s">
        <v>2514</v>
      </c>
      <c r="E607" s="334" t="s">
        <v>2515</v>
      </c>
      <c r="F607" s="334" t="s">
        <v>2624</v>
      </c>
      <c r="G607" s="334" t="s">
        <v>2625</v>
      </c>
      <c r="H607" s="334" t="s">
        <v>2626</v>
      </c>
      <c r="I607" s="340">
        <v>60621.279999999999</v>
      </c>
    </row>
    <row r="608" spans="1:9" x14ac:dyDescent="0.35">
      <c r="A608" s="334" t="str">
        <f>Inek2021A3[[#This Row],[ZPD2]]</f>
        <v>ZP58.38</v>
      </c>
      <c r="B608" s="334" t="str">
        <f>Inek2021A3[[#This Row],[OPSKode]]</f>
        <v>8-800.m7</v>
      </c>
      <c r="C608" s="340">
        <f>Inek2021A3[[#This Row],[Betrag2]]</f>
        <v>65153.71</v>
      </c>
      <c r="D608" s="334" t="s">
        <v>2514</v>
      </c>
      <c r="E608" s="334" t="s">
        <v>2515</v>
      </c>
      <c r="F608" s="334" t="s">
        <v>2627</v>
      </c>
      <c r="G608" s="334" t="s">
        <v>2628</v>
      </c>
      <c r="H608" s="334" t="s">
        <v>2629</v>
      </c>
      <c r="I608" s="340">
        <v>65153.71</v>
      </c>
    </row>
    <row r="609" spans="1:9" x14ac:dyDescent="0.35">
      <c r="A609" s="334" t="str">
        <f>Inek2021A3[[#This Row],[ZPD2]]</f>
        <v>ZP58.39</v>
      </c>
      <c r="B609" s="334" t="str">
        <f>Inek2021A3[[#This Row],[OPSKode]]</f>
        <v>8-800.m8</v>
      </c>
      <c r="C609" s="340">
        <f>Inek2021A3[[#This Row],[Betrag2]]</f>
        <v>69686.14</v>
      </c>
      <c r="D609" s="334" t="s">
        <v>2514</v>
      </c>
      <c r="E609" s="334" t="s">
        <v>2515</v>
      </c>
      <c r="F609" s="334" t="s">
        <v>2630</v>
      </c>
      <c r="G609" s="334" t="s">
        <v>2631</v>
      </c>
      <c r="H609" s="334" t="s">
        <v>2632</v>
      </c>
      <c r="I609" s="340">
        <v>69686.14</v>
      </c>
    </row>
    <row r="610" spans="1:9" x14ac:dyDescent="0.35">
      <c r="A610" s="334" t="str">
        <f>Inek2021A3[[#This Row],[ZPD2]]</f>
        <v>ZP58.40</v>
      </c>
      <c r="B610" s="334" t="str">
        <f>Inek2021A3[[#This Row],[OPSKode]]</f>
        <v>8-800.m9</v>
      </c>
      <c r="C610" s="340">
        <f>Inek2021A3[[#This Row],[Betrag2]]</f>
        <v>74218.570000000007</v>
      </c>
      <c r="D610" s="334" t="s">
        <v>2514</v>
      </c>
      <c r="E610" s="334" t="s">
        <v>2515</v>
      </c>
      <c r="F610" s="334" t="s">
        <v>2633</v>
      </c>
      <c r="G610" s="334" t="s">
        <v>2634</v>
      </c>
      <c r="H610" s="334" t="s">
        <v>2635</v>
      </c>
      <c r="I610" s="340">
        <v>74218.570000000007</v>
      </c>
    </row>
    <row r="611" spans="1:9" x14ac:dyDescent="0.35">
      <c r="A611" s="334" t="str">
        <f>Inek2021A3[[#This Row],[ZPD2]]</f>
        <v>ZP58.41</v>
      </c>
      <c r="B611" s="334" t="str">
        <f>Inek2021A3[[#This Row],[OPSKode]]</f>
        <v>8-800.ma</v>
      </c>
      <c r="C611" s="340">
        <f>Inek2021A3[[#This Row],[Betrag2]]</f>
        <v>79034.28</v>
      </c>
      <c r="D611" s="334" t="s">
        <v>2514</v>
      </c>
      <c r="E611" s="334" t="s">
        <v>2515</v>
      </c>
      <c r="F611" s="334" t="s">
        <v>2636</v>
      </c>
      <c r="G611" s="334" t="s">
        <v>2637</v>
      </c>
      <c r="H611" s="334" t="s">
        <v>2638</v>
      </c>
      <c r="I611" s="340">
        <v>79034.28</v>
      </c>
    </row>
    <row r="612" spans="1:9" x14ac:dyDescent="0.35">
      <c r="A612" s="334" t="str">
        <f>Inek2021A3[[#This Row],[ZPD2]]</f>
        <v>ZP58.42</v>
      </c>
      <c r="B612" s="334" t="str">
        <f>Inek2021A3[[#This Row],[OPSKode]]</f>
        <v>8-800.mb</v>
      </c>
      <c r="C612" s="340">
        <f>Inek2021A3[[#This Row],[Betrag2]]</f>
        <v>84699.82</v>
      </c>
      <c r="D612" s="334" t="s">
        <v>2514</v>
      </c>
      <c r="E612" s="334" t="s">
        <v>2515</v>
      </c>
      <c r="F612" s="334" t="s">
        <v>2639</v>
      </c>
      <c r="G612" s="334" t="s">
        <v>2640</v>
      </c>
      <c r="H612" s="334" t="s">
        <v>2641</v>
      </c>
      <c r="I612" s="340">
        <v>84699.82</v>
      </c>
    </row>
    <row r="613" spans="1:9" x14ac:dyDescent="0.35">
      <c r="A613" s="334" t="str">
        <f>Inek2021A3[[#This Row],[ZPD2]]</f>
        <v>ZP58.43</v>
      </c>
      <c r="B613" s="334" t="str">
        <f>Inek2021A3[[#This Row],[OPSKode]]</f>
        <v>8-800.mc</v>
      </c>
      <c r="C613" s="340">
        <f>Inek2021A3[[#This Row],[Betrag2]]</f>
        <v>90365.36</v>
      </c>
      <c r="D613" s="334" t="s">
        <v>2514</v>
      </c>
      <c r="E613" s="334" t="s">
        <v>2515</v>
      </c>
      <c r="F613" s="334" t="s">
        <v>2642</v>
      </c>
      <c r="G613" s="334" t="s">
        <v>2643</v>
      </c>
      <c r="H613" s="334" t="s">
        <v>2644</v>
      </c>
      <c r="I613" s="340">
        <v>90365.36</v>
      </c>
    </row>
    <row r="614" spans="1:9" x14ac:dyDescent="0.35">
      <c r="A614" s="334" t="str">
        <f>Inek2021A3[[#This Row],[ZPD2]]</f>
        <v>ZP58.44</v>
      </c>
      <c r="B614" s="334" t="str">
        <f>Inek2021A3[[#This Row],[OPSKode]]</f>
        <v>8-800.md</v>
      </c>
      <c r="C614" s="340">
        <f>Inek2021A3[[#This Row],[Betrag2]]</f>
        <v>96030.9</v>
      </c>
      <c r="D614" s="334" t="s">
        <v>2514</v>
      </c>
      <c r="E614" s="334" t="s">
        <v>2515</v>
      </c>
      <c r="F614" s="334" t="s">
        <v>2645</v>
      </c>
      <c r="G614" s="334" t="s">
        <v>2646</v>
      </c>
      <c r="H614" s="334" t="s">
        <v>2647</v>
      </c>
      <c r="I614" s="340">
        <v>96030.9</v>
      </c>
    </row>
    <row r="615" spans="1:9" x14ac:dyDescent="0.35">
      <c r="A615" s="334" t="str">
        <f>Inek2021A3[[#This Row],[ZPD2]]</f>
        <v>ZP58.45</v>
      </c>
      <c r="B615" s="334" t="str">
        <f>Inek2021A3[[#This Row],[OPSKode]]</f>
        <v>8-800.me</v>
      </c>
      <c r="C615" s="340">
        <f>Inek2021A3[[#This Row],[Betrag2]]</f>
        <v>101696.44</v>
      </c>
      <c r="D615" s="334" t="s">
        <v>2514</v>
      </c>
      <c r="E615" s="334" t="s">
        <v>2515</v>
      </c>
      <c r="F615" s="334" t="s">
        <v>2648</v>
      </c>
      <c r="G615" s="334" t="s">
        <v>2649</v>
      </c>
      <c r="H615" s="334" t="s">
        <v>2650</v>
      </c>
      <c r="I615" s="340">
        <v>101696.44</v>
      </c>
    </row>
    <row r="616" spans="1:9" x14ac:dyDescent="0.35">
      <c r="A616" s="334" t="str">
        <f>Inek2021A3[[#This Row],[ZPD2]]</f>
        <v>ZP58.46</v>
      </c>
      <c r="B616" s="334" t="str">
        <f>Inek2021A3[[#This Row],[OPSKode]]</f>
        <v>8-800.mf</v>
      </c>
      <c r="C616" s="340">
        <f>Inek2021A3[[#This Row],[Betrag2]]</f>
        <v>107361.98</v>
      </c>
      <c r="D616" s="334" t="s">
        <v>2514</v>
      </c>
      <c r="E616" s="334" t="s">
        <v>2515</v>
      </c>
      <c r="F616" s="334" t="s">
        <v>2651</v>
      </c>
      <c r="G616" s="334" t="s">
        <v>2652</v>
      </c>
      <c r="H616" s="334" t="s">
        <v>2653</v>
      </c>
      <c r="I616" s="340">
        <v>107361.98</v>
      </c>
    </row>
    <row r="617" spans="1:9" x14ac:dyDescent="0.35">
      <c r="C617" s="340"/>
      <c r="D617" s="334" t="s">
        <v>2654</v>
      </c>
      <c r="E617" s="334" t="s">
        <v>3514</v>
      </c>
      <c r="H617" s="334" t="s">
        <v>2656</v>
      </c>
    </row>
    <row r="618" spans="1:9" x14ac:dyDescent="0.35">
      <c r="A618" s="334" t="str">
        <f>Inek2021A3[[#This Row],[ZPD2]]</f>
        <v>ZP59.01</v>
      </c>
      <c r="B618" s="334" t="str">
        <f>Inek2021A3[[#This Row],[OPSKode]]</f>
        <v>8-800.f0</v>
      </c>
      <c r="C618" s="340">
        <f>Inek2021A3[[#This Row],[Betrag2]]</f>
        <v>354.04</v>
      </c>
      <c r="D618" s="334" t="s">
        <v>2654</v>
      </c>
      <c r="E618" s="334" t="s">
        <v>3514</v>
      </c>
      <c r="F618" s="334" t="s">
        <v>2657</v>
      </c>
      <c r="G618" s="334" t="s">
        <v>2658</v>
      </c>
      <c r="H618" s="334" t="s">
        <v>2659</v>
      </c>
      <c r="I618" s="340">
        <v>354.04</v>
      </c>
    </row>
    <row r="619" spans="1:9" x14ac:dyDescent="0.35">
      <c r="A619" s="334" t="str">
        <f>Inek2021A3[[#This Row],[ZPD2]]</f>
        <v>ZP59.02</v>
      </c>
      <c r="B619" s="334" t="str">
        <f>Inek2021A3[[#This Row],[OPSKode]]</f>
        <v>8-800.f1</v>
      </c>
      <c r="C619" s="340">
        <f>Inek2021A3[[#This Row],[Betrag2]]</f>
        <v>708.08</v>
      </c>
      <c r="D619" s="334" t="s">
        <v>2654</v>
      </c>
      <c r="E619" s="334" t="s">
        <v>3514</v>
      </c>
      <c r="F619" s="334" t="s">
        <v>2660</v>
      </c>
      <c r="G619" s="334" t="s">
        <v>2661</v>
      </c>
      <c r="H619" s="334" t="s">
        <v>2662</v>
      </c>
      <c r="I619" s="340">
        <v>708.08</v>
      </c>
    </row>
    <row r="620" spans="1:9" x14ac:dyDescent="0.35">
      <c r="A620" s="334" t="str">
        <f>Inek2021A3[[#This Row],[ZPD2]]</f>
        <v>ZP59.03</v>
      </c>
      <c r="B620" s="334" t="str">
        <f>Inek2021A3[[#This Row],[OPSKode]]</f>
        <v>8-800.f2</v>
      </c>
      <c r="C620" s="340">
        <f>Inek2021A3[[#This Row],[Betrag2]]</f>
        <v>1062.1199999999999</v>
      </c>
      <c r="D620" s="334" t="s">
        <v>2654</v>
      </c>
      <c r="E620" s="334" t="s">
        <v>3514</v>
      </c>
      <c r="F620" s="334" t="s">
        <v>2663</v>
      </c>
      <c r="G620" s="334" t="s">
        <v>2664</v>
      </c>
      <c r="H620" s="334" t="s">
        <v>2665</v>
      </c>
      <c r="I620" s="340">
        <v>1062.1199999999999</v>
      </c>
    </row>
    <row r="621" spans="1:9" x14ac:dyDescent="0.35">
      <c r="A621" s="334" t="str">
        <f>Inek2021A3[[#This Row],[ZPD2]]</f>
        <v>ZP59.04</v>
      </c>
      <c r="B621" s="334" t="str">
        <f>Inek2021A3[[#This Row],[OPSKode]]</f>
        <v>8-800.f3</v>
      </c>
      <c r="C621" s="340">
        <f>Inek2021A3[[#This Row],[Betrag2]]</f>
        <v>1416.16</v>
      </c>
      <c r="D621" s="334" t="s">
        <v>2654</v>
      </c>
      <c r="E621" s="334" t="s">
        <v>3514</v>
      </c>
      <c r="F621" s="334" t="s">
        <v>2666</v>
      </c>
      <c r="G621" s="334" t="s">
        <v>2667</v>
      </c>
      <c r="H621" s="334" t="s">
        <v>2668</v>
      </c>
      <c r="I621" s="340">
        <v>1416.16</v>
      </c>
    </row>
    <row r="622" spans="1:9" x14ac:dyDescent="0.35">
      <c r="A622" s="334" t="str">
        <f>Inek2021A3[[#This Row],[ZPD2]]</f>
        <v>ZP59.05</v>
      </c>
      <c r="B622" s="334" t="str">
        <f>Inek2021A3[[#This Row],[OPSKode]]</f>
        <v>8-800.f4</v>
      </c>
      <c r="C622" s="340">
        <f>Inek2021A3[[#This Row],[Betrag2]]</f>
        <v>1770.21</v>
      </c>
      <c r="D622" s="334" t="s">
        <v>2654</v>
      </c>
      <c r="E622" s="334" t="s">
        <v>3514</v>
      </c>
      <c r="F622" s="334" t="s">
        <v>2669</v>
      </c>
      <c r="G622" s="334" t="s">
        <v>2670</v>
      </c>
      <c r="H622" s="334" t="s">
        <v>2671</v>
      </c>
      <c r="I622" s="340">
        <v>1770.21</v>
      </c>
    </row>
    <row r="623" spans="1:9" x14ac:dyDescent="0.35">
      <c r="A623" s="334" t="str">
        <f>Inek2021A3[[#This Row],[ZPD2]]</f>
        <v>ZP59.06</v>
      </c>
      <c r="B623" s="334" t="str">
        <f>Inek2021A3[[#This Row],[OPSKode]]</f>
        <v>8-800.f5</v>
      </c>
      <c r="C623" s="340">
        <f>Inek2021A3[[#This Row],[Betrag2]]</f>
        <v>2263.3200000000002</v>
      </c>
      <c r="D623" s="334" t="s">
        <v>2654</v>
      </c>
      <c r="E623" s="334" t="s">
        <v>3514</v>
      </c>
      <c r="F623" s="334" t="s">
        <v>2672</v>
      </c>
      <c r="G623" s="334" t="s">
        <v>2673</v>
      </c>
      <c r="H623" s="334" t="s">
        <v>2674</v>
      </c>
      <c r="I623" s="340">
        <v>2263.3200000000002</v>
      </c>
    </row>
    <row r="624" spans="1:9" x14ac:dyDescent="0.35">
      <c r="A624" s="334" t="str">
        <f>Inek2021A3[[#This Row],[ZPD2]]</f>
        <v>ZP59.07</v>
      </c>
      <c r="B624" s="334" t="str">
        <f>Inek2021A3[[#This Row],[OPSKode]]</f>
        <v>8-800.f6</v>
      </c>
      <c r="C624" s="340">
        <f>Inek2021A3[[#This Row],[Betrag2]]</f>
        <v>2981.2</v>
      </c>
      <c r="D624" s="334" t="s">
        <v>2654</v>
      </c>
      <c r="E624" s="334" t="s">
        <v>3514</v>
      </c>
      <c r="F624" s="334" t="s">
        <v>2675</v>
      </c>
      <c r="G624" s="334" t="s">
        <v>2676</v>
      </c>
      <c r="H624" s="334" t="s">
        <v>2677</v>
      </c>
      <c r="I624" s="340">
        <v>2981.2</v>
      </c>
    </row>
    <row r="625" spans="1:9" x14ac:dyDescent="0.35">
      <c r="A625" s="334" t="str">
        <f>Inek2021A3[[#This Row],[ZPD2]]</f>
        <v>ZP59.08</v>
      </c>
      <c r="B625" s="334" t="str">
        <f>Inek2021A3[[#This Row],[OPSKode]]</f>
        <v>8-800.f7</v>
      </c>
      <c r="C625" s="340">
        <f>Inek2021A3[[#This Row],[Betrag2]]</f>
        <v>3688.59</v>
      </c>
      <c r="D625" s="334" t="s">
        <v>2654</v>
      </c>
      <c r="E625" s="334" t="s">
        <v>3514</v>
      </c>
      <c r="F625" s="334" t="s">
        <v>2678</v>
      </c>
      <c r="G625" s="334" t="s">
        <v>2679</v>
      </c>
      <c r="H625" s="334" t="s">
        <v>2680</v>
      </c>
      <c r="I625" s="340">
        <v>3688.59</v>
      </c>
    </row>
    <row r="626" spans="1:9" x14ac:dyDescent="0.35">
      <c r="A626" s="334" t="str">
        <f>Inek2021A3[[#This Row],[ZPD2]]</f>
        <v>ZP59.09</v>
      </c>
      <c r="B626" s="334" t="str">
        <f>Inek2021A3[[#This Row],[OPSKode]]</f>
        <v>8-800.f8</v>
      </c>
      <c r="C626" s="340">
        <f>Inek2021A3[[#This Row],[Betrag2]]</f>
        <v>4375.59</v>
      </c>
      <c r="D626" s="334" t="s">
        <v>2654</v>
      </c>
      <c r="E626" s="334" t="s">
        <v>3514</v>
      </c>
      <c r="F626" s="334" t="s">
        <v>2681</v>
      </c>
      <c r="G626" s="334" t="s">
        <v>2682</v>
      </c>
      <c r="H626" s="334" t="s">
        <v>2683</v>
      </c>
      <c r="I626" s="340">
        <v>4375.59</v>
      </c>
    </row>
    <row r="627" spans="1:9" x14ac:dyDescent="0.35">
      <c r="A627" s="334" t="str">
        <f>Inek2021A3[[#This Row],[ZPD2]]</f>
        <v>ZP59.10</v>
      </c>
      <c r="B627" s="334" t="str">
        <f>Inek2021A3[[#This Row],[OPSKode]]</f>
        <v>8-800.f9</v>
      </c>
      <c r="C627" s="340">
        <f>Inek2021A3[[#This Row],[Betrag2]]</f>
        <v>5098.1899999999996</v>
      </c>
      <c r="D627" s="334" t="s">
        <v>2654</v>
      </c>
      <c r="E627" s="334" t="s">
        <v>3514</v>
      </c>
      <c r="F627" s="334" t="s">
        <v>2684</v>
      </c>
      <c r="G627" s="334" t="s">
        <v>2685</v>
      </c>
      <c r="H627" s="334" t="s">
        <v>2686</v>
      </c>
      <c r="I627" s="340">
        <v>5098.1899999999996</v>
      </c>
    </row>
    <row r="628" spans="1:9" x14ac:dyDescent="0.35">
      <c r="A628" s="334" t="str">
        <f>Inek2021A3[[#This Row],[ZPD2]]</f>
        <v>ZP59.11</v>
      </c>
      <c r="B628" s="334" t="str">
        <f>Inek2021A3[[#This Row],[OPSKode]]</f>
        <v>8-800.fa</v>
      </c>
      <c r="C628" s="340">
        <f>Inek2021A3[[#This Row],[Betrag2]]</f>
        <v>5859.09</v>
      </c>
      <c r="D628" s="334" t="s">
        <v>2654</v>
      </c>
      <c r="E628" s="334" t="s">
        <v>3514</v>
      </c>
      <c r="F628" s="334" t="s">
        <v>2687</v>
      </c>
      <c r="G628" s="334" t="s">
        <v>2688</v>
      </c>
      <c r="H628" s="334" t="s">
        <v>2689</v>
      </c>
      <c r="I628" s="340">
        <v>5859.09</v>
      </c>
    </row>
    <row r="629" spans="1:9" x14ac:dyDescent="0.35">
      <c r="A629" s="334" t="str">
        <f>Inek2021A3[[#This Row],[ZPD2]]</f>
        <v>ZP59.12</v>
      </c>
      <c r="B629" s="334" t="str">
        <f>Inek2021A3[[#This Row],[OPSKode]]</f>
        <v>8-800.fb</v>
      </c>
      <c r="C629" s="340">
        <f>Inek2021A3[[#This Row],[Betrag2]]</f>
        <v>6518.98</v>
      </c>
      <c r="D629" s="334" t="s">
        <v>2654</v>
      </c>
      <c r="E629" s="334" t="s">
        <v>3514</v>
      </c>
      <c r="F629" s="334" t="s">
        <v>2690</v>
      </c>
      <c r="G629" s="334" t="s">
        <v>2691</v>
      </c>
      <c r="H629" s="334" t="s">
        <v>2692</v>
      </c>
      <c r="I629" s="340">
        <v>6518.98</v>
      </c>
    </row>
    <row r="630" spans="1:9" x14ac:dyDescent="0.35">
      <c r="A630" s="334" t="str">
        <f>Inek2021A3[[#This Row],[ZPD2]]</f>
        <v>ZP59.13</v>
      </c>
      <c r="B630" s="334" t="str">
        <f>Inek2021A3[[#This Row],[OPSKode]]</f>
        <v>8-800.fc</v>
      </c>
      <c r="C630" s="340">
        <f>Inek2021A3[[#This Row],[Betrag2]]</f>
        <v>7434.87</v>
      </c>
      <c r="D630" s="334" t="s">
        <v>2654</v>
      </c>
      <c r="E630" s="334" t="s">
        <v>3514</v>
      </c>
      <c r="F630" s="334" t="s">
        <v>2693</v>
      </c>
      <c r="G630" s="334" t="s">
        <v>2694</v>
      </c>
      <c r="H630" s="334" t="s">
        <v>2695</v>
      </c>
      <c r="I630" s="340">
        <v>7434.87</v>
      </c>
    </row>
    <row r="631" spans="1:9" x14ac:dyDescent="0.35">
      <c r="A631" s="334" t="str">
        <f>Inek2021A3[[#This Row],[ZPD2]]</f>
        <v>ZP59.14</v>
      </c>
      <c r="B631" s="334" t="str">
        <f>Inek2021A3[[#This Row],[OPSKode]]</f>
        <v>8-800.fd</v>
      </c>
      <c r="C631" s="340">
        <f>Inek2021A3[[#This Row],[Betrag2]]</f>
        <v>8851.0300000000007</v>
      </c>
      <c r="D631" s="334" t="s">
        <v>2654</v>
      </c>
      <c r="E631" s="334" t="s">
        <v>3514</v>
      </c>
      <c r="F631" s="334" t="s">
        <v>2696</v>
      </c>
      <c r="G631" s="334" t="s">
        <v>2697</v>
      </c>
      <c r="H631" s="334" t="s">
        <v>2698</v>
      </c>
      <c r="I631" s="340">
        <v>8851.0300000000007</v>
      </c>
    </row>
    <row r="632" spans="1:9" x14ac:dyDescent="0.35">
      <c r="A632" s="334" t="str">
        <f>Inek2021A3[[#This Row],[ZPD2]]</f>
        <v>ZP59.15</v>
      </c>
      <c r="B632" s="334" t="str">
        <f>Inek2021A3[[#This Row],[OPSKode]]</f>
        <v>8-800.fe</v>
      </c>
      <c r="C632" s="340">
        <f>Inek2021A3[[#This Row],[Betrag2]]</f>
        <v>10267.19</v>
      </c>
      <c r="D632" s="334" t="s">
        <v>2654</v>
      </c>
      <c r="E632" s="334" t="s">
        <v>3514</v>
      </c>
      <c r="F632" s="334" t="s">
        <v>2699</v>
      </c>
      <c r="G632" s="334" t="s">
        <v>2700</v>
      </c>
      <c r="H632" s="334" t="s">
        <v>2701</v>
      </c>
      <c r="I632" s="340">
        <v>10267.19</v>
      </c>
    </row>
    <row r="633" spans="1:9" x14ac:dyDescent="0.35">
      <c r="A633" s="334" t="str">
        <f>Inek2021A3[[#This Row],[ZPD2]]</f>
        <v>ZP59.16</v>
      </c>
      <c r="B633" s="334" t="str">
        <f>Inek2021A3[[#This Row],[OPSKode]]</f>
        <v>8-800.ff</v>
      </c>
      <c r="C633" s="340">
        <f>Inek2021A3[[#This Row],[Betrag2]]</f>
        <v>11683.36</v>
      </c>
      <c r="D633" s="334" t="s">
        <v>2654</v>
      </c>
      <c r="E633" s="334" t="s">
        <v>3514</v>
      </c>
      <c r="F633" s="334" t="s">
        <v>2702</v>
      </c>
      <c r="G633" s="334" t="s">
        <v>2703</v>
      </c>
      <c r="H633" s="334" t="s">
        <v>2704</v>
      </c>
      <c r="I633" s="340">
        <v>11683.36</v>
      </c>
    </row>
    <row r="634" spans="1:9" x14ac:dyDescent="0.35">
      <c r="A634" s="334" t="str">
        <f>Inek2021A3[[#This Row],[ZPD2]]</f>
        <v>ZP59.17</v>
      </c>
      <c r="B634" s="334" t="str">
        <f>Inek2021A3[[#This Row],[OPSKode]]</f>
        <v>8-800.fg</v>
      </c>
      <c r="C634" s="340">
        <f>Inek2021A3[[#This Row],[Betrag2]]</f>
        <v>13099.52</v>
      </c>
      <c r="D634" s="334" t="s">
        <v>2654</v>
      </c>
      <c r="E634" s="334" t="s">
        <v>3514</v>
      </c>
      <c r="F634" s="334" t="s">
        <v>2705</v>
      </c>
      <c r="G634" s="334" t="s">
        <v>2706</v>
      </c>
      <c r="H634" s="334" t="s">
        <v>2707</v>
      </c>
      <c r="I634" s="340">
        <v>13099.52</v>
      </c>
    </row>
    <row r="635" spans="1:9" x14ac:dyDescent="0.35">
      <c r="A635" s="334" t="str">
        <f>Inek2021A3[[#This Row],[ZPD2]]</f>
        <v>ZP59.18</v>
      </c>
      <c r="B635" s="334" t="str">
        <f>Inek2021A3[[#This Row],[OPSKode]]</f>
        <v>8-800.fh</v>
      </c>
      <c r="C635" s="340">
        <f>Inek2021A3[[#This Row],[Betrag2]]</f>
        <v>14692.71</v>
      </c>
      <c r="D635" s="334" t="s">
        <v>2654</v>
      </c>
      <c r="E635" s="334" t="s">
        <v>3514</v>
      </c>
      <c r="F635" s="334" t="s">
        <v>2708</v>
      </c>
      <c r="G635" s="334" t="s">
        <v>2709</v>
      </c>
      <c r="H635" s="334" t="s">
        <v>2710</v>
      </c>
      <c r="I635" s="340">
        <v>14692.71</v>
      </c>
    </row>
    <row r="636" spans="1:9" x14ac:dyDescent="0.35">
      <c r="A636" s="334" t="str">
        <f>Inek2021A3[[#This Row],[ZPD2]]</f>
        <v>ZP59.19</v>
      </c>
      <c r="B636" s="334" t="str">
        <f>Inek2021A3[[#This Row],[OPSKode]]</f>
        <v>8-800.fj</v>
      </c>
      <c r="C636" s="340">
        <f>Inek2021A3[[#This Row],[Betrag2]]</f>
        <v>16816.96</v>
      </c>
      <c r="D636" s="334" t="s">
        <v>2654</v>
      </c>
      <c r="E636" s="334" t="s">
        <v>3514</v>
      </c>
      <c r="F636" s="334" t="s">
        <v>2711</v>
      </c>
      <c r="G636" s="334" t="s">
        <v>2712</v>
      </c>
      <c r="H636" s="334" t="s">
        <v>2713</v>
      </c>
      <c r="I636" s="340">
        <v>16816.96</v>
      </c>
    </row>
    <row r="637" spans="1:9" x14ac:dyDescent="0.35">
      <c r="A637" s="334" t="str">
        <f>Inek2021A3[[#This Row],[ZPD2]]</f>
        <v>ZP59.20</v>
      </c>
      <c r="B637" s="334" t="str">
        <f>Inek2021A3[[#This Row],[OPSKode]]</f>
        <v>8-800.fk</v>
      </c>
      <c r="C637" s="340">
        <f>Inek2021A3[[#This Row],[Betrag2]]</f>
        <v>18941.2</v>
      </c>
      <c r="D637" s="334" t="s">
        <v>2654</v>
      </c>
      <c r="E637" s="334" t="s">
        <v>3514</v>
      </c>
      <c r="F637" s="334" t="s">
        <v>2714</v>
      </c>
      <c r="G637" s="334" t="s">
        <v>2715</v>
      </c>
      <c r="H637" s="334" t="s">
        <v>2716</v>
      </c>
      <c r="I637" s="340">
        <v>18941.2</v>
      </c>
    </row>
    <row r="638" spans="1:9" x14ac:dyDescent="0.35">
      <c r="A638" s="334" t="str">
        <f>Inek2021A3[[#This Row],[ZPD2]]</f>
        <v>ZP59.21</v>
      </c>
      <c r="B638" s="334" t="str">
        <f>Inek2021A3[[#This Row],[OPSKode]]</f>
        <v>8-800.fm</v>
      </c>
      <c r="C638" s="340">
        <f>Inek2021A3[[#This Row],[Betrag2]]</f>
        <v>21065.45</v>
      </c>
      <c r="D638" s="334" t="s">
        <v>2654</v>
      </c>
      <c r="E638" s="334" t="s">
        <v>3514</v>
      </c>
      <c r="F638" s="334" t="s">
        <v>2717</v>
      </c>
      <c r="G638" s="334" t="s">
        <v>2718</v>
      </c>
      <c r="H638" s="334" t="s">
        <v>2719</v>
      </c>
      <c r="I638" s="340">
        <v>21065.45</v>
      </c>
    </row>
    <row r="639" spans="1:9" x14ac:dyDescent="0.35">
      <c r="A639" s="334" t="str">
        <f>Inek2021A3[[#This Row],[ZPD2]]</f>
        <v>ZP59.22</v>
      </c>
      <c r="B639" s="334" t="str">
        <f>Inek2021A3[[#This Row],[OPSKode]]</f>
        <v>8-800.fn</v>
      </c>
      <c r="C639" s="340">
        <f>Inek2021A3[[#This Row],[Betrag2]]</f>
        <v>23189.7</v>
      </c>
      <c r="D639" s="334" t="s">
        <v>2654</v>
      </c>
      <c r="E639" s="334" t="s">
        <v>3514</v>
      </c>
      <c r="F639" s="334" t="s">
        <v>2720</v>
      </c>
      <c r="G639" s="334" t="s">
        <v>2721</v>
      </c>
      <c r="H639" s="334" t="s">
        <v>2722</v>
      </c>
      <c r="I639" s="340">
        <v>23189.7</v>
      </c>
    </row>
    <row r="640" spans="1:9" x14ac:dyDescent="0.35">
      <c r="A640" s="334" t="str">
        <f>Inek2021A3[[#This Row],[ZPD2]]</f>
        <v>ZP59.23</v>
      </c>
      <c r="B640" s="334" t="str">
        <f>Inek2021A3[[#This Row],[OPSKode]]</f>
        <v>8-800.fp</v>
      </c>
      <c r="C640" s="340">
        <f>Inek2021A3[[#This Row],[Betrag2]]</f>
        <v>25490.97</v>
      </c>
      <c r="D640" s="334" t="s">
        <v>2654</v>
      </c>
      <c r="E640" s="334" t="s">
        <v>3514</v>
      </c>
      <c r="F640" s="334" t="s">
        <v>2723</v>
      </c>
      <c r="G640" s="334" t="s">
        <v>2724</v>
      </c>
      <c r="H640" s="334" t="s">
        <v>2725</v>
      </c>
      <c r="I640" s="340">
        <v>25490.97</v>
      </c>
    </row>
    <row r="641" spans="1:9" x14ac:dyDescent="0.35">
      <c r="A641" s="334" t="str">
        <f>Inek2021A3[[#This Row],[ZPD2]]</f>
        <v>ZP59.24</v>
      </c>
      <c r="B641" s="334" t="str">
        <f>Inek2021A3[[#This Row],[OPSKode]]</f>
        <v>8-800.fq</v>
      </c>
      <c r="C641" s="340">
        <f>Inek2021A3[[#This Row],[Betrag2]]</f>
        <v>28323.3</v>
      </c>
      <c r="D641" s="334" t="s">
        <v>2654</v>
      </c>
      <c r="E641" s="334" t="s">
        <v>3514</v>
      </c>
      <c r="F641" s="334" t="s">
        <v>2726</v>
      </c>
      <c r="G641" s="334" t="s">
        <v>2727</v>
      </c>
      <c r="H641" s="334" t="s">
        <v>2728</v>
      </c>
      <c r="I641" s="340">
        <v>28323.3</v>
      </c>
    </row>
    <row r="642" spans="1:9" x14ac:dyDescent="0.35">
      <c r="A642" s="334" t="str">
        <f>Inek2021A3[[#This Row],[ZPD2]]</f>
        <v>ZP59.25</v>
      </c>
      <c r="B642" s="334" t="str">
        <f>Inek2021A3[[#This Row],[OPSKode]]</f>
        <v>8-800.fr</v>
      </c>
      <c r="C642" s="340">
        <f>Inek2021A3[[#This Row],[Betrag2]]</f>
        <v>31155.63</v>
      </c>
      <c r="D642" s="334" t="s">
        <v>2654</v>
      </c>
      <c r="E642" s="334" t="s">
        <v>3514</v>
      </c>
      <c r="F642" s="334" t="s">
        <v>2729</v>
      </c>
      <c r="G642" s="334" t="s">
        <v>2730</v>
      </c>
      <c r="H642" s="334" t="s">
        <v>2731</v>
      </c>
      <c r="I642" s="340">
        <v>31155.63</v>
      </c>
    </row>
    <row r="643" spans="1:9" x14ac:dyDescent="0.35">
      <c r="A643" s="334" t="str">
        <f>Inek2021A3[[#This Row],[ZPD2]]</f>
        <v>ZP59.26</v>
      </c>
      <c r="B643" s="334" t="str">
        <f>Inek2021A3[[#This Row],[OPSKode]]</f>
        <v>8-800.fs</v>
      </c>
      <c r="C643" s="340">
        <f>Inek2021A3[[#This Row],[Betrag2]]</f>
        <v>33987.96</v>
      </c>
      <c r="D643" s="334" t="s">
        <v>2654</v>
      </c>
      <c r="E643" s="334" t="s">
        <v>3514</v>
      </c>
      <c r="F643" s="334" t="s">
        <v>2732</v>
      </c>
      <c r="G643" s="334" t="s">
        <v>2733</v>
      </c>
      <c r="H643" s="334" t="s">
        <v>2734</v>
      </c>
      <c r="I643" s="340">
        <v>33987.96</v>
      </c>
    </row>
    <row r="644" spans="1:9" x14ac:dyDescent="0.35">
      <c r="A644" s="334" t="str">
        <f>Inek2021A3[[#This Row],[ZPD2]]</f>
        <v>ZP59.27</v>
      </c>
      <c r="B644" s="334" t="str">
        <f>Inek2021A3[[#This Row],[OPSKode]]</f>
        <v>8-800.ft</v>
      </c>
      <c r="C644" s="340">
        <f>Inek2021A3[[#This Row],[Betrag2]]</f>
        <v>36820.28</v>
      </c>
      <c r="D644" s="334" t="s">
        <v>2654</v>
      </c>
      <c r="E644" s="334" t="s">
        <v>3514</v>
      </c>
      <c r="F644" s="334" t="s">
        <v>2735</v>
      </c>
      <c r="G644" s="334" t="s">
        <v>2736</v>
      </c>
      <c r="H644" s="334" t="s">
        <v>2737</v>
      </c>
      <c r="I644" s="340">
        <v>36820.28</v>
      </c>
    </row>
    <row r="645" spans="1:9" x14ac:dyDescent="0.35">
      <c r="A645" s="334" t="str">
        <f>Inek2021A3[[#This Row],[ZPD2]]</f>
        <v>ZP59.28</v>
      </c>
      <c r="B645" s="334" t="str">
        <f>Inek2021A3[[#This Row],[OPSKode]]</f>
        <v>8-800.fu</v>
      </c>
      <c r="C645" s="340">
        <f>Inek2021A3[[#This Row],[Betrag2]]</f>
        <v>39652.61</v>
      </c>
      <c r="D645" s="334" t="s">
        <v>2654</v>
      </c>
      <c r="E645" s="334" t="s">
        <v>3514</v>
      </c>
      <c r="F645" s="334" t="s">
        <v>2738</v>
      </c>
      <c r="G645" s="334" t="s">
        <v>2739</v>
      </c>
      <c r="H645" s="334" t="s">
        <v>2740</v>
      </c>
      <c r="I645" s="340">
        <v>39652.61</v>
      </c>
    </row>
    <row r="646" spans="1:9" x14ac:dyDescent="0.35">
      <c r="A646" s="334" t="str">
        <f>Inek2021A3[[#This Row],[ZPD2]]</f>
        <v>ZP59.29</v>
      </c>
      <c r="B646" s="334" t="str">
        <f>Inek2021A3[[#This Row],[OPSKode]]</f>
        <v>8-800.fv</v>
      </c>
      <c r="C646" s="340">
        <f>Inek2021A3[[#This Row],[Betrag2]]</f>
        <v>42484.94</v>
      </c>
      <c r="D646" s="334" t="s">
        <v>2654</v>
      </c>
      <c r="E646" s="334" t="s">
        <v>3514</v>
      </c>
      <c r="F646" s="334" t="s">
        <v>2741</v>
      </c>
      <c r="G646" s="334" t="s">
        <v>2742</v>
      </c>
      <c r="H646" s="334" t="s">
        <v>2743</v>
      </c>
      <c r="I646" s="340">
        <v>42484.94</v>
      </c>
    </row>
    <row r="647" spans="1:9" x14ac:dyDescent="0.35">
      <c r="A647" s="334" t="str">
        <f>Inek2021A3[[#This Row],[ZPD2]]</f>
        <v>ZP59.30</v>
      </c>
      <c r="C647" s="502" t="s">
        <v>3970</v>
      </c>
      <c r="D647" s="334" t="s">
        <v>2654</v>
      </c>
      <c r="E647" s="334" t="s">
        <v>3514</v>
      </c>
      <c r="F647" s="334" t="s">
        <v>2744</v>
      </c>
      <c r="H647" s="334" t="s">
        <v>2745</v>
      </c>
    </row>
    <row r="648" spans="1:9" x14ac:dyDescent="0.35">
      <c r="A648" s="334" t="str">
        <f>Inek2021A3[[#This Row],[ZPD2]]</f>
        <v>ZP59.31</v>
      </c>
      <c r="B648" s="334" t="str">
        <f>Inek2021A3[[#This Row],[OPSKode]]</f>
        <v>8-800.fz</v>
      </c>
      <c r="C648" s="340">
        <f>Inek2021A3[[#This Row],[Betrag2]]</f>
        <v>45317.27</v>
      </c>
      <c r="D648" s="334" t="s">
        <v>2654</v>
      </c>
      <c r="E648" s="334" t="s">
        <v>3514</v>
      </c>
      <c r="F648" s="334" t="s">
        <v>2746</v>
      </c>
      <c r="G648" s="334" t="s">
        <v>2747</v>
      </c>
      <c r="H648" s="334" t="s">
        <v>2748</v>
      </c>
      <c r="I648" s="340">
        <v>45317.27</v>
      </c>
    </row>
    <row r="649" spans="1:9" x14ac:dyDescent="0.35">
      <c r="A649" s="334" t="str">
        <f>Inek2021A3[[#This Row],[ZPD2]]</f>
        <v>ZP59.32</v>
      </c>
      <c r="B649" s="334" t="str">
        <f>Inek2021A3[[#This Row],[OPSKode]]</f>
        <v>8-800.k0</v>
      </c>
      <c r="C649" s="340">
        <f>Inek2021A3[[#This Row],[Betrag2]]</f>
        <v>48503.64</v>
      </c>
      <c r="D649" s="334" t="s">
        <v>2654</v>
      </c>
      <c r="E649" s="334" t="s">
        <v>3514</v>
      </c>
      <c r="F649" s="334" t="s">
        <v>2749</v>
      </c>
      <c r="G649" s="334" t="s">
        <v>2750</v>
      </c>
      <c r="H649" s="334" t="s">
        <v>2751</v>
      </c>
      <c r="I649" s="340">
        <v>48503.64</v>
      </c>
    </row>
    <row r="650" spans="1:9" x14ac:dyDescent="0.35">
      <c r="A650" s="334" t="str">
        <f>Inek2021A3[[#This Row],[ZPD2]]</f>
        <v>ZP59.33</v>
      </c>
      <c r="B650" s="334" t="str">
        <f>Inek2021A3[[#This Row],[OPSKode]]</f>
        <v>8-800.k1</v>
      </c>
      <c r="C650" s="340">
        <f>Inek2021A3[[#This Row],[Betrag2]]</f>
        <v>52752.14</v>
      </c>
      <c r="D650" s="334" t="s">
        <v>2654</v>
      </c>
      <c r="E650" s="334" t="s">
        <v>3514</v>
      </c>
      <c r="F650" s="334" t="s">
        <v>2752</v>
      </c>
      <c r="G650" s="334" t="s">
        <v>2753</v>
      </c>
      <c r="H650" s="334" t="s">
        <v>2754</v>
      </c>
      <c r="I650" s="340">
        <v>52752.14</v>
      </c>
    </row>
    <row r="651" spans="1:9" x14ac:dyDescent="0.35">
      <c r="A651" s="334" t="str">
        <f>Inek2021A3[[#This Row],[ZPD2]]</f>
        <v>ZP59.34</v>
      </c>
      <c r="B651" s="334" t="str">
        <f>Inek2021A3[[#This Row],[OPSKode]]</f>
        <v>8-800.k2</v>
      </c>
      <c r="C651" s="340">
        <f>Inek2021A3[[#This Row],[Betrag2]]</f>
        <v>57000.63</v>
      </c>
      <c r="D651" s="334" t="s">
        <v>2654</v>
      </c>
      <c r="E651" s="334" t="s">
        <v>3514</v>
      </c>
      <c r="F651" s="334" t="s">
        <v>2755</v>
      </c>
      <c r="G651" s="334" t="s">
        <v>2756</v>
      </c>
      <c r="H651" s="334" t="s">
        <v>2757</v>
      </c>
      <c r="I651" s="340">
        <v>57000.63</v>
      </c>
    </row>
    <row r="652" spans="1:9" x14ac:dyDescent="0.35">
      <c r="A652" s="334" t="str">
        <f>Inek2021A3[[#This Row],[ZPD2]]</f>
        <v>ZP59.35</v>
      </c>
      <c r="B652" s="334" t="str">
        <f>Inek2021A3[[#This Row],[OPSKode]]</f>
        <v>8-800.k3</v>
      </c>
      <c r="C652" s="340">
        <f>Inek2021A3[[#This Row],[Betrag2]]</f>
        <v>61249.13</v>
      </c>
      <c r="D652" s="334" t="s">
        <v>2654</v>
      </c>
      <c r="E652" s="334" t="s">
        <v>3514</v>
      </c>
      <c r="F652" s="334" t="s">
        <v>2758</v>
      </c>
      <c r="G652" s="334" t="s">
        <v>2759</v>
      </c>
      <c r="H652" s="334" t="s">
        <v>2760</v>
      </c>
      <c r="I652" s="340">
        <v>61249.13</v>
      </c>
    </row>
    <row r="653" spans="1:9" x14ac:dyDescent="0.35">
      <c r="A653" s="334" t="str">
        <f>Inek2021A3[[#This Row],[ZPD2]]</f>
        <v>ZP59.36</v>
      </c>
      <c r="B653" s="334" t="str">
        <f>Inek2021A3[[#This Row],[OPSKode]]</f>
        <v>8-800.k4</v>
      </c>
      <c r="C653" s="340">
        <f>Inek2021A3[[#This Row],[Betrag2]]</f>
        <v>65497.62</v>
      </c>
      <c r="D653" s="334" t="s">
        <v>2654</v>
      </c>
      <c r="E653" s="334" t="s">
        <v>3514</v>
      </c>
      <c r="F653" s="334" t="s">
        <v>2761</v>
      </c>
      <c r="G653" s="334" t="s">
        <v>2762</v>
      </c>
      <c r="H653" s="334" t="s">
        <v>2763</v>
      </c>
      <c r="I653" s="340">
        <v>65497.62</v>
      </c>
    </row>
    <row r="654" spans="1:9" x14ac:dyDescent="0.35">
      <c r="A654" s="334" t="str">
        <f>Inek2021A3[[#This Row],[ZPD2]]</f>
        <v>ZP59.37</v>
      </c>
      <c r="B654" s="334" t="str">
        <f>Inek2021A3[[#This Row],[OPSKode]]</f>
        <v>8-800.k5</v>
      </c>
      <c r="C654" s="340">
        <f>Inek2021A3[[#This Row],[Betrag2]]</f>
        <v>70100.160000000003</v>
      </c>
      <c r="D654" s="334" t="s">
        <v>2654</v>
      </c>
      <c r="E654" s="334" t="s">
        <v>3514</v>
      </c>
      <c r="F654" s="334" t="s">
        <v>2764</v>
      </c>
      <c r="G654" s="334" t="s">
        <v>2765</v>
      </c>
      <c r="H654" s="334" t="s">
        <v>2766</v>
      </c>
      <c r="I654" s="340">
        <v>70100.160000000003</v>
      </c>
    </row>
    <row r="655" spans="1:9" x14ac:dyDescent="0.35">
      <c r="A655" s="334" t="str">
        <f>Inek2021A3[[#This Row],[ZPD2]]</f>
        <v>ZP59.38</v>
      </c>
      <c r="B655" s="334" t="str">
        <f>Inek2021A3[[#This Row],[OPSKode]]</f>
        <v>8-800.k6</v>
      </c>
      <c r="C655" s="340">
        <f>Inek2021A3[[#This Row],[Betrag2]]</f>
        <v>75764.820000000007</v>
      </c>
      <c r="D655" s="334" t="s">
        <v>2654</v>
      </c>
      <c r="E655" s="334" t="s">
        <v>3514</v>
      </c>
      <c r="F655" s="334" t="s">
        <v>2767</v>
      </c>
      <c r="G655" s="334" t="s">
        <v>2768</v>
      </c>
      <c r="H655" s="334" t="s">
        <v>2769</v>
      </c>
      <c r="I655" s="340">
        <v>75764.820000000007</v>
      </c>
    </row>
    <row r="656" spans="1:9" x14ac:dyDescent="0.35">
      <c r="A656" s="334" t="str">
        <f>Inek2021A3[[#This Row],[ZPD2]]</f>
        <v>ZP59.39</v>
      </c>
      <c r="B656" s="334" t="str">
        <f>Inek2021A3[[#This Row],[OPSKode]]</f>
        <v>8-800.k7</v>
      </c>
      <c r="C656" s="340">
        <f>Inek2021A3[[#This Row],[Betrag2]]</f>
        <v>81429.48</v>
      </c>
      <c r="D656" s="334" t="s">
        <v>2654</v>
      </c>
      <c r="E656" s="334" t="s">
        <v>3514</v>
      </c>
      <c r="F656" s="334" t="s">
        <v>2770</v>
      </c>
      <c r="G656" s="334" t="s">
        <v>2771</v>
      </c>
      <c r="H656" s="334" t="s">
        <v>2772</v>
      </c>
      <c r="I656" s="340">
        <v>81429.48</v>
      </c>
    </row>
    <row r="657" spans="1:9" x14ac:dyDescent="0.35">
      <c r="A657" s="334" t="str">
        <f>Inek2021A3[[#This Row],[ZPD2]]</f>
        <v>ZP59.40</v>
      </c>
      <c r="B657" s="334" t="str">
        <f>Inek2021A3[[#This Row],[OPSKode]]</f>
        <v>8-800.k8</v>
      </c>
      <c r="C657" s="340">
        <f>Inek2021A3[[#This Row],[Betrag2]]</f>
        <v>87094.14</v>
      </c>
      <c r="D657" s="334" t="s">
        <v>2654</v>
      </c>
      <c r="E657" s="334" t="s">
        <v>3514</v>
      </c>
      <c r="F657" s="334" t="s">
        <v>2773</v>
      </c>
      <c r="G657" s="334" t="s">
        <v>2774</v>
      </c>
      <c r="H657" s="334" t="s">
        <v>2775</v>
      </c>
      <c r="I657" s="340">
        <v>87094.14</v>
      </c>
    </row>
    <row r="658" spans="1:9" x14ac:dyDescent="0.35">
      <c r="A658" s="334" t="str">
        <f>Inek2021A3[[#This Row],[ZPD2]]</f>
        <v>ZP59.41</v>
      </c>
      <c r="B658" s="334" t="str">
        <f>Inek2021A3[[#This Row],[OPSKode]]</f>
        <v>8-800.k9</v>
      </c>
      <c r="C658" s="340">
        <f>Inek2021A3[[#This Row],[Betrag2]]</f>
        <v>92758.79</v>
      </c>
      <c r="D658" s="334" t="s">
        <v>2654</v>
      </c>
      <c r="E658" s="334" t="s">
        <v>3514</v>
      </c>
      <c r="F658" s="334" t="s">
        <v>2776</v>
      </c>
      <c r="G658" s="334" t="s">
        <v>2777</v>
      </c>
      <c r="H658" s="334" t="s">
        <v>2778</v>
      </c>
      <c r="I658" s="340">
        <v>92758.79</v>
      </c>
    </row>
    <row r="659" spans="1:9" x14ac:dyDescent="0.35">
      <c r="A659" s="334" t="str">
        <f>Inek2021A3[[#This Row],[ZPD2]]</f>
        <v>ZP59.42</v>
      </c>
      <c r="B659" s="334" t="str">
        <f>Inek2021A3[[#This Row],[OPSKode]]</f>
        <v>8-800.ka</v>
      </c>
      <c r="C659" s="340">
        <f>Inek2021A3[[#This Row],[Betrag2]]</f>
        <v>98777.49</v>
      </c>
      <c r="D659" s="334" t="s">
        <v>2654</v>
      </c>
      <c r="E659" s="334" t="s">
        <v>3514</v>
      </c>
      <c r="F659" s="334" t="s">
        <v>2779</v>
      </c>
      <c r="G659" s="334" t="s">
        <v>2780</v>
      </c>
      <c r="H659" s="334" t="s">
        <v>2781</v>
      </c>
      <c r="I659" s="340">
        <v>98777.49</v>
      </c>
    </row>
    <row r="660" spans="1:9" x14ac:dyDescent="0.35">
      <c r="A660" s="334" t="str">
        <f>Inek2021A3[[#This Row],[ZPD2]]</f>
        <v>ZP59.43</v>
      </c>
      <c r="B660" s="334" t="str">
        <f>Inek2021A3[[#This Row],[OPSKode]]</f>
        <v>8-800.kb</v>
      </c>
      <c r="C660" s="340">
        <f>Inek2021A3[[#This Row],[Betrag2]]</f>
        <v>105858.32</v>
      </c>
      <c r="D660" s="334" t="s">
        <v>2654</v>
      </c>
      <c r="E660" s="334" t="s">
        <v>3514</v>
      </c>
      <c r="F660" s="334" t="s">
        <v>2782</v>
      </c>
      <c r="G660" s="334" t="s">
        <v>2783</v>
      </c>
      <c r="H660" s="334" t="s">
        <v>2784</v>
      </c>
      <c r="I660" s="340">
        <v>105858.32</v>
      </c>
    </row>
    <row r="661" spans="1:9" x14ac:dyDescent="0.35">
      <c r="A661" s="334" t="str">
        <f>Inek2021A3[[#This Row],[ZPD2]]</f>
        <v>ZP59.44</v>
      </c>
      <c r="B661" s="334" t="str">
        <f>Inek2021A3[[#This Row],[OPSKode]]</f>
        <v>8-800.kc</v>
      </c>
      <c r="C661" s="340">
        <f>Inek2021A3[[#This Row],[Betrag2]]</f>
        <v>112939.14</v>
      </c>
      <c r="D661" s="334" t="s">
        <v>2654</v>
      </c>
      <c r="E661" s="334" t="s">
        <v>3514</v>
      </c>
      <c r="F661" s="334" t="s">
        <v>2785</v>
      </c>
      <c r="G661" s="334" t="s">
        <v>2786</v>
      </c>
      <c r="H661" s="334" t="s">
        <v>2787</v>
      </c>
      <c r="I661" s="340">
        <v>112939.14</v>
      </c>
    </row>
    <row r="662" spans="1:9" x14ac:dyDescent="0.35">
      <c r="A662" s="334" t="str">
        <f>Inek2021A3[[#This Row],[ZPD2]]</f>
        <v>ZP59.45</v>
      </c>
      <c r="B662" s="334" t="str">
        <f>Inek2021A3[[#This Row],[OPSKode]]</f>
        <v>8-800.kd</v>
      </c>
      <c r="C662" s="340">
        <f>Inek2021A3[[#This Row],[Betrag2]]</f>
        <v>120019.97</v>
      </c>
      <c r="D662" s="334" t="s">
        <v>2654</v>
      </c>
      <c r="E662" s="334" t="s">
        <v>3514</v>
      </c>
      <c r="F662" s="334" t="s">
        <v>2788</v>
      </c>
      <c r="G662" s="334" t="s">
        <v>2789</v>
      </c>
      <c r="H662" s="334" t="s">
        <v>2790</v>
      </c>
      <c r="I662" s="340">
        <v>120019.97</v>
      </c>
    </row>
    <row r="663" spans="1:9" x14ac:dyDescent="0.35">
      <c r="A663" s="334" t="str">
        <f>Inek2021A3[[#This Row],[ZPD2]]</f>
        <v>ZP59.46</v>
      </c>
      <c r="B663" s="334" t="str">
        <f>Inek2021A3[[#This Row],[OPSKode]]</f>
        <v>8-800.ke</v>
      </c>
      <c r="C663" s="340">
        <f>Inek2021A3[[#This Row],[Betrag2]]</f>
        <v>127100.79</v>
      </c>
      <c r="D663" s="334" t="s">
        <v>2654</v>
      </c>
      <c r="E663" s="334" t="s">
        <v>3514</v>
      </c>
      <c r="F663" s="334" t="s">
        <v>2791</v>
      </c>
      <c r="G663" s="334" t="s">
        <v>2792</v>
      </c>
      <c r="H663" s="334" t="s">
        <v>2793</v>
      </c>
      <c r="I663" s="340">
        <v>127100.79</v>
      </c>
    </row>
    <row r="664" spans="1:9" x14ac:dyDescent="0.35">
      <c r="A664" s="334" t="str">
        <f>Inek2021A3[[#This Row],[ZPD2]]</f>
        <v>ZP59.47</v>
      </c>
      <c r="B664" s="334" t="str">
        <f>Inek2021A3[[#This Row],[OPSKode]]</f>
        <v>8-800.kf</v>
      </c>
      <c r="C664" s="340">
        <f>Inek2021A3[[#This Row],[Betrag2]]</f>
        <v>134181.60999999999</v>
      </c>
      <c r="D664" s="334" t="s">
        <v>2654</v>
      </c>
      <c r="E664" s="334" t="s">
        <v>3514</v>
      </c>
      <c r="F664" s="334" t="s">
        <v>2794</v>
      </c>
      <c r="G664" s="334" t="s">
        <v>2795</v>
      </c>
      <c r="H664" s="334" t="s">
        <v>2796</v>
      </c>
      <c r="I664" s="340">
        <v>134181.60999999999</v>
      </c>
    </row>
    <row r="665" spans="1:9" x14ac:dyDescent="0.35">
      <c r="C665" s="340"/>
      <c r="D665" s="334" t="s">
        <v>2920</v>
      </c>
      <c r="E665" s="334" t="s">
        <v>2921</v>
      </c>
      <c r="H665" s="334" t="s">
        <v>2922</v>
      </c>
    </row>
    <row r="666" spans="1:9" x14ac:dyDescent="0.35">
      <c r="A666" s="334" t="str">
        <f>Inek2021A3[[#This Row],[ZPD2]]</f>
        <v>ZP63.01</v>
      </c>
      <c r="B666" s="334" t="str">
        <f>Inek2021A3[[#This Row],[OPSKode]]</f>
        <v>6-003.s0</v>
      </c>
      <c r="C666" s="340">
        <f>Inek2021A3[[#This Row],[Betrag2]]</f>
        <v>306.72000000000003</v>
      </c>
      <c r="D666" s="334" t="s">
        <v>2920</v>
      </c>
      <c r="E666" s="334" t="s">
        <v>2921</v>
      </c>
      <c r="F666" s="334" t="s">
        <v>2923</v>
      </c>
      <c r="G666" s="334" t="s">
        <v>2924</v>
      </c>
      <c r="H666" s="334" t="s">
        <v>2925</v>
      </c>
      <c r="I666" s="340">
        <v>306.72000000000003</v>
      </c>
    </row>
    <row r="667" spans="1:9" x14ac:dyDescent="0.35">
      <c r="A667" s="334" t="str">
        <f>Inek2021A3[[#This Row],[ZPD2]]</f>
        <v>ZP63.02</v>
      </c>
      <c r="B667" s="334" t="str">
        <f>Inek2021A3[[#This Row],[OPSKode]]</f>
        <v>6-003.s1</v>
      </c>
      <c r="C667" s="340">
        <f>Inek2021A3[[#This Row],[Betrag2]]</f>
        <v>613.42999999999995</v>
      </c>
      <c r="D667" s="334" t="s">
        <v>2920</v>
      </c>
      <c r="E667" s="334" t="s">
        <v>2921</v>
      </c>
      <c r="F667" s="334" t="s">
        <v>2926</v>
      </c>
      <c r="G667" s="334" t="s">
        <v>2927</v>
      </c>
      <c r="H667" s="334" t="s">
        <v>2928</v>
      </c>
      <c r="I667" s="340">
        <v>613.42999999999995</v>
      </c>
    </row>
    <row r="668" spans="1:9" x14ac:dyDescent="0.35">
      <c r="A668" s="334" t="str">
        <f>Inek2021A3[[#This Row],[ZPD2]]</f>
        <v>ZP63.03</v>
      </c>
      <c r="B668" s="334" t="str">
        <f>Inek2021A3[[#This Row],[OPSKode]]</f>
        <v>6-003.s2</v>
      </c>
      <c r="C668" s="340">
        <f>Inek2021A3[[#This Row],[Betrag2]]</f>
        <v>920.15</v>
      </c>
      <c r="D668" s="334" t="s">
        <v>2920</v>
      </c>
      <c r="E668" s="334" t="s">
        <v>2921</v>
      </c>
      <c r="F668" s="334" t="s">
        <v>2929</v>
      </c>
      <c r="G668" s="334" t="s">
        <v>2930</v>
      </c>
      <c r="H668" s="334" t="s">
        <v>1358</v>
      </c>
      <c r="I668" s="340">
        <v>920.15</v>
      </c>
    </row>
    <row r="669" spans="1:9" x14ac:dyDescent="0.35">
      <c r="A669" s="334" t="str">
        <f>Inek2021A3[[#This Row],[ZPD2]]</f>
        <v>ZP63.04</v>
      </c>
      <c r="B669" s="334" t="str">
        <f>Inek2021A3[[#This Row],[OPSKode]]</f>
        <v>6-003.s3</v>
      </c>
      <c r="C669" s="340">
        <f>Inek2021A3[[#This Row],[Betrag2]]</f>
        <v>1380.23</v>
      </c>
      <c r="D669" s="334" t="s">
        <v>2920</v>
      </c>
      <c r="E669" s="334" t="s">
        <v>2921</v>
      </c>
      <c r="F669" s="334" t="s">
        <v>2931</v>
      </c>
      <c r="G669" s="334" t="s">
        <v>2932</v>
      </c>
      <c r="H669" s="334" t="s">
        <v>1361</v>
      </c>
      <c r="I669" s="340">
        <v>1380.23</v>
      </c>
    </row>
    <row r="670" spans="1:9" x14ac:dyDescent="0.35">
      <c r="A670" s="334" t="str">
        <f>Inek2021A3[[#This Row],[ZPD2]]</f>
        <v>ZP63.05</v>
      </c>
      <c r="B670" s="334" t="str">
        <f>Inek2021A3[[#This Row],[OPSKode]]</f>
        <v>6-003.s4</v>
      </c>
      <c r="C670" s="340">
        <f>Inek2021A3[[#This Row],[Betrag2]]</f>
        <v>1840.3</v>
      </c>
      <c r="D670" s="334" t="s">
        <v>2920</v>
      </c>
      <c r="E670" s="334" t="s">
        <v>2921</v>
      </c>
      <c r="F670" s="334" t="s">
        <v>2933</v>
      </c>
      <c r="G670" s="334" t="s">
        <v>2934</v>
      </c>
      <c r="H670" s="334" t="s">
        <v>1364</v>
      </c>
      <c r="I670" s="340">
        <v>1840.3</v>
      </c>
    </row>
    <row r="671" spans="1:9" x14ac:dyDescent="0.35">
      <c r="A671" s="334" t="str">
        <f>Inek2021A3[[#This Row],[ZPD2]]</f>
        <v>ZP63.06</v>
      </c>
      <c r="B671" s="334" t="str">
        <f>Inek2021A3[[#This Row],[OPSKode]]</f>
        <v>6-003.s5</v>
      </c>
      <c r="C671" s="340">
        <f>Inek2021A3[[#This Row],[Betrag2]]</f>
        <v>2300.38</v>
      </c>
      <c r="D671" s="334" t="s">
        <v>2920</v>
      </c>
      <c r="E671" s="334" t="s">
        <v>2921</v>
      </c>
      <c r="F671" s="334" t="s">
        <v>2935</v>
      </c>
      <c r="G671" s="334" t="s">
        <v>2936</v>
      </c>
      <c r="H671" s="334" t="s">
        <v>1367</v>
      </c>
      <c r="I671" s="340">
        <v>2300.38</v>
      </c>
    </row>
    <row r="672" spans="1:9" x14ac:dyDescent="0.35">
      <c r="A672" s="334" t="str">
        <f>Inek2021A3[[#This Row],[ZPD2]]</f>
        <v>ZP63.07</v>
      </c>
      <c r="B672" s="334" t="str">
        <f>Inek2021A3[[#This Row],[OPSKode]]</f>
        <v>6-003.s6</v>
      </c>
      <c r="C672" s="340">
        <f>Inek2021A3[[#This Row],[Betrag2]]</f>
        <v>2760.45</v>
      </c>
      <c r="D672" s="334" t="s">
        <v>2920</v>
      </c>
      <c r="E672" s="334" t="s">
        <v>2921</v>
      </c>
      <c r="F672" s="334" t="s">
        <v>2937</v>
      </c>
      <c r="G672" s="334" t="s">
        <v>2938</v>
      </c>
      <c r="H672" s="334" t="s">
        <v>1370</v>
      </c>
      <c r="I672" s="340">
        <v>2760.45</v>
      </c>
    </row>
    <row r="673" spans="1:9" x14ac:dyDescent="0.35">
      <c r="A673" s="334" t="str">
        <f>Inek2021A3[[#This Row],[ZPD2]]</f>
        <v>ZP63.08</v>
      </c>
      <c r="B673" s="334" t="str">
        <f>Inek2021A3[[#This Row],[OPSKode]]</f>
        <v>6-003.s7</v>
      </c>
      <c r="C673" s="340">
        <f>Inek2021A3[[#This Row],[Betrag2]]</f>
        <v>3220.53</v>
      </c>
      <c r="D673" s="334" t="s">
        <v>2920</v>
      </c>
      <c r="E673" s="334" t="s">
        <v>2921</v>
      </c>
      <c r="F673" s="334" t="s">
        <v>2939</v>
      </c>
      <c r="G673" s="334" t="s">
        <v>2940</v>
      </c>
      <c r="H673" s="334" t="s">
        <v>1373</v>
      </c>
      <c r="I673" s="340">
        <v>3220.53</v>
      </c>
    </row>
    <row r="674" spans="1:9" x14ac:dyDescent="0.35">
      <c r="A674" s="334" t="str">
        <f>Inek2021A3[[#This Row],[ZPD2]]</f>
        <v>ZP63.09</v>
      </c>
      <c r="B674" s="334" t="str">
        <f>Inek2021A3[[#This Row],[OPSKode]]</f>
        <v>6-003.s8</v>
      </c>
      <c r="C674" s="340">
        <f>Inek2021A3[[#This Row],[Betrag2]]</f>
        <v>3680.6</v>
      </c>
      <c r="D674" s="334" t="s">
        <v>2920</v>
      </c>
      <c r="E674" s="334" t="s">
        <v>2921</v>
      </c>
      <c r="F674" s="334" t="s">
        <v>2941</v>
      </c>
      <c r="G674" s="334" t="s">
        <v>2942</v>
      </c>
      <c r="H674" s="334" t="s">
        <v>1376</v>
      </c>
      <c r="I674" s="340">
        <v>3680.6</v>
      </c>
    </row>
    <row r="675" spans="1:9" x14ac:dyDescent="0.35">
      <c r="A675" s="334" t="str">
        <f>Inek2021A3[[#This Row],[ZPD2]]</f>
        <v>ZP63.10</v>
      </c>
      <c r="B675" s="334" t="str">
        <f>Inek2021A3[[#This Row],[OPSKode]]</f>
        <v>6-003.s9</v>
      </c>
      <c r="C675" s="340">
        <f>Inek2021A3[[#This Row],[Betrag2]]</f>
        <v>4140.68</v>
      </c>
      <c r="D675" s="334" t="s">
        <v>2920</v>
      </c>
      <c r="E675" s="334" t="s">
        <v>2921</v>
      </c>
      <c r="F675" s="334" t="s">
        <v>2943</v>
      </c>
      <c r="G675" s="334" t="s">
        <v>2944</v>
      </c>
      <c r="H675" s="334" t="s">
        <v>1379</v>
      </c>
      <c r="I675" s="340">
        <v>4140.68</v>
      </c>
    </row>
    <row r="676" spans="1:9" x14ac:dyDescent="0.35">
      <c r="A676" s="334" t="str">
        <f>Inek2021A3[[#This Row],[ZPD2]]</f>
        <v>ZP63.11</v>
      </c>
      <c r="B676" s="334" t="str">
        <f>Inek2021A3[[#This Row],[OPSKode]]</f>
        <v>6-003.sa</v>
      </c>
      <c r="C676" s="340">
        <f>Inek2021A3[[#This Row],[Betrag2]]</f>
        <v>4600.75</v>
      </c>
      <c r="D676" s="334" t="s">
        <v>2920</v>
      </c>
      <c r="E676" s="334" t="s">
        <v>2921</v>
      </c>
      <c r="F676" s="334" t="s">
        <v>2945</v>
      </c>
      <c r="G676" s="334" t="s">
        <v>2946</v>
      </c>
      <c r="H676" s="334" t="s">
        <v>1382</v>
      </c>
      <c r="I676" s="340">
        <v>4600.75</v>
      </c>
    </row>
    <row r="677" spans="1:9" x14ac:dyDescent="0.35">
      <c r="A677" s="334" t="str">
        <f>Inek2021A3[[#This Row],[ZPD2]]</f>
        <v>ZP63.12</v>
      </c>
      <c r="B677" s="334" t="str">
        <f>Inek2021A3[[#This Row],[OPSKode]]</f>
        <v>6-003.sb</v>
      </c>
      <c r="C677" s="340">
        <f>Inek2021A3[[#This Row],[Betrag2]]</f>
        <v>5060.83</v>
      </c>
      <c r="D677" s="334" t="s">
        <v>2920</v>
      </c>
      <c r="E677" s="334" t="s">
        <v>2921</v>
      </c>
      <c r="F677" s="334" t="s">
        <v>2947</v>
      </c>
      <c r="G677" s="334" t="s">
        <v>2948</v>
      </c>
      <c r="H677" s="334" t="s">
        <v>1385</v>
      </c>
      <c r="I677" s="340">
        <v>5060.83</v>
      </c>
    </row>
    <row r="678" spans="1:9" x14ac:dyDescent="0.35">
      <c r="A678" s="334" t="str">
        <f>Inek2021A3[[#This Row],[ZPD2]]</f>
        <v>ZP63.13</v>
      </c>
      <c r="B678" s="334" t="str">
        <f>Inek2021A3[[#This Row],[OPSKode]]</f>
        <v>6-003.sc</v>
      </c>
      <c r="C678" s="340">
        <f>Inek2021A3[[#This Row],[Betrag2]]</f>
        <v>5520.9</v>
      </c>
      <c r="D678" s="334" t="s">
        <v>2920</v>
      </c>
      <c r="E678" s="334" t="s">
        <v>2921</v>
      </c>
      <c r="F678" s="334" t="s">
        <v>2949</v>
      </c>
      <c r="G678" s="334" t="s">
        <v>2950</v>
      </c>
      <c r="H678" s="334" t="s">
        <v>547</v>
      </c>
      <c r="I678" s="340">
        <v>5520.9</v>
      </c>
    </row>
    <row r="679" spans="1:9" x14ac:dyDescent="0.35">
      <c r="C679" s="340"/>
      <c r="D679" s="334" t="s">
        <v>2951</v>
      </c>
      <c r="E679" s="334" t="s">
        <v>2952</v>
      </c>
      <c r="H679" s="334" t="s">
        <v>2953</v>
      </c>
    </row>
    <row r="680" spans="1:9" x14ac:dyDescent="0.35">
      <c r="A680" s="334" t="str">
        <f>Inek2021A3[[#This Row],[ZPD2]]</f>
        <v>ZP64.01</v>
      </c>
      <c r="B680" s="334" t="str">
        <f>Inek2021A3[[#This Row],[OPSKode]]</f>
        <v>6-003.h0</v>
      </c>
      <c r="C680" s="340">
        <f>Inek2021A3[[#This Row],[Betrag2]]</f>
        <v>5369.91</v>
      </c>
      <c r="D680" s="334" t="s">
        <v>2951</v>
      </c>
      <c r="E680" s="334" t="s">
        <v>2952</v>
      </c>
      <c r="F680" s="334" t="s">
        <v>2954</v>
      </c>
      <c r="G680" s="334" t="s">
        <v>2955</v>
      </c>
      <c r="H680" s="334" t="s">
        <v>1568</v>
      </c>
      <c r="I680" s="340">
        <v>5369.91</v>
      </c>
    </row>
    <row r="681" spans="1:9" x14ac:dyDescent="0.35">
      <c r="A681" s="334" t="str">
        <f>Inek2021A3[[#This Row],[ZPD2]]</f>
        <v>ZP64.02</v>
      </c>
      <c r="B681" s="334" t="str">
        <f>Inek2021A3[[#This Row],[OPSKode]]</f>
        <v>6-003.h1</v>
      </c>
      <c r="C681" s="340">
        <f>Inek2021A3[[#This Row],[Betrag2]]</f>
        <v>10739.82</v>
      </c>
      <c r="D681" s="334" t="s">
        <v>2951</v>
      </c>
      <c r="E681" s="334" t="s">
        <v>2952</v>
      </c>
      <c r="F681" s="334" t="s">
        <v>2956</v>
      </c>
      <c r="G681" s="334" t="s">
        <v>2957</v>
      </c>
      <c r="H681" s="334" t="s">
        <v>1571</v>
      </c>
      <c r="I681" s="340">
        <v>10739.82</v>
      </c>
    </row>
    <row r="682" spans="1:9" x14ac:dyDescent="0.35">
      <c r="A682" s="334" t="str">
        <f>Inek2021A3[[#This Row],[ZPD2]]</f>
        <v>ZP64.03</v>
      </c>
      <c r="B682" s="334" t="str">
        <f>Inek2021A3[[#This Row],[OPSKode]]</f>
        <v>6-003.h2</v>
      </c>
      <c r="C682" s="340">
        <f>Inek2021A3[[#This Row],[Betrag2]]</f>
        <v>16109.73</v>
      </c>
      <c r="D682" s="334" t="s">
        <v>2951</v>
      </c>
      <c r="E682" s="334" t="s">
        <v>2952</v>
      </c>
      <c r="F682" s="334" t="s">
        <v>2958</v>
      </c>
      <c r="G682" s="334" t="s">
        <v>2959</v>
      </c>
      <c r="H682" s="334" t="s">
        <v>2149</v>
      </c>
      <c r="I682" s="340">
        <v>16109.73</v>
      </c>
    </row>
    <row r="683" spans="1:9" x14ac:dyDescent="0.35">
      <c r="A683" s="334" t="str">
        <f>Inek2021A3[[#This Row],[ZPD2]]</f>
        <v>ZP64.04</v>
      </c>
      <c r="B683" s="334" t="str">
        <f>Inek2021A3[[#This Row],[OPSKode]]</f>
        <v>6-003.h3</v>
      </c>
      <c r="C683" s="340">
        <f>Inek2021A3[[#This Row],[Betrag2]]</f>
        <v>21479.64</v>
      </c>
      <c r="D683" s="334" t="s">
        <v>2951</v>
      </c>
      <c r="E683" s="334" t="s">
        <v>2952</v>
      </c>
      <c r="F683" s="334" t="s">
        <v>2960</v>
      </c>
      <c r="G683" s="334" t="s">
        <v>2961</v>
      </c>
      <c r="H683" s="334" t="s">
        <v>2152</v>
      </c>
      <c r="I683" s="340">
        <v>21479.64</v>
      </c>
    </row>
    <row r="684" spans="1:9" x14ac:dyDescent="0.35">
      <c r="A684" s="334" t="str">
        <f>Inek2021A3[[#This Row],[ZPD2]]</f>
        <v>ZP64.05</v>
      </c>
      <c r="B684" s="334" t="str">
        <f>Inek2021A3[[#This Row],[OPSKode]]</f>
        <v>6-003.h4</v>
      </c>
      <c r="C684" s="340">
        <f>Inek2021A3[[#This Row],[Betrag2]]</f>
        <v>26849.55</v>
      </c>
      <c r="D684" s="334" t="s">
        <v>2951</v>
      </c>
      <c r="E684" s="334" t="s">
        <v>2952</v>
      </c>
      <c r="F684" s="334" t="s">
        <v>2962</v>
      </c>
      <c r="G684" s="334" t="s">
        <v>2963</v>
      </c>
      <c r="H684" s="334" t="s">
        <v>2155</v>
      </c>
      <c r="I684" s="340">
        <v>26849.55</v>
      </c>
    </row>
    <row r="685" spans="1:9" x14ac:dyDescent="0.35">
      <c r="A685" s="334" t="str">
        <f>Inek2021A3[[#This Row],[ZPD2]]</f>
        <v>ZP64.06</v>
      </c>
      <c r="B685" s="334" t="str">
        <f>Inek2021A3[[#This Row],[OPSKode]]</f>
        <v>6-003.h5</v>
      </c>
      <c r="C685" s="340">
        <f>Inek2021A3[[#This Row],[Betrag2]]</f>
        <v>32219.46</v>
      </c>
      <c r="D685" s="334" t="s">
        <v>2951</v>
      </c>
      <c r="E685" s="334" t="s">
        <v>2952</v>
      </c>
      <c r="F685" s="334" t="s">
        <v>2964</v>
      </c>
      <c r="G685" s="334" t="s">
        <v>2965</v>
      </c>
      <c r="H685" s="334" t="s">
        <v>2158</v>
      </c>
      <c r="I685" s="340">
        <v>32219.46</v>
      </c>
    </row>
    <row r="686" spans="1:9" x14ac:dyDescent="0.35">
      <c r="A686" s="334" t="str">
        <f>Inek2021A3[[#This Row],[ZPD2]]</f>
        <v>ZP64.07</v>
      </c>
      <c r="B686" s="334" t="str">
        <f>Inek2021A3[[#This Row],[OPSKode]]</f>
        <v>6-003.h6</v>
      </c>
      <c r="C686" s="340">
        <f>Inek2021A3[[#This Row],[Betrag2]]</f>
        <v>37589.370000000003</v>
      </c>
      <c r="D686" s="334" t="s">
        <v>2951</v>
      </c>
      <c r="E686" s="334" t="s">
        <v>2952</v>
      </c>
      <c r="F686" s="334" t="s">
        <v>2966</v>
      </c>
      <c r="G686" s="334" t="s">
        <v>2967</v>
      </c>
      <c r="H686" s="334" t="s">
        <v>2161</v>
      </c>
      <c r="I686" s="340">
        <v>37589.370000000003</v>
      </c>
    </row>
    <row r="687" spans="1:9" x14ac:dyDescent="0.35">
      <c r="A687" s="334" t="str">
        <f>Inek2021A3[[#This Row],[ZPD2]]</f>
        <v>ZP64.08</v>
      </c>
      <c r="B687" s="334" t="str">
        <f>Inek2021A3[[#This Row],[OPSKode]]</f>
        <v>6-003.h7</v>
      </c>
      <c r="C687" s="340">
        <f>Inek2021A3[[#This Row],[Betrag2]]</f>
        <v>42959.28</v>
      </c>
      <c r="D687" s="334" t="s">
        <v>2951</v>
      </c>
      <c r="E687" s="334" t="s">
        <v>2952</v>
      </c>
      <c r="F687" s="334" t="s">
        <v>2968</v>
      </c>
      <c r="G687" s="334" t="s">
        <v>2969</v>
      </c>
      <c r="H687" s="334" t="s">
        <v>2164</v>
      </c>
      <c r="I687" s="340">
        <v>42959.28</v>
      </c>
    </row>
    <row r="688" spans="1:9" x14ac:dyDescent="0.35">
      <c r="A688" s="334" t="str">
        <f>Inek2021A3[[#This Row],[ZPD2]]</f>
        <v>ZP64.09</v>
      </c>
      <c r="B688" s="334" t="str">
        <f>Inek2021A3[[#This Row],[OPSKode]]</f>
        <v>6-003.h8</v>
      </c>
      <c r="C688" s="340">
        <f>Inek2021A3[[#This Row],[Betrag2]]</f>
        <v>48329.19</v>
      </c>
      <c r="D688" s="334" t="s">
        <v>2951</v>
      </c>
      <c r="E688" s="334" t="s">
        <v>2952</v>
      </c>
      <c r="F688" s="334" t="s">
        <v>2970</v>
      </c>
      <c r="G688" s="334" t="s">
        <v>2971</v>
      </c>
      <c r="H688" s="334" t="s">
        <v>2167</v>
      </c>
      <c r="I688" s="340">
        <v>48329.19</v>
      </c>
    </row>
    <row r="689" spans="1:9" x14ac:dyDescent="0.35">
      <c r="A689" s="334" t="str">
        <f>Inek2021A3[[#This Row],[ZPD2]]</f>
        <v>ZP64.10</v>
      </c>
      <c r="B689" s="334" t="str">
        <f>Inek2021A3[[#This Row],[OPSKode]]</f>
        <v>6-003.h9</v>
      </c>
      <c r="C689" s="340">
        <f>Inek2021A3[[#This Row],[Betrag2]]</f>
        <v>53699.1</v>
      </c>
      <c r="D689" s="334" t="s">
        <v>2951</v>
      </c>
      <c r="E689" s="334" t="s">
        <v>2952</v>
      </c>
      <c r="F689" s="334" t="s">
        <v>2972</v>
      </c>
      <c r="G689" s="334" t="s">
        <v>2973</v>
      </c>
      <c r="H689" s="334" t="s">
        <v>2974</v>
      </c>
      <c r="I689" s="340">
        <v>53699.1</v>
      </c>
    </row>
    <row r="690" spans="1:9" x14ac:dyDescent="0.35">
      <c r="A690" s="334" t="str">
        <f>Inek2021A3[[#This Row],[ZPD2]]</f>
        <v>ZP64.11</v>
      </c>
      <c r="B690" s="334" t="str">
        <f>Inek2021A3[[#This Row],[OPSKode]]</f>
        <v>6-003.ha</v>
      </c>
      <c r="C690" s="340">
        <f>Inek2021A3[[#This Row],[Betrag2]]</f>
        <v>59069.01</v>
      </c>
      <c r="D690" s="334" t="s">
        <v>2951</v>
      </c>
      <c r="E690" s="334" t="s">
        <v>2952</v>
      </c>
      <c r="F690" s="334" t="s">
        <v>2975</v>
      </c>
      <c r="G690" s="334" t="s">
        <v>2976</v>
      </c>
      <c r="H690" s="334" t="s">
        <v>2977</v>
      </c>
      <c r="I690" s="340">
        <v>59069.01</v>
      </c>
    </row>
    <row r="691" spans="1:9" x14ac:dyDescent="0.35">
      <c r="A691" s="334" t="str">
        <f>Inek2021A3[[#This Row],[ZPD2]]</f>
        <v>ZP64.12</v>
      </c>
      <c r="B691" s="334" t="str">
        <f>Inek2021A3[[#This Row],[OPSKode]]</f>
        <v>6-003.hb</v>
      </c>
      <c r="C691" s="340">
        <f>Inek2021A3[[#This Row],[Betrag2]]</f>
        <v>64438.92</v>
      </c>
      <c r="D691" s="334" t="s">
        <v>2951</v>
      </c>
      <c r="E691" s="334" t="s">
        <v>2952</v>
      </c>
      <c r="F691" s="334" t="s">
        <v>2978</v>
      </c>
      <c r="G691" s="334" t="s">
        <v>2979</v>
      </c>
      <c r="H691" s="334" t="s">
        <v>2980</v>
      </c>
      <c r="I691" s="340">
        <v>64438.92</v>
      </c>
    </row>
    <row r="692" spans="1:9" x14ac:dyDescent="0.35">
      <c r="A692" s="334" t="str">
        <f>Inek2021A3[[#This Row],[ZPD2]]</f>
        <v>ZP64.13</v>
      </c>
      <c r="B692" s="334" t="str">
        <f>Inek2021A3[[#This Row],[OPSKode]]</f>
        <v>6-003.hc</v>
      </c>
      <c r="C692" s="340">
        <f>Inek2021A3[[#This Row],[Betrag2]]</f>
        <v>69808.83</v>
      </c>
      <c r="D692" s="334" t="s">
        <v>2951</v>
      </c>
      <c r="E692" s="334" t="s">
        <v>2952</v>
      </c>
      <c r="F692" s="334" t="s">
        <v>2981</v>
      </c>
      <c r="G692" s="334" t="s">
        <v>2982</v>
      </c>
      <c r="H692" s="334" t="s">
        <v>2983</v>
      </c>
      <c r="I692" s="340">
        <v>69808.83</v>
      </c>
    </row>
    <row r="693" spans="1:9" x14ac:dyDescent="0.35">
      <c r="A693" s="334" t="str">
        <f>Inek2021A3[[#This Row],[ZPD2]]</f>
        <v>ZP64.14</v>
      </c>
      <c r="B693" s="334" t="str">
        <f>Inek2021A3[[#This Row],[OPSKode]]</f>
        <v>6-003.hd</v>
      </c>
      <c r="C693" s="340">
        <f>Inek2021A3[[#This Row],[Betrag2]]</f>
        <v>75178.740000000005</v>
      </c>
      <c r="D693" s="334" t="s">
        <v>2951</v>
      </c>
      <c r="E693" s="334" t="s">
        <v>2952</v>
      </c>
      <c r="F693" s="334" t="s">
        <v>2984</v>
      </c>
      <c r="G693" s="334" t="s">
        <v>2985</v>
      </c>
      <c r="H693" s="334" t="s">
        <v>2986</v>
      </c>
      <c r="I693" s="340">
        <v>75178.740000000005</v>
      </c>
    </row>
    <row r="694" spans="1:9" x14ac:dyDescent="0.35">
      <c r="A694" s="334" t="str">
        <f>Inek2021A3[[#This Row],[ZPD2]]</f>
        <v>ZP64.15</v>
      </c>
      <c r="B694" s="334" t="str">
        <f>Inek2021A3[[#This Row],[OPSKode]]</f>
        <v>6-003.he</v>
      </c>
      <c r="C694" s="340">
        <f>Inek2021A3[[#This Row],[Betrag2]]</f>
        <v>80548.649999999994</v>
      </c>
      <c r="D694" s="334" t="s">
        <v>2951</v>
      </c>
      <c r="E694" s="334" t="s">
        <v>2952</v>
      </c>
      <c r="F694" s="334" t="s">
        <v>2987</v>
      </c>
      <c r="G694" s="334" t="s">
        <v>2988</v>
      </c>
      <c r="H694" s="334" t="s">
        <v>2989</v>
      </c>
      <c r="I694" s="340">
        <v>80548.649999999994</v>
      </c>
    </row>
    <row r="695" spans="1:9" x14ac:dyDescent="0.35">
      <c r="A695" s="334" t="str">
        <f>Inek2021A3[[#This Row],[ZPD2]]</f>
        <v>ZP64.16</v>
      </c>
      <c r="B695" s="334" t="str">
        <f>Inek2021A3[[#This Row],[OPSKode]]</f>
        <v>6-003.hf</v>
      </c>
      <c r="C695" s="340">
        <f>Inek2021A3[[#This Row],[Betrag2]]</f>
        <v>85918.56</v>
      </c>
      <c r="D695" s="334" t="s">
        <v>2951</v>
      </c>
      <c r="E695" s="334" t="s">
        <v>2952</v>
      </c>
      <c r="F695" s="334" t="s">
        <v>2990</v>
      </c>
      <c r="G695" s="334" t="s">
        <v>2991</v>
      </c>
      <c r="H695" s="334" t="s">
        <v>2992</v>
      </c>
      <c r="I695" s="340">
        <v>85918.56</v>
      </c>
    </row>
    <row r="696" spans="1:9" x14ac:dyDescent="0.35">
      <c r="A696" s="334" t="str">
        <f>Inek2021A3[[#This Row],[ZPD2]]</f>
        <v>ZP64.17</v>
      </c>
      <c r="B696" s="334" t="str">
        <f>Inek2021A3[[#This Row],[OPSKode]]</f>
        <v>6-003.hg</v>
      </c>
      <c r="C696" s="340">
        <f>Inek2021A3[[#This Row],[Betrag2]]</f>
        <v>91288.47</v>
      </c>
      <c r="D696" s="334" t="s">
        <v>2951</v>
      </c>
      <c r="E696" s="334" t="s">
        <v>2952</v>
      </c>
      <c r="F696" s="334" t="s">
        <v>2993</v>
      </c>
      <c r="G696" s="334" t="s">
        <v>2994</v>
      </c>
      <c r="H696" s="334" t="s">
        <v>2995</v>
      </c>
      <c r="I696" s="340">
        <v>91288.47</v>
      </c>
    </row>
    <row r="697" spans="1:9" x14ac:dyDescent="0.35">
      <c r="A697" s="334" t="str">
        <f>Inek2021A3[[#This Row],[ZPD2]]</f>
        <v>ZP64.18</v>
      </c>
      <c r="B697" s="334" t="str">
        <f>Inek2021A3[[#This Row],[OPSKode]]</f>
        <v>6-003.hh</v>
      </c>
      <c r="C697" s="340">
        <f>Inek2021A3[[#This Row],[Betrag2]]</f>
        <v>96658.38</v>
      </c>
      <c r="D697" s="334" t="s">
        <v>2951</v>
      </c>
      <c r="E697" s="334" t="s">
        <v>2952</v>
      </c>
      <c r="F697" s="334" t="s">
        <v>2996</v>
      </c>
      <c r="G697" s="334" t="s">
        <v>2997</v>
      </c>
      <c r="H697" s="334" t="s">
        <v>2998</v>
      </c>
      <c r="I697" s="340">
        <v>96658.38</v>
      </c>
    </row>
    <row r="698" spans="1:9" x14ac:dyDescent="0.35">
      <c r="A698" s="334" t="str">
        <f>Inek2021A3[[#This Row],[ZPD2]]</f>
        <v>ZP64.19</v>
      </c>
      <c r="B698" s="334" t="str">
        <f>Inek2021A3[[#This Row],[OPSKode]]</f>
        <v>6-003.hj</v>
      </c>
      <c r="C698" s="340">
        <f>Inek2021A3[[#This Row],[Betrag2]]</f>
        <v>102028.29</v>
      </c>
      <c r="D698" s="334" t="s">
        <v>2951</v>
      </c>
      <c r="E698" s="334" t="s">
        <v>2952</v>
      </c>
      <c r="F698" s="334" t="s">
        <v>2999</v>
      </c>
      <c r="G698" s="334" t="s">
        <v>3000</v>
      </c>
      <c r="H698" s="334" t="s">
        <v>3001</v>
      </c>
      <c r="I698" s="340">
        <v>102028.29</v>
      </c>
    </row>
    <row r="699" spans="1:9" x14ac:dyDescent="0.35">
      <c r="A699" s="334" t="str">
        <f>Inek2021A3[[#This Row],[ZPD2]]</f>
        <v>ZP64.20</v>
      </c>
      <c r="C699" s="502" t="s">
        <v>3972</v>
      </c>
      <c r="D699" s="334" t="s">
        <v>2951</v>
      </c>
      <c r="E699" s="334" t="s">
        <v>2952</v>
      </c>
      <c r="F699" s="334" t="s">
        <v>3002</v>
      </c>
      <c r="H699" s="334" t="s">
        <v>3515</v>
      </c>
    </row>
    <row r="700" spans="1:9" x14ac:dyDescent="0.35">
      <c r="A700" s="334" t="str">
        <f>Inek2021A3[[#This Row],[ZPD2]]</f>
        <v>ZP64.21</v>
      </c>
      <c r="B700" s="334" t="str">
        <f>Inek2021A3[[#This Row],[OPSKode]]</f>
        <v>6-003.hm</v>
      </c>
      <c r="C700" s="340">
        <f>Inek2021A3[[#This Row],[Betrag2]]</f>
        <v>110083.16</v>
      </c>
      <c r="D700" s="334" t="s">
        <v>2951</v>
      </c>
      <c r="E700" s="334" t="s">
        <v>2952</v>
      </c>
      <c r="F700" s="334" t="s">
        <v>3516</v>
      </c>
      <c r="G700" s="334" t="s">
        <v>3517</v>
      </c>
      <c r="H700" s="334" t="s">
        <v>3518</v>
      </c>
      <c r="I700" s="340">
        <v>110083.16</v>
      </c>
    </row>
    <row r="701" spans="1:9" x14ac:dyDescent="0.35">
      <c r="A701" s="334" t="str">
        <f>Inek2021A3[[#This Row],[ZPD2]]</f>
        <v>ZP64.22</v>
      </c>
      <c r="B701" s="334" t="str">
        <f>Inek2021A3[[#This Row],[OPSKode]]</f>
        <v>6-003.hn</v>
      </c>
      <c r="C701" s="340">
        <f>Inek2021A3[[#This Row],[Betrag2]]</f>
        <v>120822.98</v>
      </c>
      <c r="D701" s="334" t="s">
        <v>2951</v>
      </c>
      <c r="E701" s="334" t="s">
        <v>2952</v>
      </c>
      <c r="F701" s="334" t="s">
        <v>3519</v>
      </c>
      <c r="G701" s="334" t="s">
        <v>3520</v>
      </c>
      <c r="H701" s="334" t="s">
        <v>3521</v>
      </c>
      <c r="I701" s="340">
        <v>120822.98</v>
      </c>
    </row>
    <row r="702" spans="1:9" x14ac:dyDescent="0.35">
      <c r="A702" s="334" t="str">
        <f>Inek2021A3[[#This Row],[ZPD2]]</f>
        <v>ZP64.23</v>
      </c>
      <c r="B702" s="334" t="str">
        <f>Inek2021A3[[#This Row],[OPSKode]]</f>
        <v>6-003.hp</v>
      </c>
      <c r="C702" s="340">
        <f>Inek2021A3[[#This Row],[Betrag2]]</f>
        <v>131562.79999999999</v>
      </c>
      <c r="D702" s="334" t="s">
        <v>2951</v>
      </c>
      <c r="E702" s="334" t="s">
        <v>2952</v>
      </c>
      <c r="F702" s="334" t="s">
        <v>3522</v>
      </c>
      <c r="G702" s="334" t="s">
        <v>3523</v>
      </c>
      <c r="H702" s="334" t="s">
        <v>3524</v>
      </c>
      <c r="I702" s="340">
        <v>131562.79999999999</v>
      </c>
    </row>
    <row r="703" spans="1:9" x14ac:dyDescent="0.35">
      <c r="A703" s="334" t="str">
        <f>Inek2021A3[[#This Row],[ZPD2]]</f>
        <v>ZP64.24</v>
      </c>
      <c r="B703" s="334" t="str">
        <f>Inek2021A3[[#This Row],[OPSKode]]</f>
        <v>6-003.hq</v>
      </c>
      <c r="C703" s="340">
        <f>Inek2021A3[[#This Row],[Betrag2]]</f>
        <v>142302.62</v>
      </c>
      <c r="D703" s="334" t="s">
        <v>2951</v>
      </c>
      <c r="E703" s="334" t="s">
        <v>2952</v>
      </c>
      <c r="F703" s="334" t="s">
        <v>3525</v>
      </c>
      <c r="G703" s="334" t="s">
        <v>3526</v>
      </c>
      <c r="H703" s="334" t="s">
        <v>3527</v>
      </c>
      <c r="I703" s="340">
        <v>142302.62</v>
      </c>
    </row>
    <row r="704" spans="1:9" x14ac:dyDescent="0.35">
      <c r="A704" s="334" t="str">
        <f>Inek2021A3[[#This Row],[ZPD2]]</f>
        <v>ZP64.25</v>
      </c>
      <c r="B704" s="334" t="str">
        <f>Inek2021A3[[#This Row],[OPSKode]]</f>
        <v>6-003.hr</v>
      </c>
      <c r="C704" s="340">
        <f>Inek2021A3[[#This Row],[Betrag2]]</f>
        <v>155727.39000000001</v>
      </c>
      <c r="D704" s="334" t="s">
        <v>2951</v>
      </c>
      <c r="E704" s="334" t="s">
        <v>2952</v>
      </c>
      <c r="F704" s="334" t="s">
        <v>3528</v>
      </c>
      <c r="G704" s="334" t="s">
        <v>3529</v>
      </c>
      <c r="H704" s="334" t="s">
        <v>3530</v>
      </c>
      <c r="I704" s="340">
        <v>155727.39000000001</v>
      </c>
    </row>
    <row r="705" spans="1:9" x14ac:dyDescent="0.35">
      <c r="A705" s="334" t="str">
        <f>Inek2021A3[[#This Row],[ZPD2]]</f>
        <v>ZP64.26</v>
      </c>
      <c r="B705" s="334" t="str">
        <f>Inek2021A3[[#This Row],[OPSKode]]</f>
        <v>6-003.hs</v>
      </c>
      <c r="C705" s="340">
        <f>Inek2021A3[[#This Row],[Betrag2]]</f>
        <v>177207.03</v>
      </c>
      <c r="D705" s="334" t="s">
        <v>2951</v>
      </c>
      <c r="E705" s="334" t="s">
        <v>2952</v>
      </c>
      <c r="F705" s="334" t="s">
        <v>3531</v>
      </c>
      <c r="G705" s="334" t="s">
        <v>3532</v>
      </c>
      <c r="H705" s="334" t="s">
        <v>3533</v>
      </c>
      <c r="I705" s="340">
        <v>177207.03</v>
      </c>
    </row>
    <row r="706" spans="1:9" x14ac:dyDescent="0.35">
      <c r="A706" s="334" t="str">
        <f>Inek2021A3[[#This Row],[ZPD2]]</f>
        <v>ZP64.27</v>
      </c>
      <c r="B706" s="334" t="str">
        <f>Inek2021A3[[#This Row],[OPSKode]]</f>
        <v>6-003.ht</v>
      </c>
      <c r="C706" s="340">
        <f>Inek2021A3[[#This Row],[Betrag2]]</f>
        <v>207636.52</v>
      </c>
      <c r="D706" s="334" t="s">
        <v>2951</v>
      </c>
      <c r="E706" s="334" t="s">
        <v>2952</v>
      </c>
      <c r="F706" s="334" t="s">
        <v>3534</v>
      </c>
      <c r="G706" s="334" t="s">
        <v>3535</v>
      </c>
      <c r="H706" s="334" t="s">
        <v>3536</v>
      </c>
      <c r="I706" s="340">
        <v>207636.52</v>
      </c>
    </row>
    <row r="707" spans="1:9" x14ac:dyDescent="0.35">
      <c r="A707" s="334" t="str">
        <f>Inek2021A3[[#This Row],[ZPD2]]</f>
        <v>ZP64.28</v>
      </c>
      <c r="B707" s="334" t="str">
        <f>Inek2021A3[[#This Row],[OPSKode]]</f>
        <v>6-003.hu</v>
      </c>
      <c r="C707" s="340">
        <f>Inek2021A3[[#This Row],[Betrag2]]</f>
        <v>250595.8</v>
      </c>
      <c r="D707" s="334" t="s">
        <v>2951</v>
      </c>
      <c r="E707" s="334" t="s">
        <v>2952</v>
      </c>
      <c r="F707" s="334" t="s">
        <v>3537</v>
      </c>
      <c r="G707" s="334" t="s">
        <v>3538</v>
      </c>
      <c r="H707" s="334" t="s">
        <v>3539</v>
      </c>
      <c r="I707" s="340">
        <v>250595.8</v>
      </c>
    </row>
    <row r="708" spans="1:9" x14ac:dyDescent="0.35">
      <c r="A708" s="334" t="str">
        <f>Inek2021A3[[#This Row],[ZPD2]]</f>
        <v>ZP64.29</v>
      </c>
      <c r="B708" s="334" t="str">
        <f>Inek2021A3[[#This Row],[OPSKode]]</f>
        <v>6-003.hv</v>
      </c>
      <c r="C708" s="340">
        <f>Inek2021A3[[#This Row],[Betrag2]]</f>
        <v>307874.84000000003</v>
      </c>
      <c r="D708" s="334" t="s">
        <v>2951</v>
      </c>
      <c r="E708" s="334" t="s">
        <v>2952</v>
      </c>
      <c r="F708" s="334" t="s">
        <v>3540</v>
      </c>
      <c r="G708" s="334" t="s">
        <v>3541</v>
      </c>
      <c r="H708" s="334" t="s">
        <v>3542</v>
      </c>
      <c r="I708" s="340">
        <v>307874.84000000003</v>
      </c>
    </row>
    <row r="709" spans="1:9" x14ac:dyDescent="0.35">
      <c r="A709" s="334" t="str">
        <f>Inek2021A3[[#This Row],[ZPD2]]</f>
        <v>ZP64.30</v>
      </c>
      <c r="B709" s="334" t="str">
        <f>Inek2021A3[[#This Row],[OPSKode]]</f>
        <v>6-003.hw</v>
      </c>
      <c r="C709" s="340">
        <f>Inek2021A3[[#This Row],[Betrag2]]</f>
        <v>393793.4</v>
      </c>
      <c r="D709" s="334" t="s">
        <v>2951</v>
      </c>
      <c r="E709" s="334" t="s">
        <v>2952</v>
      </c>
      <c r="F709" s="334" t="s">
        <v>3543</v>
      </c>
      <c r="G709" s="334" t="s">
        <v>3544</v>
      </c>
      <c r="H709" s="334" t="s">
        <v>3545</v>
      </c>
      <c r="I709" s="340">
        <v>393793.4</v>
      </c>
    </row>
    <row r="710" spans="1:9" x14ac:dyDescent="0.35">
      <c r="A710" s="334" t="str">
        <f>Inek2021A3[[#This Row],[ZPD2]]</f>
        <v>ZP64.31</v>
      </c>
      <c r="B710" s="334" t="str">
        <f>Inek2021A3[[#This Row],[OPSKode]]</f>
        <v>6-003.hz</v>
      </c>
      <c r="C710" s="340">
        <f>Inek2021A3[[#This Row],[Betrag2]]</f>
        <v>479711.96</v>
      </c>
      <c r="D710" s="334" t="s">
        <v>2951</v>
      </c>
      <c r="E710" s="334" t="s">
        <v>2952</v>
      </c>
      <c r="F710" s="334" t="s">
        <v>3546</v>
      </c>
      <c r="G710" s="334" t="s">
        <v>3547</v>
      </c>
      <c r="H710" s="334" t="s">
        <v>3548</v>
      </c>
      <c r="I710" s="340">
        <v>479711.96</v>
      </c>
    </row>
    <row r="711" spans="1:9" x14ac:dyDescent="0.35">
      <c r="C711" s="340"/>
      <c r="D711" s="334" t="s">
        <v>3055</v>
      </c>
      <c r="E711" s="334" t="s">
        <v>3896</v>
      </c>
      <c r="H711" s="334" t="s">
        <v>3897</v>
      </c>
    </row>
    <row r="712" spans="1:9" x14ac:dyDescent="0.35">
      <c r="A712" s="334" t="str">
        <f>Inek2021A3[[#This Row],[ZPD2]]</f>
        <v>ZP66.01</v>
      </c>
      <c r="B712" s="334" t="str">
        <f>Inek2021A3[[#This Row],[OPSKode]]</f>
        <v>6-004.40</v>
      </c>
      <c r="C712" s="340">
        <f>Inek2021A3[[#This Row],[Betrag2]]</f>
        <v>905.83</v>
      </c>
      <c r="D712" s="334" t="s">
        <v>3055</v>
      </c>
      <c r="E712" s="334" t="s">
        <v>3896</v>
      </c>
      <c r="F712" s="334" t="s">
        <v>3058</v>
      </c>
      <c r="G712" s="334" t="s">
        <v>3059</v>
      </c>
      <c r="H712" s="334" t="s">
        <v>3060</v>
      </c>
      <c r="I712" s="340">
        <v>905.83</v>
      </c>
    </row>
    <row r="713" spans="1:9" x14ac:dyDescent="0.35">
      <c r="A713" s="334" t="str">
        <f>Inek2021A3[[#This Row],[ZPD2]]</f>
        <v>ZP66.02</v>
      </c>
      <c r="B713" s="334" t="str">
        <f>Inek2021A3[[#This Row],[OPSKode]]</f>
        <v>6-004.41</v>
      </c>
      <c r="C713" s="340">
        <f>Inek2021A3[[#This Row],[Betrag2]]</f>
        <v>1685.94</v>
      </c>
      <c r="D713" s="334" t="s">
        <v>3055</v>
      </c>
      <c r="E713" s="334" t="s">
        <v>3896</v>
      </c>
      <c r="F713" s="334" t="s">
        <v>3061</v>
      </c>
      <c r="G713" s="334" t="s">
        <v>3062</v>
      </c>
      <c r="H713" s="334" t="s">
        <v>3063</v>
      </c>
      <c r="I713" s="340">
        <v>1685.94</v>
      </c>
    </row>
    <row r="714" spans="1:9" x14ac:dyDescent="0.35">
      <c r="A714" s="334" t="str">
        <f>Inek2021A3[[#This Row],[ZPD2]]</f>
        <v>ZP66.03</v>
      </c>
      <c r="B714" s="334" t="str">
        <f>Inek2021A3[[#This Row],[OPSKode]]</f>
        <v>6-004.42</v>
      </c>
      <c r="C714" s="340">
        <f>Inek2021A3[[#This Row],[Betrag2]]</f>
        <v>2408.4899999999998</v>
      </c>
      <c r="D714" s="334" t="s">
        <v>3055</v>
      </c>
      <c r="E714" s="334" t="s">
        <v>3896</v>
      </c>
      <c r="F714" s="334" t="s">
        <v>3064</v>
      </c>
      <c r="G714" s="334" t="s">
        <v>3065</v>
      </c>
      <c r="H714" s="334" t="s">
        <v>1595</v>
      </c>
      <c r="I714" s="340">
        <v>2408.4899999999998</v>
      </c>
    </row>
    <row r="715" spans="1:9" x14ac:dyDescent="0.35">
      <c r="A715" s="334" t="str">
        <f>Inek2021A3[[#This Row],[ZPD2]]</f>
        <v>ZP66.04</v>
      </c>
      <c r="B715" s="334" t="str">
        <f>Inek2021A3[[#This Row],[OPSKode]]</f>
        <v>6-004.43</v>
      </c>
      <c r="C715" s="340">
        <f>Inek2021A3[[#This Row],[Betrag2]]</f>
        <v>3131.04</v>
      </c>
      <c r="D715" s="334" t="s">
        <v>3055</v>
      </c>
      <c r="E715" s="334" t="s">
        <v>3896</v>
      </c>
      <c r="F715" s="334" t="s">
        <v>3066</v>
      </c>
      <c r="G715" s="334" t="s">
        <v>3067</v>
      </c>
      <c r="H715" s="334" t="s">
        <v>1598</v>
      </c>
      <c r="I715" s="340">
        <v>3131.04</v>
      </c>
    </row>
    <row r="716" spans="1:9" x14ac:dyDescent="0.35">
      <c r="A716" s="334" t="str">
        <f>Inek2021A3[[#This Row],[ZPD2]]</f>
        <v>ZP66.05</v>
      </c>
      <c r="B716" s="334" t="str">
        <f>Inek2021A3[[#This Row],[OPSKode]]</f>
        <v>6-004.44</v>
      </c>
      <c r="C716" s="340">
        <f>Inek2021A3[[#This Row],[Betrag2]]</f>
        <v>3853.58</v>
      </c>
      <c r="D716" s="334" t="s">
        <v>3055</v>
      </c>
      <c r="E716" s="334" t="s">
        <v>3896</v>
      </c>
      <c r="F716" s="334" t="s">
        <v>3068</v>
      </c>
      <c r="G716" s="334" t="s">
        <v>3069</v>
      </c>
      <c r="H716" s="334" t="s">
        <v>1601</v>
      </c>
      <c r="I716" s="340">
        <v>3853.58</v>
      </c>
    </row>
    <row r="717" spans="1:9" x14ac:dyDescent="0.35">
      <c r="A717" s="334" t="str">
        <f>Inek2021A3[[#This Row],[ZPD2]]</f>
        <v>ZP66.06</v>
      </c>
      <c r="B717" s="334" t="str">
        <f>Inek2021A3[[#This Row],[OPSKode]]</f>
        <v>6-004.45</v>
      </c>
      <c r="C717" s="340">
        <f>Inek2021A3[[#This Row],[Betrag2]]</f>
        <v>4576.13</v>
      </c>
      <c r="D717" s="334" t="s">
        <v>3055</v>
      </c>
      <c r="E717" s="334" t="s">
        <v>3896</v>
      </c>
      <c r="F717" s="334" t="s">
        <v>3070</v>
      </c>
      <c r="G717" s="334" t="s">
        <v>3071</v>
      </c>
      <c r="H717" s="334" t="s">
        <v>3072</v>
      </c>
      <c r="I717" s="340">
        <v>4576.13</v>
      </c>
    </row>
    <row r="718" spans="1:9" x14ac:dyDescent="0.35">
      <c r="A718" s="334" t="str">
        <f>Inek2021A3[[#This Row],[ZPD2]]</f>
        <v>ZP66.07</v>
      </c>
      <c r="B718" s="334" t="str">
        <f>Inek2021A3[[#This Row],[OPSKode]]</f>
        <v>6-004.46</v>
      </c>
      <c r="C718" s="340">
        <f>Inek2021A3[[#This Row],[Betrag2]]</f>
        <v>5298.68</v>
      </c>
      <c r="D718" s="334" t="s">
        <v>3055</v>
      </c>
      <c r="E718" s="334" t="s">
        <v>3896</v>
      </c>
      <c r="F718" s="334" t="s">
        <v>3073</v>
      </c>
      <c r="G718" s="334" t="s">
        <v>3074</v>
      </c>
      <c r="H718" s="334" t="s">
        <v>3075</v>
      </c>
      <c r="I718" s="340">
        <v>5298.68</v>
      </c>
    </row>
    <row r="719" spans="1:9" x14ac:dyDescent="0.35">
      <c r="A719" s="334" t="str">
        <f>Inek2021A3[[#This Row],[ZPD2]]</f>
        <v>ZP66.08</v>
      </c>
      <c r="B719" s="334" t="str">
        <f>Inek2021A3[[#This Row],[OPSKode]]</f>
        <v>6-004.47</v>
      </c>
      <c r="C719" s="340">
        <f>Inek2021A3[[#This Row],[Betrag2]]</f>
        <v>6021.23</v>
      </c>
      <c r="D719" s="334" t="s">
        <v>3055</v>
      </c>
      <c r="E719" s="334" t="s">
        <v>3896</v>
      </c>
      <c r="F719" s="334" t="s">
        <v>3076</v>
      </c>
      <c r="G719" s="334" t="s">
        <v>3077</v>
      </c>
      <c r="H719" s="334" t="s">
        <v>3078</v>
      </c>
      <c r="I719" s="340">
        <v>6021.23</v>
      </c>
    </row>
    <row r="720" spans="1:9" x14ac:dyDescent="0.35">
      <c r="A720" s="334" t="str">
        <f>Inek2021A3[[#This Row],[ZPD2]]</f>
        <v>ZP66.09</v>
      </c>
      <c r="B720" s="334" t="str">
        <f>Inek2021A3[[#This Row],[OPSKode]]</f>
        <v>6-004.48</v>
      </c>
      <c r="C720" s="340">
        <f>Inek2021A3[[#This Row],[Betrag2]]</f>
        <v>6743.77</v>
      </c>
      <c r="D720" s="334" t="s">
        <v>3055</v>
      </c>
      <c r="E720" s="334" t="s">
        <v>3896</v>
      </c>
      <c r="F720" s="334" t="s">
        <v>3079</v>
      </c>
      <c r="G720" s="334" t="s">
        <v>3080</v>
      </c>
      <c r="H720" s="334" t="s">
        <v>3081</v>
      </c>
      <c r="I720" s="340">
        <v>6743.77</v>
      </c>
    </row>
    <row r="721" spans="1:9" x14ac:dyDescent="0.35">
      <c r="A721" s="334" t="str">
        <f>Inek2021A3[[#This Row],[ZPD2]]</f>
        <v>ZP66.10</v>
      </c>
      <c r="B721" s="334" t="str">
        <f>Inek2021A3[[#This Row],[OPSKode]]</f>
        <v>6-004.49</v>
      </c>
      <c r="C721" s="340">
        <f>Inek2021A3[[#This Row],[Betrag2]]</f>
        <v>7466.32</v>
      </c>
      <c r="D721" s="334" t="s">
        <v>3055</v>
      </c>
      <c r="E721" s="334" t="s">
        <v>3896</v>
      </c>
      <c r="F721" s="334" t="s">
        <v>3082</v>
      </c>
      <c r="G721" s="334" t="s">
        <v>3083</v>
      </c>
      <c r="H721" s="334" t="s">
        <v>3084</v>
      </c>
      <c r="I721" s="340">
        <v>7466.32</v>
      </c>
    </row>
    <row r="722" spans="1:9" x14ac:dyDescent="0.35">
      <c r="A722" s="334" t="str">
        <f>Inek2021A3[[#This Row],[ZPD2]]</f>
        <v>ZP66.11</v>
      </c>
      <c r="B722" s="334" t="str">
        <f>Inek2021A3[[#This Row],[OPSKode]]</f>
        <v>6-004.4a</v>
      </c>
      <c r="C722" s="340">
        <f>Inek2021A3[[#This Row],[Betrag2]]</f>
        <v>8188.87</v>
      </c>
      <c r="D722" s="334" t="s">
        <v>3055</v>
      </c>
      <c r="E722" s="334" t="s">
        <v>3896</v>
      </c>
      <c r="F722" s="334" t="s">
        <v>3085</v>
      </c>
      <c r="G722" s="334" t="s">
        <v>3086</v>
      </c>
      <c r="H722" s="334" t="s">
        <v>3087</v>
      </c>
      <c r="I722" s="340">
        <v>8188.87</v>
      </c>
    </row>
    <row r="723" spans="1:9" x14ac:dyDescent="0.35">
      <c r="A723" s="334" t="str">
        <f>Inek2021A3[[#This Row],[ZPD2]]</f>
        <v>ZP66.12</v>
      </c>
      <c r="B723" s="334" t="str">
        <f>Inek2021A3[[#This Row],[OPSKode]]</f>
        <v>6-004.4b</v>
      </c>
      <c r="C723" s="340">
        <f>Inek2021A3[[#This Row],[Betrag2]]</f>
        <v>8911.41</v>
      </c>
      <c r="D723" s="334" t="s">
        <v>3055</v>
      </c>
      <c r="E723" s="334" t="s">
        <v>3896</v>
      </c>
      <c r="F723" s="334" t="s">
        <v>3088</v>
      </c>
      <c r="G723" s="334" t="s">
        <v>3089</v>
      </c>
      <c r="H723" s="334" t="s">
        <v>3090</v>
      </c>
      <c r="I723" s="340">
        <v>8911.41</v>
      </c>
    </row>
    <row r="724" spans="1:9" x14ac:dyDescent="0.35">
      <c r="A724" s="334" t="str">
        <f>Inek2021A3[[#This Row],[ZPD2]]</f>
        <v>ZP66.13</v>
      </c>
      <c r="B724" s="334" t="str">
        <f>Inek2021A3[[#This Row],[OPSKode]]</f>
        <v>6-004.4c</v>
      </c>
      <c r="C724" s="340">
        <f>Inek2021A3[[#This Row],[Betrag2]]</f>
        <v>9633.9599999999991</v>
      </c>
      <c r="D724" s="334" t="s">
        <v>3055</v>
      </c>
      <c r="E724" s="334" t="s">
        <v>3896</v>
      </c>
      <c r="F724" s="334" t="s">
        <v>3091</v>
      </c>
      <c r="G724" s="334" t="s">
        <v>3092</v>
      </c>
      <c r="H724" s="334" t="s">
        <v>3093</v>
      </c>
      <c r="I724" s="340">
        <v>9633.9599999999991</v>
      </c>
    </row>
    <row r="725" spans="1:9" x14ac:dyDescent="0.35">
      <c r="A725" s="334" t="str">
        <f>Inek2021A3[[#This Row],[ZPD2]]</f>
        <v>ZP66.14</v>
      </c>
      <c r="B725" s="334" t="str">
        <f>Inek2021A3[[#This Row],[OPSKode]]</f>
        <v>6-004.4d</v>
      </c>
      <c r="C725" s="340">
        <f>Inek2021A3[[#This Row],[Betrag2]]</f>
        <v>10356.51</v>
      </c>
      <c r="D725" s="334" t="s">
        <v>3055</v>
      </c>
      <c r="E725" s="334" t="s">
        <v>3896</v>
      </c>
      <c r="F725" s="334" t="s">
        <v>3094</v>
      </c>
      <c r="G725" s="334" t="s">
        <v>3095</v>
      </c>
      <c r="H725" s="334" t="s">
        <v>3096</v>
      </c>
      <c r="I725" s="340">
        <v>10356.51</v>
      </c>
    </row>
    <row r="726" spans="1:9" x14ac:dyDescent="0.35">
      <c r="A726" s="334" t="str">
        <f>Inek2021A3[[#This Row],[ZPD2]]</f>
        <v>ZP66.15</v>
      </c>
      <c r="B726" s="334" t="str">
        <f>Inek2021A3[[#This Row],[OPSKode]]</f>
        <v>6-004.4e</v>
      </c>
      <c r="C726" s="340">
        <f>Inek2021A3[[#This Row],[Betrag2]]</f>
        <v>11079.05</v>
      </c>
      <c r="D726" s="334" t="s">
        <v>3055</v>
      </c>
      <c r="E726" s="334" t="s">
        <v>3896</v>
      </c>
      <c r="F726" s="334" t="s">
        <v>3097</v>
      </c>
      <c r="G726" s="334" t="s">
        <v>3098</v>
      </c>
      <c r="H726" s="334" t="s">
        <v>3099</v>
      </c>
      <c r="I726" s="340">
        <v>11079.05</v>
      </c>
    </row>
    <row r="727" spans="1:9" x14ac:dyDescent="0.35">
      <c r="A727" s="334" t="str">
        <f>Inek2021A3[[#This Row],[ZPD2]]</f>
        <v>ZP66.16</v>
      </c>
      <c r="B727" s="334" t="str">
        <f>Inek2021A3[[#This Row],[OPSKode]]</f>
        <v>6-004.4f</v>
      </c>
      <c r="C727" s="340">
        <f>Inek2021A3[[#This Row],[Betrag2]]</f>
        <v>11801.6</v>
      </c>
      <c r="D727" s="334" t="s">
        <v>3055</v>
      </c>
      <c r="E727" s="334" t="s">
        <v>3896</v>
      </c>
      <c r="F727" s="334" t="s">
        <v>3100</v>
      </c>
      <c r="G727" s="334" t="s">
        <v>3101</v>
      </c>
      <c r="H727" s="334" t="s">
        <v>3102</v>
      </c>
      <c r="I727" s="340">
        <v>11801.6</v>
      </c>
    </row>
    <row r="728" spans="1:9" x14ac:dyDescent="0.35">
      <c r="A728" s="334" t="str">
        <f>Inek2021A3[[#This Row],[ZPD2]]</f>
        <v>ZP66.17</v>
      </c>
      <c r="B728" s="334" t="str">
        <f>Inek2021A3[[#This Row],[OPSKode]]</f>
        <v>6-004.4g</v>
      </c>
      <c r="C728" s="340">
        <f>Inek2021A3[[#This Row],[Betrag2]]</f>
        <v>12524.15</v>
      </c>
      <c r="D728" s="334" t="s">
        <v>3055</v>
      </c>
      <c r="E728" s="334" t="s">
        <v>3896</v>
      </c>
      <c r="F728" s="334" t="s">
        <v>3103</v>
      </c>
      <c r="G728" s="334" t="s">
        <v>3104</v>
      </c>
      <c r="H728" s="334" t="s">
        <v>3105</v>
      </c>
      <c r="I728" s="340">
        <v>12524.15</v>
      </c>
    </row>
    <row r="729" spans="1:9" x14ac:dyDescent="0.35">
      <c r="C729" s="340"/>
      <c r="D729" s="334" t="s">
        <v>3106</v>
      </c>
      <c r="E729" s="334" t="s">
        <v>3107</v>
      </c>
      <c r="H729" s="334" t="s">
        <v>3108</v>
      </c>
    </row>
    <row r="730" spans="1:9" x14ac:dyDescent="0.35">
      <c r="A730" s="334" t="str">
        <f>Inek2021A3[[#This Row],[ZPD2]]</f>
        <v>ZP67.01</v>
      </c>
      <c r="B730" s="334" t="str">
        <f>Inek2021A3[[#This Row],[OPSKode]]</f>
        <v>6-005.m0</v>
      </c>
      <c r="C730" s="340">
        <f>Inek2021A3[[#This Row],[Betrag2]]</f>
        <v>326.75</v>
      </c>
      <c r="D730" s="334" t="s">
        <v>3106</v>
      </c>
      <c r="E730" s="334" t="s">
        <v>3107</v>
      </c>
      <c r="F730" s="334" t="s">
        <v>3109</v>
      </c>
      <c r="G730" s="334" t="s">
        <v>3110</v>
      </c>
      <c r="H730" s="334" t="s">
        <v>3111</v>
      </c>
      <c r="I730" s="340">
        <v>326.75</v>
      </c>
    </row>
    <row r="731" spans="1:9" x14ac:dyDescent="0.35">
      <c r="A731" s="334" t="str">
        <f>Inek2021A3[[#This Row],[ZPD2]]</f>
        <v>ZP67.02</v>
      </c>
      <c r="B731" s="334" t="str">
        <f>Inek2021A3[[#This Row],[OPSKode]]</f>
        <v>6-005.m1</v>
      </c>
      <c r="C731" s="340">
        <f>Inek2021A3[[#This Row],[Betrag2]]</f>
        <v>653.5</v>
      </c>
      <c r="D731" s="334" t="s">
        <v>3106</v>
      </c>
      <c r="E731" s="334" t="s">
        <v>3107</v>
      </c>
      <c r="F731" s="334" t="s">
        <v>3112</v>
      </c>
      <c r="G731" s="334" t="s">
        <v>3113</v>
      </c>
      <c r="H731" s="334" t="s">
        <v>3114</v>
      </c>
      <c r="I731" s="340">
        <v>653.5</v>
      </c>
    </row>
    <row r="732" spans="1:9" x14ac:dyDescent="0.35">
      <c r="A732" s="334" t="str">
        <f>Inek2021A3[[#This Row],[ZPD2]]</f>
        <v>ZP67.03</v>
      </c>
      <c r="B732" s="334" t="str">
        <f>Inek2021A3[[#This Row],[OPSKode]]</f>
        <v>6-005.m2</v>
      </c>
      <c r="C732" s="340">
        <f>Inek2021A3[[#This Row],[Betrag2]]</f>
        <v>980.24</v>
      </c>
      <c r="D732" s="334" t="s">
        <v>3106</v>
      </c>
      <c r="E732" s="334" t="s">
        <v>3107</v>
      </c>
      <c r="F732" s="334" t="s">
        <v>3115</v>
      </c>
      <c r="G732" s="334" t="s">
        <v>3116</v>
      </c>
      <c r="H732" s="334" t="s">
        <v>3117</v>
      </c>
      <c r="I732" s="340">
        <v>980.24</v>
      </c>
    </row>
    <row r="733" spans="1:9" x14ac:dyDescent="0.35">
      <c r="A733" s="334" t="str">
        <f>Inek2021A3[[#This Row],[ZPD2]]</f>
        <v>ZP67.04</v>
      </c>
      <c r="B733" s="334" t="str">
        <f>Inek2021A3[[#This Row],[OPSKode]]</f>
        <v>6-005.m3</v>
      </c>
      <c r="C733" s="340">
        <f>Inek2021A3[[#This Row],[Betrag2]]</f>
        <v>1415.91</v>
      </c>
      <c r="D733" s="334" t="s">
        <v>3106</v>
      </c>
      <c r="E733" s="334" t="s">
        <v>3107</v>
      </c>
      <c r="F733" s="334" t="s">
        <v>3118</v>
      </c>
      <c r="G733" s="334" t="s">
        <v>3119</v>
      </c>
      <c r="H733" s="334" t="s">
        <v>3120</v>
      </c>
      <c r="I733" s="340">
        <v>1415.91</v>
      </c>
    </row>
    <row r="734" spans="1:9" x14ac:dyDescent="0.35">
      <c r="A734" s="334" t="str">
        <f>Inek2021A3[[#This Row],[ZPD2]]</f>
        <v>ZP67.05</v>
      </c>
      <c r="B734" s="334" t="str">
        <f>Inek2021A3[[#This Row],[OPSKode]]</f>
        <v>6-005.m4</v>
      </c>
      <c r="C734" s="340">
        <f>Inek2021A3[[#This Row],[Betrag2]]</f>
        <v>1846.48</v>
      </c>
      <c r="D734" s="334" t="s">
        <v>3106</v>
      </c>
      <c r="E734" s="334" t="s">
        <v>3107</v>
      </c>
      <c r="F734" s="334" t="s">
        <v>3121</v>
      </c>
      <c r="G734" s="334" t="s">
        <v>3122</v>
      </c>
      <c r="H734" s="334" t="s">
        <v>3123</v>
      </c>
      <c r="I734" s="340">
        <v>1846.48</v>
      </c>
    </row>
    <row r="735" spans="1:9" x14ac:dyDescent="0.35">
      <c r="A735" s="334" t="str">
        <f>Inek2021A3[[#This Row],[ZPD2]]</f>
        <v>ZP67.06</v>
      </c>
      <c r="B735" s="334" t="str">
        <f>Inek2021A3[[#This Row],[OPSKode]]</f>
        <v>6-005.m5</v>
      </c>
      <c r="C735" s="340">
        <f>Inek2021A3[[#This Row],[Betrag2]]</f>
        <v>2217.2600000000002</v>
      </c>
      <c r="D735" s="334" t="s">
        <v>3106</v>
      </c>
      <c r="E735" s="334" t="s">
        <v>3107</v>
      </c>
      <c r="F735" s="334" t="s">
        <v>3124</v>
      </c>
      <c r="G735" s="334" t="s">
        <v>3125</v>
      </c>
      <c r="H735" s="334" t="s">
        <v>3126</v>
      </c>
      <c r="I735" s="340">
        <v>2217.2600000000002</v>
      </c>
    </row>
    <row r="736" spans="1:9" x14ac:dyDescent="0.35">
      <c r="A736" s="334" t="str">
        <f>Inek2021A3[[#This Row],[ZPD2]]</f>
        <v>ZP67.07</v>
      </c>
      <c r="B736" s="334" t="str">
        <f>Inek2021A3[[#This Row],[OPSKode]]</f>
        <v>6-005.m6</v>
      </c>
      <c r="C736" s="340">
        <f>Inek2021A3[[#This Row],[Betrag2]]</f>
        <v>2722.9</v>
      </c>
      <c r="D736" s="334" t="s">
        <v>3106</v>
      </c>
      <c r="E736" s="334" t="s">
        <v>3107</v>
      </c>
      <c r="F736" s="334" t="s">
        <v>3127</v>
      </c>
      <c r="G736" s="334" t="s">
        <v>3128</v>
      </c>
      <c r="H736" s="334" t="s">
        <v>3129</v>
      </c>
      <c r="I736" s="340">
        <v>2722.9</v>
      </c>
    </row>
    <row r="737" spans="1:9" x14ac:dyDescent="0.35">
      <c r="A737" s="334" t="str">
        <f>Inek2021A3[[#This Row],[ZPD2]]</f>
        <v>ZP67.08</v>
      </c>
      <c r="B737" s="334" t="str">
        <f>Inek2021A3[[#This Row],[OPSKode]]</f>
        <v>6-005.m7</v>
      </c>
      <c r="C737" s="340">
        <f>Inek2021A3[[#This Row],[Betrag2]]</f>
        <v>3158.56</v>
      </c>
      <c r="D737" s="334" t="s">
        <v>3106</v>
      </c>
      <c r="E737" s="334" t="s">
        <v>3107</v>
      </c>
      <c r="F737" s="334" t="s">
        <v>3130</v>
      </c>
      <c r="G737" s="334" t="s">
        <v>3131</v>
      </c>
      <c r="H737" s="334" t="s">
        <v>3132</v>
      </c>
      <c r="I737" s="340">
        <v>3158.56</v>
      </c>
    </row>
    <row r="738" spans="1:9" x14ac:dyDescent="0.35">
      <c r="A738" s="334" t="str">
        <f>Inek2021A3[[#This Row],[ZPD2]]</f>
        <v>ZP67.09</v>
      </c>
      <c r="B738" s="334" t="str">
        <f>Inek2021A3[[#This Row],[OPSKode]]</f>
        <v>6-005.m8</v>
      </c>
      <c r="C738" s="340">
        <f>Inek2021A3[[#This Row],[Betrag2]]</f>
        <v>3594.23</v>
      </c>
      <c r="D738" s="334" t="s">
        <v>3106</v>
      </c>
      <c r="E738" s="334" t="s">
        <v>3107</v>
      </c>
      <c r="F738" s="334" t="s">
        <v>3133</v>
      </c>
      <c r="G738" s="334" t="s">
        <v>3134</v>
      </c>
      <c r="H738" s="334" t="s">
        <v>3135</v>
      </c>
      <c r="I738" s="340">
        <v>3594.23</v>
      </c>
    </row>
    <row r="739" spans="1:9" x14ac:dyDescent="0.35">
      <c r="A739" s="334" t="str">
        <f>Inek2021A3[[#This Row],[ZPD2]]</f>
        <v>ZP67.10</v>
      </c>
      <c r="B739" s="334" t="str">
        <f>Inek2021A3[[#This Row],[OPSKode]]</f>
        <v>6-005.m9</v>
      </c>
      <c r="C739" s="340">
        <f>Inek2021A3[[#This Row],[Betrag2]]</f>
        <v>4029.89</v>
      </c>
      <c r="D739" s="334" t="s">
        <v>3106</v>
      </c>
      <c r="E739" s="334" t="s">
        <v>3107</v>
      </c>
      <c r="F739" s="334" t="s">
        <v>3136</v>
      </c>
      <c r="G739" s="334" t="s">
        <v>3137</v>
      </c>
      <c r="H739" s="334" t="s">
        <v>3138</v>
      </c>
      <c r="I739" s="340">
        <v>4029.89</v>
      </c>
    </row>
    <row r="740" spans="1:9" x14ac:dyDescent="0.35">
      <c r="A740" s="334" t="str">
        <f>Inek2021A3[[#This Row],[ZPD2]]</f>
        <v>ZP67.11</v>
      </c>
      <c r="B740" s="334" t="str">
        <f>Inek2021A3[[#This Row],[OPSKode]]</f>
        <v>6-005.ma</v>
      </c>
      <c r="C740" s="340">
        <f>Inek2021A3[[#This Row],[Betrag2]]</f>
        <v>4465.5600000000004</v>
      </c>
      <c r="D740" s="334" t="s">
        <v>3106</v>
      </c>
      <c r="E740" s="334" t="s">
        <v>3107</v>
      </c>
      <c r="F740" s="334" t="s">
        <v>3139</v>
      </c>
      <c r="G740" s="334" t="s">
        <v>3140</v>
      </c>
      <c r="H740" s="334" t="s">
        <v>3141</v>
      </c>
      <c r="I740" s="340">
        <v>4465.5600000000004</v>
      </c>
    </row>
    <row r="741" spans="1:9" x14ac:dyDescent="0.35">
      <c r="A741" s="334" t="str">
        <f>Inek2021A3[[#This Row],[ZPD2]]</f>
        <v>ZP67.12</v>
      </c>
      <c r="B741" s="334" t="str">
        <f>Inek2021A3[[#This Row],[OPSKode]]</f>
        <v>6-005.mb</v>
      </c>
      <c r="C741" s="340">
        <f>Inek2021A3[[#This Row],[Betrag2]]</f>
        <v>4901.22</v>
      </c>
      <c r="D741" s="334" t="s">
        <v>3106</v>
      </c>
      <c r="E741" s="334" t="s">
        <v>3107</v>
      </c>
      <c r="F741" s="334" t="s">
        <v>3142</v>
      </c>
      <c r="G741" s="334" t="s">
        <v>3143</v>
      </c>
      <c r="H741" s="334" t="s">
        <v>3144</v>
      </c>
      <c r="I741" s="340">
        <v>4901.22</v>
      </c>
    </row>
    <row r="742" spans="1:9" x14ac:dyDescent="0.35">
      <c r="A742" s="334" t="str">
        <f>Inek2021A3[[#This Row],[ZPD2]]</f>
        <v>ZP67.13</v>
      </c>
      <c r="B742" s="334" t="str">
        <f>Inek2021A3[[#This Row],[OPSKode]]</f>
        <v>6-005.mc</v>
      </c>
      <c r="C742" s="340">
        <f>Inek2021A3[[#This Row],[Betrag2]]</f>
        <v>5336.88</v>
      </c>
      <c r="D742" s="334" t="s">
        <v>3106</v>
      </c>
      <c r="E742" s="334" t="s">
        <v>3107</v>
      </c>
      <c r="F742" s="334" t="s">
        <v>3145</v>
      </c>
      <c r="G742" s="334" t="s">
        <v>3146</v>
      </c>
      <c r="H742" s="334" t="s">
        <v>3147</v>
      </c>
      <c r="I742" s="340">
        <v>5336.88</v>
      </c>
    </row>
    <row r="743" spans="1:9" x14ac:dyDescent="0.35">
      <c r="A743" s="334" t="str">
        <f>Inek2021A3[[#This Row],[ZPD2]]</f>
        <v>ZP67.14</v>
      </c>
      <c r="C743" s="502" t="s">
        <v>3976</v>
      </c>
      <c r="D743" s="334" t="s">
        <v>3106</v>
      </c>
      <c r="E743" s="334" t="s">
        <v>3107</v>
      </c>
      <c r="F743" s="334" t="s">
        <v>3148</v>
      </c>
      <c r="H743" s="334" t="s">
        <v>3898</v>
      </c>
    </row>
    <row r="744" spans="1:9" x14ac:dyDescent="0.35">
      <c r="A744" s="334" t="str">
        <f>Inek2021A3[[#This Row],[ZPD2]]</f>
        <v>ZP67.15</v>
      </c>
      <c r="B744" s="334" t="str">
        <f>Inek2021A3[[#This Row],[OPSKode]]</f>
        <v>6-005.me</v>
      </c>
      <c r="C744" s="340">
        <f>Inek2021A3[[#This Row],[Betrag2]]</f>
        <v>5881.46</v>
      </c>
      <c r="D744" s="334" t="s">
        <v>3106</v>
      </c>
      <c r="E744" s="334" t="s">
        <v>3107</v>
      </c>
      <c r="F744" s="334" t="s">
        <v>3769</v>
      </c>
      <c r="G744" s="334" t="s">
        <v>3770</v>
      </c>
      <c r="H744" s="334" t="s">
        <v>3771</v>
      </c>
      <c r="I744" s="340">
        <v>5881.46</v>
      </c>
    </row>
    <row r="745" spans="1:9" x14ac:dyDescent="0.35">
      <c r="A745" s="334" t="str">
        <f>Inek2021A3[[#This Row],[ZPD2]]</f>
        <v>ZP67.16</v>
      </c>
      <c r="B745" s="334" t="str">
        <f>Inek2021A3[[#This Row],[OPSKode]]</f>
        <v>6-005.mf</v>
      </c>
      <c r="C745" s="340">
        <f>Inek2021A3[[#This Row],[Betrag2]]</f>
        <v>6752.79</v>
      </c>
      <c r="D745" s="334" t="s">
        <v>3106</v>
      </c>
      <c r="E745" s="334" t="s">
        <v>3107</v>
      </c>
      <c r="F745" s="334" t="s">
        <v>3772</v>
      </c>
      <c r="G745" s="334" t="s">
        <v>3773</v>
      </c>
      <c r="H745" s="334" t="s">
        <v>3774</v>
      </c>
      <c r="I745" s="340">
        <v>6752.79</v>
      </c>
    </row>
    <row r="746" spans="1:9" x14ac:dyDescent="0.35">
      <c r="A746" s="334" t="str">
        <f>Inek2021A3[[#This Row],[ZPD2]]</f>
        <v>ZP67.17</v>
      </c>
      <c r="B746" s="334" t="str">
        <f>Inek2021A3[[#This Row],[OPSKode]]</f>
        <v>6-005.mg</v>
      </c>
      <c r="C746" s="340">
        <f>Inek2021A3[[#This Row],[Betrag2]]</f>
        <v>7624.12</v>
      </c>
      <c r="D746" s="334" t="s">
        <v>3106</v>
      </c>
      <c r="E746" s="334" t="s">
        <v>3107</v>
      </c>
      <c r="F746" s="334" t="s">
        <v>3775</v>
      </c>
      <c r="G746" s="334" t="s">
        <v>3776</v>
      </c>
      <c r="H746" s="334" t="s">
        <v>3777</v>
      </c>
      <c r="I746" s="340">
        <v>7624.12</v>
      </c>
    </row>
    <row r="747" spans="1:9" x14ac:dyDescent="0.35">
      <c r="A747" s="334" t="str">
        <f>Inek2021A3[[#This Row],[ZPD2]]</f>
        <v>ZP67.18</v>
      </c>
      <c r="B747" s="334" t="str">
        <f>Inek2021A3[[#This Row],[OPSKode]]</f>
        <v>6-005.mh</v>
      </c>
      <c r="C747" s="340">
        <f>Inek2021A3[[#This Row],[Betrag2]]</f>
        <v>8495.4500000000007</v>
      </c>
      <c r="D747" s="334" t="s">
        <v>3106</v>
      </c>
      <c r="E747" s="334" t="s">
        <v>3107</v>
      </c>
      <c r="F747" s="334" t="s">
        <v>3778</v>
      </c>
      <c r="G747" s="334" t="s">
        <v>3779</v>
      </c>
      <c r="H747" s="334" t="s">
        <v>3780</v>
      </c>
      <c r="I747" s="340">
        <v>8495.4500000000007</v>
      </c>
    </row>
    <row r="748" spans="1:9" x14ac:dyDescent="0.35">
      <c r="A748" s="334" t="str">
        <f>Inek2021A3[[#This Row],[ZPD2]]</f>
        <v>ZP67.19</v>
      </c>
      <c r="B748" s="334" t="str">
        <f>Inek2021A3[[#This Row],[OPSKode]]</f>
        <v>6-005.mj</v>
      </c>
      <c r="C748" s="340">
        <f>Inek2021A3[[#This Row],[Betrag2]]</f>
        <v>9366.7800000000007</v>
      </c>
      <c r="D748" s="334" t="s">
        <v>3106</v>
      </c>
      <c r="E748" s="334" t="s">
        <v>3107</v>
      </c>
      <c r="F748" s="334" t="s">
        <v>3781</v>
      </c>
      <c r="G748" s="334" t="s">
        <v>3782</v>
      </c>
      <c r="H748" s="334" t="s">
        <v>3783</v>
      </c>
      <c r="I748" s="340">
        <v>9366.7800000000007</v>
      </c>
    </row>
    <row r="749" spans="1:9" x14ac:dyDescent="0.35">
      <c r="A749" s="334" t="str">
        <f>Inek2021A3[[#This Row],[ZPD2]]</f>
        <v>ZP67.20</v>
      </c>
      <c r="B749" s="334" t="str">
        <f>Inek2021A3[[#This Row],[OPSKode]]</f>
        <v>6-005.mk</v>
      </c>
      <c r="C749" s="340">
        <f>Inek2021A3[[#This Row],[Betrag2]]</f>
        <v>10238.1</v>
      </c>
      <c r="D749" s="334" t="s">
        <v>3106</v>
      </c>
      <c r="E749" s="334" t="s">
        <v>3107</v>
      </c>
      <c r="F749" s="334" t="s">
        <v>3784</v>
      </c>
      <c r="G749" s="334" t="s">
        <v>3785</v>
      </c>
      <c r="H749" s="334" t="s">
        <v>3786</v>
      </c>
      <c r="I749" s="340">
        <v>10238.1</v>
      </c>
    </row>
    <row r="750" spans="1:9" x14ac:dyDescent="0.35">
      <c r="A750" s="334" t="str">
        <f>Inek2021A3[[#This Row],[ZPD2]]</f>
        <v>ZP67.21</v>
      </c>
      <c r="B750" s="334" t="str">
        <f>Inek2021A3[[#This Row],[OPSKode]]</f>
        <v xml:space="preserve"> </v>
      </c>
      <c r="C750" s="502" t="s">
        <v>3977</v>
      </c>
      <c r="D750" s="334" t="s">
        <v>3106</v>
      </c>
      <c r="E750" s="334" t="s">
        <v>3107</v>
      </c>
      <c r="F750" s="334" t="s">
        <v>3787</v>
      </c>
      <c r="G750" s="334" t="s">
        <v>160</v>
      </c>
      <c r="H750" s="334" t="s">
        <v>3899</v>
      </c>
    </row>
    <row r="751" spans="1:9" x14ac:dyDescent="0.35">
      <c r="A751" s="334" t="str">
        <f>Inek2021A3[[#This Row],[ZPD2]]</f>
        <v>ZP67.22</v>
      </c>
      <c r="B751" s="334" t="str">
        <f>Inek2021A3[[#This Row],[OPSKode]]</f>
        <v>6-005.mn</v>
      </c>
      <c r="C751" s="340">
        <f>Inek2021A3[[#This Row],[Betrag2]]</f>
        <v>11327.26</v>
      </c>
      <c r="D751" s="334" t="s">
        <v>3106</v>
      </c>
      <c r="E751" s="334" t="s">
        <v>3107</v>
      </c>
      <c r="F751" s="334" t="s">
        <v>3900</v>
      </c>
      <c r="G751" s="334" t="s">
        <v>3901</v>
      </c>
      <c r="H751" s="334" t="s">
        <v>3902</v>
      </c>
      <c r="I751" s="340">
        <v>11327.26</v>
      </c>
    </row>
    <row r="752" spans="1:9" x14ac:dyDescent="0.35">
      <c r="A752" s="334" t="str">
        <f>Inek2021A3[[#This Row],[ZPD2]]</f>
        <v>ZP67.23</v>
      </c>
      <c r="B752" s="334" t="str">
        <f>Inek2021A3[[#This Row],[OPSKode]]</f>
        <v>6-005.mp</v>
      </c>
      <c r="C752" s="340">
        <f>Inek2021A3[[#This Row],[Betrag2]]</f>
        <v>13069.92</v>
      </c>
      <c r="D752" s="334" t="s">
        <v>3106</v>
      </c>
      <c r="E752" s="334" t="s">
        <v>3107</v>
      </c>
      <c r="F752" s="334" t="s">
        <v>3903</v>
      </c>
      <c r="G752" s="334" t="s">
        <v>3904</v>
      </c>
      <c r="H752" s="334" t="s">
        <v>3905</v>
      </c>
      <c r="I752" s="340">
        <v>13069.92</v>
      </c>
    </row>
    <row r="753" spans="1:9" x14ac:dyDescent="0.35">
      <c r="A753" s="334" t="str">
        <f>Inek2021A3[[#This Row],[ZPD2]]</f>
        <v>ZP67.24</v>
      </c>
      <c r="B753" s="334" t="str">
        <f>Inek2021A3[[#This Row],[OPSKode]]</f>
        <v>6-005.mq</v>
      </c>
      <c r="C753" s="340">
        <f>Inek2021A3[[#This Row],[Betrag2]]</f>
        <v>14812.58</v>
      </c>
      <c r="D753" s="334" t="s">
        <v>3106</v>
      </c>
      <c r="E753" s="334" t="s">
        <v>3107</v>
      </c>
      <c r="F753" s="334" t="s">
        <v>3906</v>
      </c>
      <c r="G753" s="334" t="s">
        <v>3907</v>
      </c>
      <c r="H753" s="334" t="s">
        <v>3908</v>
      </c>
      <c r="I753" s="340">
        <v>14812.58</v>
      </c>
    </row>
    <row r="754" spans="1:9" x14ac:dyDescent="0.35">
      <c r="A754" s="334" t="str">
        <f>Inek2021A3[[#This Row],[ZPD2]]</f>
        <v>ZP67.25</v>
      </c>
      <c r="B754" s="334" t="str">
        <f>Inek2021A3[[#This Row],[OPSKode]]</f>
        <v>6-005.mr</v>
      </c>
      <c r="C754" s="340">
        <f>Inek2021A3[[#This Row],[Betrag2]]</f>
        <v>16555.23</v>
      </c>
      <c r="D754" s="334" t="s">
        <v>3106</v>
      </c>
      <c r="E754" s="334" t="s">
        <v>3107</v>
      </c>
      <c r="F754" s="334" t="s">
        <v>3909</v>
      </c>
      <c r="G754" s="334" t="s">
        <v>3910</v>
      </c>
      <c r="H754" s="334" t="s">
        <v>3911</v>
      </c>
      <c r="I754" s="340">
        <v>16555.23</v>
      </c>
    </row>
    <row r="755" spans="1:9" x14ac:dyDescent="0.35">
      <c r="A755" s="334" t="str">
        <f>Inek2021A3[[#This Row],[ZPD2]]</f>
        <v>ZP67.26</v>
      </c>
      <c r="B755" s="334" t="str">
        <f>Inek2021A3[[#This Row],[OPSKode]]</f>
        <v>6-005.ms</v>
      </c>
      <c r="C755" s="340">
        <f>Inek2021A3[[#This Row],[Betrag2]]</f>
        <v>18297.89</v>
      </c>
      <c r="D755" s="334" t="s">
        <v>3106</v>
      </c>
      <c r="E755" s="334" t="s">
        <v>3107</v>
      </c>
      <c r="F755" s="334" t="s">
        <v>3912</v>
      </c>
      <c r="G755" s="334" t="s">
        <v>3913</v>
      </c>
      <c r="H755" s="334" t="s">
        <v>3914</v>
      </c>
      <c r="I755" s="340">
        <v>18297.89</v>
      </c>
    </row>
    <row r="756" spans="1:9" x14ac:dyDescent="0.35">
      <c r="A756" s="334" t="str">
        <f>Inek2021A3[[#This Row],[ZPD2]]</f>
        <v>ZP67.27</v>
      </c>
      <c r="B756" s="334" t="str">
        <f>Inek2021A3[[#This Row],[OPSKode]]</f>
        <v>6-005.mt</v>
      </c>
      <c r="C756" s="340">
        <f>Inek2021A3[[#This Row],[Betrag2]]</f>
        <v>20040.54</v>
      </c>
      <c r="D756" s="334" t="s">
        <v>3106</v>
      </c>
      <c r="E756" s="334" t="s">
        <v>3107</v>
      </c>
      <c r="F756" s="334" t="s">
        <v>3915</v>
      </c>
      <c r="G756" s="334" t="s">
        <v>3916</v>
      </c>
      <c r="H756" s="334" t="s">
        <v>3917</v>
      </c>
      <c r="I756" s="340">
        <v>20040.54</v>
      </c>
    </row>
    <row r="757" spans="1:9" x14ac:dyDescent="0.35">
      <c r="A757" s="334" t="str">
        <f>Inek2021A3[[#This Row],[ZPD2]]</f>
        <v>ZP67.28</v>
      </c>
      <c r="B757" s="334" t="str">
        <f>Inek2021A3[[#This Row],[OPSKode]]</f>
        <v>6-005.mu</v>
      </c>
      <c r="C757" s="340">
        <f>Inek2021A3[[#This Row],[Betrag2]]</f>
        <v>21783.200000000001</v>
      </c>
      <c r="D757" s="334" t="s">
        <v>3106</v>
      </c>
      <c r="E757" s="334" t="s">
        <v>3107</v>
      </c>
      <c r="F757" s="334" t="s">
        <v>3918</v>
      </c>
      <c r="G757" s="334" t="s">
        <v>3919</v>
      </c>
      <c r="H757" s="334" t="s">
        <v>3920</v>
      </c>
      <c r="I757" s="340">
        <v>21783.200000000001</v>
      </c>
    </row>
    <row r="758" spans="1:9" x14ac:dyDescent="0.35">
      <c r="A758" s="334" t="str">
        <f>Inek2021A3[[#This Row],[ZPD2]]</f>
        <v>ZP67.29</v>
      </c>
      <c r="B758" s="334" t="str">
        <f>Inek2021A3[[#This Row],[OPSKode]]</f>
        <v>6-005.mv</v>
      </c>
      <c r="C758" s="340">
        <f>Inek2021A3[[#This Row],[Betrag2]]</f>
        <v>23525.86</v>
      </c>
      <c r="D758" s="334" t="s">
        <v>3106</v>
      </c>
      <c r="E758" s="334" t="s">
        <v>3107</v>
      </c>
      <c r="F758" s="334" t="s">
        <v>3921</v>
      </c>
      <c r="G758" s="334" t="s">
        <v>3922</v>
      </c>
      <c r="H758" s="334" t="s">
        <v>3923</v>
      </c>
      <c r="I758" s="340">
        <v>23525.86</v>
      </c>
    </row>
    <row r="759" spans="1:9" x14ac:dyDescent="0.35">
      <c r="C759" s="340"/>
      <c r="D759" s="334" t="s">
        <v>3168</v>
      </c>
      <c r="E759" s="334" t="s">
        <v>3169</v>
      </c>
      <c r="H759" s="334" t="s">
        <v>3170</v>
      </c>
    </row>
    <row r="760" spans="1:9" x14ac:dyDescent="0.35">
      <c r="A760" s="334" t="str">
        <f>Inek2021A3[[#This Row],[ZPD2]]</f>
        <v>ZP69.01</v>
      </c>
      <c r="B760" s="334" t="str">
        <f>Inek2021A3[[#This Row],[OPSKode]]</f>
        <v>8-800.h1</v>
      </c>
      <c r="C760" s="340">
        <f>Inek2021A3[[#This Row],[Betrag2]]</f>
        <v>688.17</v>
      </c>
      <c r="D760" s="334" t="s">
        <v>3168</v>
      </c>
      <c r="E760" s="334" t="s">
        <v>3169</v>
      </c>
      <c r="F760" s="334" t="s">
        <v>3171</v>
      </c>
      <c r="G760" s="334" t="s">
        <v>3172</v>
      </c>
      <c r="H760" s="334" t="s">
        <v>3173</v>
      </c>
      <c r="I760" s="340">
        <v>688.17</v>
      </c>
    </row>
    <row r="761" spans="1:9" x14ac:dyDescent="0.35">
      <c r="A761" s="334" t="str">
        <f>Inek2021A3[[#This Row],[ZPD2]]</f>
        <v>ZP69.02</v>
      </c>
      <c r="B761" s="334" t="str">
        <f>Inek2021A3[[#This Row],[OPSKode]]</f>
        <v>8-800.h2</v>
      </c>
      <c r="C761" s="340">
        <f>Inek2021A3[[#This Row],[Betrag2]]</f>
        <v>1032.25</v>
      </c>
      <c r="D761" s="334" t="s">
        <v>3168</v>
      </c>
      <c r="E761" s="334" t="s">
        <v>3169</v>
      </c>
      <c r="F761" s="334" t="s">
        <v>3174</v>
      </c>
      <c r="G761" s="334" t="s">
        <v>3175</v>
      </c>
      <c r="H761" s="334" t="s">
        <v>3176</v>
      </c>
      <c r="I761" s="340">
        <v>1032.25</v>
      </c>
    </row>
    <row r="762" spans="1:9" x14ac:dyDescent="0.35">
      <c r="A762" s="334" t="str">
        <f>Inek2021A3[[#This Row],[ZPD2]]</f>
        <v>ZP69.03</v>
      </c>
      <c r="B762" s="334" t="str">
        <f>Inek2021A3[[#This Row],[OPSKode]]</f>
        <v>8-800.h3</v>
      </c>
      <c r="C762" s="340">
        <f>Inek2021A3[[#This Row],[Betrag2]]</f>
        <v>1376.34</v>
      </c>
      <c r="D762" s="334" t="s">
        <v>3168</v>
      </c>
      <c r="E762" s="334" t="s">
        <v>3169</v>
      </c>
      <c r="F762" s="334" t="s">
        <v>3177</v>
      </c>
      <c r="G762" s="334" t="s">
        <v>3178</v>
      </c>
      <c r="H762" s="334" t="s">
        <v>3179</v>
      </c>
      <c r="I762" s="340">
        <v>1376.34</v>
      </c>
    </row>
    <row r="763" spans="1:9" x14ac:dyDescent="0.35">
      <c r="A763" s="334" t="str">
        <f>Inek2021A3[[#This Row],[ZPD2]]</f>
        <v>ZP69.04</v>
      </c>
      <c r="B763" s="334" t="str">
        <f>Inek2021A3[[#This Row],[OPSKode]]</f>
        <v>8-800.h4</v>
      </c>
      <c r="C763" s="340">
        <f>Inek2021A3[[#This Row],[Betrag2]]</f>
        <v>1720.42</v>
      </c>
      <c r="D763" s="334" t="s">
        <v>3168</v>
      </c>
      <c r="E763" s="334" t="s">
        <v>3169</v>
      </c>
      <c r="F763" s="334" t="s">
        <v>3180</v>
      </c>
      <c r="G763" s="334" t="s">
        <v>3181</v>
      </c>
      <c r="H763" s="334" t="s">
        <v>3182</v>
      </c>
      <c r="I763" s="340">
        <v>1720.42</v>
      </c>
    </row>
    <row r="764" spans="1:9" x14ac:dyDescent="0.35">
      <c r="A764" s="334" t="str">
        <f>Inek2021A3[[#This Row],[ZPD2]]</f>
        <v>ZP69.05</v>
      </c>
      <c r="B764" s="334" t="str">
        <f>Inek2021A3[[#This Row],[OPSKode]]</f>
        <v>8-800.h5</v>
      </c>
      <c r="C764" s="340">
        <f>Inek2021A3[[#This Row],[Betrag2]]</f>
        <v>2236.5500000000002</v>
      </c>
      <c r="D764" s="334" t="s">
        <v>3168</v>
      </c>
      <c r="E764" s="334" t="s">
        <v>3169</v>
      </c>
      <c r="F764" s="334" t="s">
        <v>3183</v>
      </c>
      <c r="G764" s="334" t="s">
        <v>3184</v>
      </c>
      <c r="H764" s="334" t="s">
        <v>3185</v>
      </c>
      <c r="I764" s="340">
        <v>2236.5500000000002</v>
      </c>
    </row>
    <row r="765" spans="1:9" x14ac:dyDescent="0.35">
      <c r="A765" s="334" t="str">
        <f>Inek2021A3[[#This Row],[ZPD2]]</f>
        <v>ZP69.06</v>
      </c>
      <c r="B765" s="334" t="str">
        <f>Inek2021A3[[#This Row],[OPSKode]]</f>
        <v>8-800.h6</v>
      </c>
      <c r="C765" s="340">
        <f>Inek2021A3[[#This Row],[Betrag2]]</f>
        <v>2924.72</v>
      </c>
      <c r="D765" s="334" t="s">
        <v>3168</v>
      </c>
      <c r="E765" s="334" t="s">
        <v>3169</v>
      </c>
      <c r="F765" s="334" t="s">
        <v>3186</v>
      </c>
      <c r="G765" s="334" t="s">
        <v>3187</v>
      </c>
      <c r="H765" s="334" t="s">
        <v>3188</v>
      </c>
      <c r="I765" s="340">
        <v>2924.72</v>
      </c>
    </row>
    <row r="766" spans="1:9" x14ac:dyDescent="0.35">
      <c r="A766" s="334" t="str">
        <f>Inek2021A3[[#This Row],[ZPD2]]</f>
        <v>ZP69.07</v>
      </c>
      <c r="B766" s="334" t="str">
        <f>Inek2021A3[[#This Row],[OPSKode]]</f>
        <v>8-800.h7</v>
      </c>
      <c r="C766" s="340">
        <f>Inek2021A3[[#This Row],[Betrag2]]</f>
        <v>3612.89</v>
      </c>
      <c r="D766" s="334" t="s">
        <v>3168</v>
      </c>
      <c r="E766" s="334" t="s">
        <v>3169</v>
      </c>
      <c r="F766" s="334" t="s">
        <v>3189</v>
      </c>
      <c r="G766" s="334" t="s">
        <v>3190</v>
      </c>
      <c r="H766" s="334" t="s">
        <v>3191</v>
      </c>
      <c r="I766" s="340">
        <v>3612.89</v>
      </c>
    </row>
    <row r="767" spans="1:9" x14ac:dyDescent="0.35">
      <c r="A767" s="334" t="str">
        <f>Inek2021A3[[#This Row],[ZPD2]]</f>
        <v>ZP69.08</v>
      </c>
      <c r="B767" s="334" t="str">
        <f>Inek2021A3[[#This Row],[OPSKode]]</f>
        <v>8-800.h8</v>
      </c>
      <c r="C767" s="340">
        <f>Inek2021A3[[#This Row],[Betrag2]]</f>
        <v>4301.0600000000004</v>
      </c>
      <c r="D767" s="334" t="s">
        <v>3168</v>
      </c>
      <c r="E767" s="334" t="s">
        <v>3169</v>
      </c>
      <c r="F767" s="334" t="s">
        <v>3192</v>
      </c>
      <c r="G767" s="334" t="s">
        <v>3193</v>
      </c>
      <c r="H767" s="334" t="s">
        <v>3194</v>
      </c>
      <c r="I767" s="340">
        <v>4301.0600000000004</v>
      </c>
    </row>
    <row r="768" spans="1:9" x14ac:dyDescent="0.35">
      <c r="A768" s="334" t="str">
        <f>Inek2021A3[[#This Row],[ZPD2]]</f>
        <v>ZP69.09</v>
      </c>
      <c r="B768" s="334" t="str">
        <f>Inek2021A3[[#This Row],[OPSKode]]</f>
        <v>8-800.h9</v>
      </c>
      <c r="C768" s="340">
        <f>Inek2021A3[[#This Row],[Betrag2]]</f>
        <v>4989.2299999999996</v>
      </c>
      <c r="D768" s="334" t="s">
        <v>3168</v>
      </c>
      <c r="E768" s="334" t="s">
        <v>3169</v>
      </c>
      <c r="F768" s="334" t="s">
        <v>3195</v>
      </c>
      <c r="G768" s="334" t="s">
        <v>3196</v>
      </c>
      <c r="H768" s="334" t="s">
        <v>3197</v>
      </c>
      <c r="I768" s="340">
        <v>4989.2299999999996</v>
      </c>
    </row>
    <row r="769" spans="1:9" x14ac:dyDescent="0.35">
      <c r="A769" s="334" t="str">
        <f>Inek2021A3[[#This Row],[ZPD2]]</f>
        <v>ZP69.10</v>
      </c>
      <c r="B769" s="334" t="str">
        <f>Inek2021A3[[#This Row],[OPSKode]]</f>
        <v>8-800.ha</v>
      </c>
      <c r="C769" s="340">
        <f>Inek2021A3[[#This Row],[Betrag2]]</f>
        <v>5677.4</v>
      </c>
      <c r="D769" s="334" t="s">
        <v>3168</v>
      </c>
      <c r="E769" s="334" t="s">
        <v>3169</v>
      </c>
      <c r="F769" s="334" t="s">
        <v>3198</v>
      </c>
      <c r="G769" s="334" t="s">
        <v>3199</v>
      </c>
      <c r="H769" s="334" t="s">
        <v>3200</v>
      </c>
      <c r="I769" s="340">
        <v>5677.4</v>
      </c>
    </row>
    <row r="770" spans="1:9" x14ac:dyDescent="0.35">
      <c r="A770" s="334" t="str">
        <f>Inek2021A3[[#This Row],[ZPD2]]</f>
        <v>ZP69.11</v>
      </c>
      <c r="B770" s="334" t="str">
        <f>Inek2021A3[[#This Row],[OPSKode]]</f>
        <v>8-800.hb</v>
      </c>
      <c r="C770" s="340">
        <f>Inek2021A3[[#This Row],[Betrag2]]</f>
        <v>6365.57</v>
      </c>
      <c r="D770" s="334" t="s">
        <v>3168</v>
      </c>
      <c r="E770" s="334" t="s">
        <v>3169</v>
      </c>
      <c r="F770" s="334" t="s">
        <v>3201</v>
      </c>
      <c r="G770" s="334" t="s">
        <v>3202</v>
      </c>
      <c r="H770" s="334" t="s">
        <v>3203</v>
      </c>
      <c r="I770" s="340">
        <v>6365.57</v>
      </c>
    </row>
    <row r="771" spans="1:9" x14ac:dyDescent="0.35">
      <c r="A771" s="334" t="str">
        <f>Inek2021A3[[#This Row],[ZPD2]]</f>
        <v>ZP69.12</v>
      </c>
      <c r="B771" s="334" t="str">
        <f>Inek2021A3[[#This Row],[OPSKode]]</f>
        <v>8-800.hc</v>
      </c>
      <c r="C771" s="340">
        <f>Inek2021A3[[#This Row],[Betrag2]]</f>
        <v>7225.78</v>
      </c>
      <c r="D771" s="334" t="s">
        <v>3168</v>
      </c>
      <c r="E771" s="334" t="s">
        <v>3169</v>
      </c>
      <c r="F771" s="334" t="s">
        <v>3204</v>
      </c>
      <c r="G771" s="334" t="s">
        <v>3205</v>
      </c>
      <c r="H771" s="334" t="s">
        <v>3206</v>
      </c>
      <c r="I771" s="340">
        <v>7225.78</v>
      </c>
    </row>
    <row r="772" spans="1:9" x14ac:dyDescent="0.35">
      <c r="A772" s="334" t="str">
        <f>Inek2021A3[[#This Row],[ZPD2]]</f>
        <v>ZP69.13</v>
      </c>
      <c r="B772" s="334" t="str">
        <f>Inek2021A3[[#This Row],[OPSKode]]</f>
        <v>8-800.hd</v>
      </c>
      <c r="C772" s="340">
        <f>Inek2021A3[[#This Row],[Betrag2]]</f>
        <v>8602.1200000000008</v>
      </c>
      <c r="D772" s="334" t="s">
        <v>3168</v>
      </c>
      <c r="E772" s="334" t="s">
        <v>3169</v>
      </c>
      <c r="F772" s="334" t="s">
        <v>3207</v>
      </c>
      <c r="G772" s="334" t="s">
        <v>3208</v>
      </c>
      <c r="H772" s="334" t="s">
        <v>3209</v>
      </c>
      <c r="I772" s="340">
        <v>8602.1200000000008</v>
      </c>
    </row>
    <row r="773" spans="1:9" x14ac:dyDescent="0.35">
      <c r="A773" s="334" t="str">
        <f>Inek2021A3[[#This Row],[ZPD2]]</f>
        <v>ZP69.14</v>
      </c>
      <c r="B773" s="334" t="str">
        <f>Inek2021A3[[#This Row],[OPSKode]]</f>
        <v>8-800.he</v>
      </c>
      <c r="C773" s="340">
        <f>Inek2021A3[[#This Row],[Betrag2]]</f>
        <v>9978.4599999999991</v>
      </c>
      <c r="D773" s="334" t="s">
        <v>3168</v>
      </c>
      <c r="E773" s="334" t="s">
        <v>3169</v>
      </c>
      <c r="F773" s="334" t="s">
        <v>3210</v>
      </c>
      <c r="G773" s="334" t="s">
        <v>3211</v>
      </c>
      <c r="H773" s="334" t="s">
        <v>3212</v>
      </c>
      <c r="I773" s="340">
        <v>9978.4599999999991</v>
      </c>
    </row>
    <row r="774" spans="1:9" x14ac:dyDescent="0.35">
      <c r="A774" s="334" t="str">
        <f>Inek2021A3[[#This Row],[ZPD2]]</f>
        <v>ZP69.15</v>
      </c>
      <c r="B774" s="334" t="str">
        <f>Inek2021A3[[#This Row],[OPSKode]]</f>
        <v>8-800.hf</v>
      </c>
      <c r="C774" s="340">
        <f>Inek2021A3[[#This Row],[Betrag2]]</f>
        <v>11354.8</v>
      </c>
      <c r="D774" s="334" t="s">
        <v>3168</v>
      </c>
      <c r="E774" s="334" t="s">
        <v>3169</v>
      </c>
      <c r="F774" s="334" t="s">
        <v>3213</v>
      </c>
      <c r="G774" s="334" t="s">
        <v>3214</v>
      </c>
      <c r="H774" s="334" t="s">
        <v>3215</v>
      </c>
      <c r="I774" s="340">
        <v>11354.8</v>
      </c>
    </row>
    <row r="775" spans="1:9" x14ac:dyDescent="0.35">
      <c r="A775" s="334" t="str">
        <f>Inek2021A3[[#This Row],[ZPD2]]</f>
        <v>ZP69.16</v>
      </c>
      <c r="B775" s="334" t="str">
        <f>Inek2021A3[[#This Row],[OPSKode]]</f>
        <v>8-800.hg</v>
      </c>
      <c r="C775" s="340">
        <f>Inek2021A3[[#This Row],[Betrag2]]</f>
        <v>12731.14</v>
      </c>
      <c r="D775" s="334" t="s">
        <v>3168</v>
      </c>
      <c r="E775" s="334" t="s">
        <v>3169</v>
      </c>
      <c r="F775" s="334" t="s">
        <v>3216</v>
      </c>
      <c r="G775" s="334" t="s">
        <v>3217</v>
      </c>
      <c r="H775" s="334" t="s">
        <v>3218</v>
      </c>
      <c r="I775" s="340">
        <v>12731.14</v>
      </c>
    </row>
    <row r="776" spans="1:9" x14ac:dyDescent="0.35">
      <c r="A776" s="334" t="str">
        <f>Inek2021A3[[#This Row],[ZPD2]]</f>
        <v>ZP69.17</v>
      </c>
      <c r="B776" s="334" t="str">
        <f>Inek2021A3[[#This Row],[OPSKode]]</f>
        <v>8-800.hh</v>
      </c>
      <c r="C776" s="340">
        <f>Inek2021A3[[#This Row],[Betrag2]]</f>
        <v>14279.52</v>
      </c>
      <c r="D776" s="334" t="s">
        <v>3168</v>
      </c>
      <c r="E776" s="334" t="s">
        <v>3169</v>
      </c>
      <c r="F776" s="334" t="s">
        <v>3219</v>
      </c>
      <c r="G776" s="334" t="s">
        <v>3220</v>
      </c>
      <c r="H776" s="334" t="s">
        <v>3221</v>
      </c>
      <c r="I776" s="340">
        <v>14279.52</v>
      </c>
    </row>
    <row r="777" spans="1:9" x14ac:dyDescent="0.35">
      <c r="A777" s="334" t="str">
        <f>Inek2021A3[[#This Row],[ZPD2]]</f>
        <v>ZP69.18</v>
      </c>
      <c r="B777" s="334" t="str">
        <f>Inek2021A3[[#This Row],[OPSKode]]</f>
        <v>8-800.hj</v>
      </c>
      <c r="C777" s="340">
        <f>Inek2021A3[[#This Row],[Betrag2]]</f>
        <v>16344.03</v>
      </c>
      <c r="D777" s="334" t="s">
        <v>3168</v>
      </c>
      <c r="E777" s="334" t="s">
        <v>3169</v>
      </c>
      <c r="F777" s="334" t="s">
        <v>3222</v>
      </c>
      <c r="G777" s="334" t="s">
        <v>3223</v>
      </c>
      <c r="H777" s="334" t="s">
        <v>3224</v>
      </c>
      <c r="I777" s="340">
        <v>16344.03</v>
      </c>
    </row>
    <row r="778" spans="1:9" x14ac:dyDescent="0.35">
      <c r="A778" s="334" t="str">
        <f>Inek2021A3[[#This Row],[ZPD2]]</f>
        <v>ZP69.19</v>
      </c>
      <c r="B778" s="334" t="str">
        <f>Inek2021A3[[#This Row],[OPSKode]]</f>
        <v>8-800.hk</v>
      </c>
      <c r="C778" s="340">
        <f>Inek2021A3[[#This Row],[Betrag2]]</f>
        <v>18408.54</v>
      </c>
      <c r="D778" s="334" t="s">
        <v>3168</v>
      </c>
      <c r="E778" s="334" t="s">
        <v>3169</v>
      </c>
      <c r="F778" s="334" t="s">
        <v>3225</v>
      </c>
      <c r="G778" s="334" t="s">
        <v>3226</v>
      </c>
      <c r="H778" s="334" t="s">
        <v>3227</v>
      </c>
      <c r="I778" s="340">
        <v>18408.54</v>
      </c>
    </row>
    <row r="779" spans="1:9" x14ac:dyDescent="0.35">
      <c r="A779" s="334" t="str">
        <f>Inek2021A3[[#This Row],[ZPD2]]</f>
        <v>ZP69.20</v>
      </c>
      <c r="B779" s="334" t="str">
        <f>Inek2021A3[[#This Row],[OPSKode]]</f>
        <v>8-800.hm</v>
      </c>
      <c r="C779" s="340">
        <f>Inek2021A3[[#This Row],[Betrag2]]</f>
        <v>20473.05</v>
      </c>
      <c r="D779" s="334" t="s">
        <v>3168</v>
      </c>
      <c r="E779" s="334" t="s">
        <v>3169</v>
      </c>
      <c r="F779" s="334" t="s">
        <v>3228</v>
      </c>
      <c r="G779" s="334" t="s">
        <v>3229</v>
      </c>
      <c r="H779" s="334" t="s">
        <v>3230</v>
      </c>
      <c r="I779" s="340">
        <v>20473.05</v>
      </c>
    </row>
    <row r="780" spans="1:9" x14ac:dyDescent="0.35">
      <c r="A780" s="334" t="str">
        <f>Inek2021A3[[#This Row],[ZPD2]]</f>
        <v>ZP69.21</v>
      </c>
      <c r="B780" s="334" t="str">
        <f>Inek2021A3[[#This Row],[OPSKode]]</f>
        <v>8-800.hn</v>
      </c>
      <c r="C780" s="340">
        <f>Inek2021A3[[#This Row],[Betrag2]]</f>
        <v>22537.55</v>
      </c>
      <c r="D780" s="334" t="s">
        <v>3168</v>
      </c>
      <c r="E780" s="334" t="s">
        <v>3169</v>
      </c>
      <c r="F780" s="334" t="s">
        <v>3231</v>
      </c>
      <c r="G780" s="334" t="s">
        <v>3232</v>
      </c>
      <c r="H780" s="334" t="s">
        <v>3233</v>
      </c>
      <c r="I780" s="340">
        <v>22537.55</v>
      </c>
    </row>
    <row r="781" spans="1:9" x14ac:dyDescent="0.35">
      <c r="A781" s="334" t="str">
        <f>Inek2021A3[[#This Row],[ZPD2]]</f>
        <v>ZP69.22</v>
      </c>
      <c r="B781" s="334" t="str">
        <f>Inek2021A3[[#This Row],[OPSKode]]</f>
        <v>8-800.hp</v>
      </c>
      <c r="C781" s="340">
        <f>Inek2021A3[[#This Row],[Betrag2]]</f>
        <v>24774.11</v>
      </c>
      <c r="D781" s="334" t="s">
        <v>3168</v>
      </c>
      <c r="E781" s="334" t="s">
        <v>3169</v>
      </c>
      <c r="F781" s="334" t="s">
        <v>3234</v>
      </c>
      <c r="G781" s="334" t="s">
        <v>3235</v>
      </c>
      <c r="H781" s="334" t="s">
        <v>3236</v>
      </c>
      <c r="I781" s="340">
        <v>24774.11</v>
      </c>
    </row>
    <row r="782" spans="1:9" x14ac:dyDescent="0.35">
      <c r="A782" s="334" t="str">
        <f>Inek2021A3[[#This Row],[ZPD2]]</f>
        <v>ZP69.23</v>
      </c>
      <c r="B782" s="334" t="str">
        <f>Inek2021A3[[#This Row],[OPSKode]]</f>
        <v>8-800.hq</v>
      </c>
      <c r="C782" s="340">
        <f>Inek2021A3[[#This Row],[Betrag2]]</f>
        <v>27526.78</v>
      </c>
      <c r="D782" s="334" t="s">
        <v>3168</v>
      </c>
      <c r="E782" s="334" t="s">
        <v>3169</v>
      </c>
      <c r="F782" s="334" t="s">
        <v>3237</v>
      </c>
      <c r="G782" s="334" t="s">
        <v>3238</v>
      </c>
      <c r="H782" s="334" t="s">
        <v>3239</v>
      </c>
      <c r="I782" s="340">
        <v>27526.78</v>
      </c>
    </row>
    <row r="783" spans="1:9" x14ac:dyDescent="0.35">
      <c r="A783" s="334" t="str">
        <f>Inek2021A3[[#This Row],[ZPD2]]</f>
        <v>ZP69.24</v>
      </c>
      <c r="B783" s="334" t="str">
        <f>Inek2021A3[[#This Row],[OPSKode]]</f>
        <v>8-800.hr</v>
      </c>
      <c r="C783" s="340">
        <f>Inek2021A3[[#This Row],[Betrag2]]</f>
        <v>30279.46</v>
      </c>
      <c r="D783" s="334" t="s">
        <v>3168</v>
      </c>
      <c r="E783" s="334" t="s">
        <v>3169</v>
      </c>
      <c r="F783" s="334" t="s">
        <v>3240</v>
      </c>
      <c r="G783" s="334" t="s">
        <v>3241</v>
      </c>
      <c r="H783" s="334" t="s">
        <v>3242</v>
      </c>
      <c r="I783" s="340">
        <v>30279.46</v>
      </c>
    </row>
    <row r="784" spans="1:9" x14ac:dyDescent="0.35">
      <c r="A784" s="334" t="str">
        <f>Inek2021A3[[#This Row],[ZPD2]]</f>
        <v>ZP69.25</v>
      </c>
      <c r="B784" s="334" t="str">
        <f>Inek2021A3[[#This Row],[OPSKode]]</f>
        <v>8-800.hs</v>
      </c>
      <c r="C784" s="340">
        <f>Inek2021A3[[#This Row],[Betrag2]]</f>
        <v>33032.14</v>
      </c>
      <c r="D784" s="334" t="s">
        <v>3168</v>
      </c>
      <c r="E784" s="334" t="s">
        <v>3169</v>
      </c>
      <c r="F784" s="334" t="s">
        <v>3243</v>
      </c>
      <c r="G784" s="334" t="s">
        <v>3244</v>
      </c>
      <c r="H784" s="334" t="s">
        <v>3245</v>
      </c>
      <c r="I784" s="340">
        <v>33032.14</v>
      </c>
    </row>
    <row r="785" spans="1:9" x14ac:dyDescent="0.35">
      <c r="A785" s="334" t="str">
        <f>Inek2021A3[[#This Row],[ZPD2]]</f>
        <v>ZP69.26</v>
      </c>
      <c r="B785" s="334" t="str">
        <f>Inek2021A3[[#This Row],[OPSKode]]</f>
        <v>8-800.ht</v>
      </c>
      <c r="C785" s="340">
        <f>Inek2021A3[[#This Row],[Betrag2]]</f>
        <v>35784.82</v>
      </c>
      <c r="D785" s="334" t="s">
        <v>3168</v>
      </c>
      <c r="E785" s="334" t="s">
        <v>3169</v>
      </c>
      <c r="F785" s="334" t="s">
        <v>3246</v>
      </c>
      <c r="G785" s="334" t="s">
        <v>3247</v>
      </c>
      <c r="H785" s="334" t="s">
        <v>3248</v>
      </c>
      <c r="I785" s="340">
        <v>35784.82</v>
      </c>
    </row>
    <row r="786" spans="1:9" x14ac:dyDescent="0.35">
      <c r="A786" s="334" t="str">
        <f>Inek2021A3[[#This Row],[ZPD2]]</f>
        <v>ZP69.27</v>
      </c>
      <c r="B786" s="334" t="str">
        <f>Inek2021A3[[#This Row],[OPSKode]]</f>
        <v>8-800.hu</v>
      </c>
      <c r="C786" s="340">
        <f>Inek2021A3[[#This Row],[Betrag2]]</f>
        <v>38537.5</v>
      </c>
      <c r="D786" s="334" t="s">
        <v>3168</v>
      </c>
      <c r="E786" s="334" t="s">
        <v>3169</v>
      </c>
      <c r="F786" s="334" t="s">
        <v>3249</v>
      </c>
      <c r="G786" s="334" t="s">
        <v>3250</v>
      </c>
      <c r="H786" s="334" t="s">
        <v>3251</v>
      </c>
      <c r="I786" s="340">
        <v>38537.5</v>
      </c>
    </row>
    <row r="787" spans="1:9" x14ac:dyDescent="0.35">
      <c r="A787" s="334" t="str">
        <f>Inek2021A3[[#This Row],[ZPD2]]</f>
        <v>ZP69.28</v>
      </c>
      <c r="B787" s="334" t="str">
        <f>Inek2021A3[[#This Row],[OPSKode]]</f>
        <v>8-800.hv</v>
      </c>
      <c r="C787" s="340">
        <f>Inek2021A3[[#This Row],[Betrag2]]</f>
        <v>41290.18</v>
      </c>
      <c r="D787" s="334" t="s">
        <v>3168</v>
      </c>
      <c r="E787" s="334" t="s">
        <v>3169</v>
      </c>
      <c r="F787" s="334" t="s">
        <v>3252</v>
      </c>
      <c r="G787" s="334" t="s">
        <v>3253</v>
      </c>
      <c r="H787" s="334" t="s">
        <v>3254</v>
      </c>
      <c r="I787" s="340">
        <v>41290.18</v>
      </c>
    </row>
    <row r="788" spans="1:9" x14ac:dyDescent="0.35">
      <c r="A788" s="334" t="str">
        <f>Inek2021A3[[#This Row],[ZPD2]]</f>
        <v>ZP69.29</v>
      </c>
      <c r="B788" s="334" t="str">
        <f>Inek2021A3[[#This Row],[OPSKode]]</f>
        <v>8-800.hz</v>
      </c>
      <c r="C788" s="340">
        <f>Inek2021A3[[#This Row],[Betrag2]]</f>
        <v>44042.85</v>
      </c>
      <c r="D788" s="334" t="s">
        <v>3168</v>
      </c>
      <c r="E788" s="334" t="s">
        <v>3169</v>
      </c>
      <c r="F788" s="334" t="s">
        <v>3255</v>
      </c>
      <c r="G788" s="334" t="s">
        <v>3256</v>
      </c>
      <c r="H788" s="334" t="s">
        <v>3257</v>
      </c>
      <c r="I788" s="340">
        <v>44042.85</v>
      </c>
    </row>
    <row r="789" spans="1:9" x14ac:dyDescent="0.35">
      <c r="A789" s="334" t="str">
        <f>Inek2021A3[[#This Row],[ZPD2]]</f>
        <v>ZP69.30</v>
      </c>
      <c r="B789" s="334" t="str">
        <f>Inek2021A3[[#This Row],[OPSKode]]</f>
        <v>8-800.n0</v>
      </c>
      <c r="C789" s="340">
        <f>Inek2021A3[[#This Row],[Betrag2]]</f>
        <v>47139.62</v>
      </c>
      <c r="D789" s="334" t="s">
        <v>3168</v>
      </c>
      <c r="E789" s="334" t="s">
        <v>3169</v>
      </c>
      <c r="F789" s="334" t="s">
        <v>3258</v>
      </c>
      <c r="G789" s="334" t="s">
        <v>3259</v>
      </c>
      <c r="H789" s="334" t="s">
        <v>3260</v>
      </c>
      <c r="I789" s="340">
        <v>47139.62</v>
      </c>
    </row>
    <row r="790" spans="1:9" x14ac:dyDescent="0.35">
      <c r="A790" s="334" t="str">
        <f>Inek2021A3[[#This Row],[ZPD2]]</f>
        <v>ZP69.31</v>
      </c>
      <c r="B790" s="334" t="str">
        <f>Inek2021A3[[#This Row],[OPSKode]]</f>
        <v>8-800.n1</v>
      </c>
      <c r="C790" s="340">
        <f>Inek2021A3[[#This Row],[Betrag2]]</f>
        <v>51268.639999999999</v>
      </c>
      <c r="D790" s="334" t="s">
        <v>3168</v>
      </c>
      <c r="E790" s="334" t="s">
        <v>3169</v>
      </c>
      <c r="F790" s="334" t="s">
        <v>3261</v>
      </c>
      <c r="G790" s="334" t="s">
        <v>3262</v>
      </c>
      <c r="H790" s="334" t="s">
        <v>3263</v>
      </c>
      <c r="I790" s="340">
        <v>51268.639999999999</v>
      </c>
    </row>
    <row r="791" spans="1:9" x14ac:dyDescent="0.35">
      <c r="A791" s="334" t="str">
        <f>Inek2021A3[[#This Row],[ZPD2]]</f>
        <v>ZP69.32</v>
      </c>
      <c r="B791" s="334" t="str">
        <f>Inek2021A3[[#This Row],[OPSKode]]</f>
        <v>8-800.n2</v>
      </c>
      <c r="C791" s="340">
        <f>Inek2021A3[[#This Row],[Betrag2]]</f>
        <v>55397.65</v>
      </c>
      <c r="D791" s="334" t="s">
        <v>3168</v>
      </c>
      <c r="E791" s="334" t="s">
        <v>3169</v>
      </c>
      <c r="F791" s="334" t="s">
        <v>3264</v>
      </c>
      <c r="G791" s="334" t="s">
        <v>3265</v>
      </c>
      <c r="H791" s="334" t="s">
        <v>3266</v>
      </c>
      <c r="I791" s="340">
        <v>55397.65</v>
      </c>
    </row>
    <row r="792" spans="1:9" x14ac:dyDescent="0.35">
      <c r="A792" s="334" t="str">
        <f>Inek2021A3[[#This Row],[ZPD2]]</f>
        <v>ZP69.33</v>
      </c>
      <c r="B792" s="334" t="str">
        <f>Inek2021A3[[#This Row],[OPSKode]]</f>
        <v>8-800.n3</v>
      </c>
      <c r="C792" s="340">
        <f>Inek2021A3[[#This Row],[Betrag2]]</f>
        <v>59526.67</v>
      </c>
      <c r="D792" s="334" t="s">
        <v>3168</v>
      </c>
      <c r="E792" s="334" t="s">
        <v>3169</v>
      </c>
      <c r="F792" s="334" t="s">
        <v>3267</v>
      </c>
      <c r="G792" s="334" t="s">
        <v>3268</v>
      </c>
      <c r="H792" s="334" t="s">
        <v>3269</v>
      </c>
      <c r="I792" s="340">
        <v>59526.67</v>
      </c>
    </row>
    <row r="793" spans="1:9" x14ac:dyDescent="0.35">
      <c r="A793" s="334" t="str">
        <f>Inek2021A3[[#This Row],[ZPD2]]</f>
        <v>ZP69.34</v>
      </c>
      <c r="B793" s="334" t="str">
        <f>Inek2021A3[[#This Row],[OPSKode]]</f>
        <v>8-800.n4</v>
      </c>
      <c r="C793" s="340">
        <f>Inek2021A3[[#This Row],[Betrag2]]</f>
        <v>63655.69</v>
      </c>
      <c r="D793" s="334" t="s">
        <v>3168</v>
      </c>
      <c r="E793" s="334" t="s">
        <v>3169</v>
      </c>
      <c r="F793" s="334" t="s">
        <v>3270</v>
      </c>
      <c r="G793" s="334" t="s">
        <v>3271</v>
      </c>
      <c r="H793" s="334" t="s">
        <v>3272</v>
      </c>
      <c r="I793" s="340">
        <v>63655.69</v>
      </c>
    </row>
    <row r="794" spans="1:9" x14ac:dyDescent="0.35">
      <c r="A794" s="334" t="str">
        <f>Inek2021A3[[#This Row],[ZPD2]]</f>
        <v>ZP69.35</v>
      </c>
      <c r="B794" s="334" t="str">
        <f>Inek2021A3[[#This Row],[OPSKode]]</f>
        <v>8-800.n5</v>
      </c>
      <c r="C794" s="340">
        <f>Inek2021A3[[#This Row],[Betrag2]]</f>
        <v>68128.789999999994</v>
      </c>
      <c r="D794" s="334" t="s">
        <v>3168</v>
      </c>
      <c r="E794" s="334" t="s">
        <v>3169</v>
      </c>
      <c r="F794" s="334" t="s">
        <v>3273</v>
      </c>
      <c r="G794" s="334" t="s">
        <v>3274</v>
      </c>
      <c r="H794" s="334" t="s">
        <v>3275</v>
      </c>
      <c r="I794" s="340">
        <v>68128.789999999994</v>
      </c>
    </row>
    <row r="795" spans="1:9" x14ac:dyDescent="0.35">
      <c r="A795" s="334" t="str">
        <f>Inek2021A3[[#This Row],[ZPD2]]</f>
        <v>ZP69.36</v>
      </c>
      <c r="B795" s="334" t="str">
        <f>Inek2021A3[[#This Row],[OPSKode]]</f>
        <v>8-800.n6</v>
      </c>
      <c r="C795" s="340">
        <f>Inek2021A3[[#This Row],[Betrag2]]</f>
        <v>73634.149999999994</v>
      </c>
      <c r="D795" s="334" t="s">
        <v>3168</v>
      </c>
      <c r="E795" s="334" t="s">
        <v>3169</v>
      </c>
      <c r="F795" s="334" t="s">
        <v>3276</v>
      </c>
      <c r="G795" s="334" t="s">
        <v>3277</v>
      </c>
      <c r="H795" s="334" t="s">
        <v>3278</v>
      </c>
      <c r="I795" s="340">
        <v>73634.149999999994</v>
      </c>
    </row>
    <row r="796" spans="1:9" x14ac:dyDescent="0.35">
      <c r="A796" s="334" t="str">
        <f>Inek2021A3[[#This Row],[ZPD2]]</f>
        <v>ZP69.37</v>
      </c>
      <c r="B796" s="334" t="str">
        <f>Inek2021A3[[#This Row],[OPSKode]]</f>
        <v>8-800.n7</v>
      </c>
      <c r="C796" s="340">
        <f>Inek2021A3[[#This Row],[Betrag2]]</f>
        <v>79139.5</v>
      </c>
      <c r="D796" s="334" t="s">
        <v>3168</v>
      </c>
      <c r="E796" s="334" t="s">
        <v>3169</v>
      </c>
      <c r="F796" s="334" t="s">
        <v>3279</v>
      </c>
      <c r="G796" s="334" t="s">
        <v>3280</v>
      </c>
      <c r="H796" s="334" t="s">
        <v>3281</v>
      </c>
      <c r="I796" s="340">
        <v>79139.5</v>
      </c>
    </row>
    <row r="797" spans="1:9" x14ac:dyDescent="0.35">
      <c r="A797" s="334" t="str">
        <f>Inek2021A3[[#This Row],[ZPD2]]</f>
        <v>ZP69.38</v>
      </c>
      <c r="B797" s="334" t="str">
        <f>Inek2021A3[[#This Row],[OPSKode]]</f>
        <v>8-800.n8</v>
      </c>
      <c r="C797" s="340">
        <f>Inek2021A3[[#This Row],[Betrag2]]</f>
        <v>84644.86</v>
      </c>
      <c r="D797" s="334" t="s">
        <v>3168</v>
      </c>
      <c r="E797" s="334" t="s">
        <v>3169</v>
      </c>
      <c r="F797" s="334" t="s">
        <v>3282</v>
      </c>
      <c r="G797" s="334" t="s">
        <v>3283</v>
      </c>
      <c r="H797" s="334" t="s">
        <v>3284</v>
      </c>
      <c r="I797" s="340">
        <v>84644.86</v>
      </c>
    </row>
    <row r="798" spans="1:9" x14ac:dyDescent="0.35">
      <c r="A798" s="334" t="str">
        <f>Inek2021A3[[#This Row],[ZPD2]]</f>
        <v>ZP69.39</v>
      </c>
      <c r="B798" s="334" t="str">
        <f>Inek2021A3[[#This Row],[OPSKode]]</f>
        <v>8-800.n9</v>
      </c>
      <c r="C798" s="340">
        <f>Inek2021A3[[#This Row],[Betrag2]]</f>
        <v>90150.22</v>
      </c>
      <c r="D798" s="334" t="s">
        <v>3168</v>
      </c>
      <c r="E798" s="334" t="s">
        <v>3169</v>
      </c>
      <c r="F798" s="334" t="s">
        <v>3285</v>
      </c>
      <c r="G798" s="334" t="s">
        <v>3286</v>
      </c>
      <c r="H798" s="334" t="s">
        <v>3287</v>
      </c>
      <c r="I798" s="340">
        <v>90150.22</v>
      </c>
    </row>
    <row r="799" spans="1:9" x14ac:dyDescent="0.35">
      <c r="A799" s="334" t="str">
        <f>Inek2021A3[[#This Row],[ZPD2]]</f>
        <v>ZP69.40</v>
      </c>
      <c r="B799" s="334" t="str">
        <f>Inek2021A3[[#This Row],[OPSKode]]</f>
        <v>8-800.na</v>
      </c>
      <c r="C799" s="340">
        <f>Inek2021A3[[#This Row],[Betrag2]]</f>
        <v>95999.66</v>
      </c>
      <c r="D799" s="334" t="s">
        <v>3168</v>
      </c>
      <c r="E799" s="334" t="s">
        <v>3169</v>
      </c>
      <c r="F799" s="334" t="s">
        <v>3288</v>
      </c>
      <c r="G799" s="334" t="s">
        <v>3289</v>
      </c>
      <c r="H799" s="334" t="s">
        <v>3290</v>
      </c>
      <c r="I799" s="340">
        <v>95999.66</v>
      </c>
    </row>
    <row r="800" spans="1:9" x14ac:dyDescent="0.35">
      <c r="A800" s="334" t="str">
        <f>Inek2021A3[[#This Row],[ZPD2]]</f>
        <v>ZP69.41</v>
      </c>
      <c r="B800" s="334" t="str">
        <f>Inek2021A3[[#This Row],[OPSKode]]</f>
        <v>8-800.nb</v>
      </c>
      <c r="C800" s="340">
        <f>Inek2021A3[[#This Row],[Betrag2]]</f>
        <v>102881.36</v>
      </c>
      <c r="D800" s="334" t="s">
        <v>3168</v>
      </c>
      <c r="E800" s="334" t="s">
        <v>3169</v>
      </c>
      <c r="F800" s="334" t="s">
        <v>3291</v>
      </c>
      <c r="G800" s="334" t="s">
        <v>3292</v>
      </c>
      <c r="H800" s="334" t="s">
        <v>3293</v>
      </c>
      <c r="I800" s="340">
        <v>102881.36</v>
      </c>
    </row>
    <row r="801" spans="1:9" x14ac:dyDescent="0.35">
      <c r="A801" s="334" t="str">
        <f>Inek2021A3[[#This Row],[ZPD2]]</f>
        <v>ZP69.42</v>
      </c>
      <c r="B801" s="334" t="str">
        <f>Inek2021A3[[#This Row],[OPSKode]]</f>
        <v>8-800.nc</v>
      </c>
      <c r="C801" s="340">
        <f>Inek2021A3[[#This Row],[Betrag2]]</f>
        <v>109763.05</v>
      </c>
      <c r="D801" s="334" t="s">
        <v>3168</v>
      </c>
      <c r="E801" s="334" t="s">
        <v>3169</v>
      </c>
      <c r="F801" s="334" t="s">
        <v>3294</v>
      </c>
      <c r="G801" s="334" t="s">
        <v>3295</v>
      </c>
      <c r="H801" s="334" t="s">
        <v>3296</v>
      </c>
      <c r="I801" s="340">
        <v>109763.05</v>
      </c>
    </row>
    <row r="802" spans="1:9" x14ac:dyDescent="0.35">
      <c r="A802" s="334" t="str">
        <f>Inek2021A3[[#This Row],[ZPD2]]</f>
        <v>ZP69.43</v>
      </c>
      <c r="B802" s="334" t="str">
        <f>Inek2021A3[[#This Row],[OPSKode]]</f>
        <v>8-800.nd</v>
      </c>
      <c r="C802" s="340">
        <f>Inek2021A3[[#This Row],[Betrag2]]</f>
        <v>116644.75</v>
      </c>
      <c r="D802" s="334" t="s">
        <v>3168</v>
      </c>
      <c r="E802" s="334" t="s">
        <v>3169</v>
      </c>
      <c r="F802" s="334" t="s">
        <v>3297</v>
      </c>
      <c r="G802" s="334" t="s">
        <v>3298</v>
      </c>
      <c r="H802" s="334" t="s">
        <v>3299</v>
      </c>
      <c r="I802" s="340">
        <v>116644.75</v>
      </c>
    </row>
    <row r="803" spans="1:9" x14ac:dyDescent="0.35">
      <c r="A803" s="334" t="str">
        <f>Inek2021A3[[#This Row],[ZPD2]]</f>
        <v>ZP69.44</v>
      </c>
      <c r="B803" s="334" t="str">
        <f>Inek2021A3[[#This Row],[OPSKode]]</f>
        <v>8-800.ne</v>
      </c>
      <c r="C803" s="340">
        <f>Inek2021A3[[#This Row],[Betrag2]]</f>
        <v>123526.44</v>
      </c>
      <c r="D803" s="334" t="s">
        <v>3168</v>
      </c>
      <c r="E803" s="334" t="s">
        <v>3169</v>
      </c>
      <c r="F803" s="334" t="s">
        <v>3300</v>
      </c>
      <c r="G803" s="334" t="s">
        <v>3301</v>
      </c>
      <c r="H803" s="334" t="s">
        <v>3302</v>
      </c>
      <c r="I803" s="340">
        <v>123526.44</v>
      </c>
    </row>
    <row r="804" spans="1:9" x14ac:dyDescent="0.35">
      <c r="A804" s="334" t="str">
        <f>Inek2021A3[[#This Row],[ZPD2]]</f>
        <v>ZP69.45</v>
      </c>
      <c r="B804" s="334" t="str">
        <f>Inek2021A3[[#This Row],[OPSKode]]</f>
        <v>8-800.nf</v>
      </c>
      <c r="C804" s="340">
        <f>Inek2021A3[[#This Row],[Betrag2]]</f>
        <v>130408.14</v>
      </c>
      <c r="D804" s="334" t="s">
        <v>3168</v>
      </c>
      <c r="E804" s="334" t="s">
        <v>3169</v>
      </c>
      <c r="F804" s="334" t="s">
        <v>3303</v>
      </c>
      <c r="G804" s="334" t="s">
        <v>3304</v>
      </c>
      <c r="H804" s="334" t="s">
        <v>3305</v>
      </c>
      <c r="I804" s="340">
        <v>130408.14</v>
      </c>
    </row>
    <row r="805" spans="1:9" x14ac:dyDescent="0.35">
      <c r="C805" s="340"/>
      <c r="D805" s="334" t="s">
        <v>3306</v>
      </c>
      <c r="E805" s="334" t="s">
        <v>3549</v>
      </c>
      <c r="H805" s="334" t="s">
        <v>3308</v>
      </c>
    </row>
    <row r="806" spans="1:9" x14ac:dyDescent="0.35">
      <c r="A806" s="334" t="str">
        <f>Inek2021A3[[#This Row],[ZPD2]]</f>
        <v>ZP70.01</v>
      </c>
      <c r="B806" s="334" t="str">
        <f>Inek2021A3[[#This Row],[OPSKode]]</f>
        <v>8-800.d0</v>
      </c>
      <c r="C806" s="340">
        <f>Inek2021A3[[#This Row],[Betrag2]]</f>
        <v>465.48</v>
      </c>
      <c r="D806" s="334" t="s">
        <v>3306</v>
      </c>
      <c r="E806" s="334" t="s">
        <v>3549</v>
      </c>
      <c r="F806" s="334" t="s">
        <v>3309</v>
      </c>
      <c r="G806" s="334" t="s">
        <v>3310</v>
      </c>
      <c r="H806" s="334" t="s">
        <v>3311</v>
      </c>
      <c r="I806" s="340">
        <v>465.48</v>
      </c>
    </row>
    <row r="807" spans="1:9" x14ac:dyDescent="0.35">
      <c r="A807" s="334" t="str">
        <f>Inek2021A3[[#This Row],[ZPD2]]</f>
        <v>ZP70.02</v>
      </c>
      <c r="B807" s="334" t="str">
        <f>Inek2021A3[[#This Row],[OPSKode]]</f>
        <v>8-800.d1</v>
      </c>
      <c r="C807" s="340">
        <f>Inek2021A3[[#This Row],[Betrag2]]</f>
        <v>930.95</v>
      </c>
      <c r="D807" s="334" t="s">
        <v>3306</v>
      </c>
      <c r="E807" s="334" t="s">
        <v>3549</v>
      </c>
      <c r="F807" s="334" t="s">
        <v>3312</v>
      </c>
      <c r="G807" s="334" t="s">
        <v>3313</v>
      </c>
      <c r="H807" s="334" t="s">
        <v>3314</v>
      </c>
      <c r="I807" s="340">
        <v>930.95</v>
      </c>
    </row>
    <row r="808" spans="1:9" x14ac:dyDescent="0.35">
      <c r="A808" s="334" t="str">
        <f>Inek2021A3[[#This Row],[ZPD2]]</f>
        <v>ZP70.03</v>
      </c>
      <c r="B808" s="334" t="str">
        <f>Inek2021A3[[#This Row],[OPSKode]]</f>
        <v>8-800.d2</v>
      </c>
      <c r="C808" s="340">
        <f>Inek2021A3[[#This Row],[Betrag2]]</f>
        <v>1396.43</v>
      </c>
      <c r="D808" s="334" t="s">
        <v>3306</v>
      </c>
      <c r="E808" s="334" t="s">
        <v>3549</v>
      </c>
      <c r="F808" s="334" t="s">
        <v>3315</v>
      </c>
      <c r="G808" s="334" t="s">
        <v>3316</v>
      </c>
      <c r="H808" s="334" t="s">
        <v>3317</v>
      </c>
      <c r="I808" s="340">
        <v>1396.43</v>
      </c>
    </row>
    <row r="809" spans="1:9" x14ac:dyDescent="0.35">
      <c r="A809" s="334" t="str">
        <f>Inek2021A3[[#This Row],[ZPD2]]</f>
        <v>ZP70.04</v>
      </c>
      <c r="B809" s="334" t="str">
        <f>Inek2021A3[[#This Row],[OPSKode]]</f>
        <v>8-800.d3</v>
      </c>
      <c r="C809" s="340">
        <f>Inek2021A3[[#This Row],[Betrag2]]</f>
        <v>1861.9</v>
      </c>
      <c r="D809" s="334" t="s">
        <v>3306</v>
      </c>
      <c r="E809" s="334" t="s">
        <v>3549</v>
      </c>
      <c r="F809" s="334" t="s">
        <v>3318</v>
      </c>
      <c r="G809" s="334" t="s">
        <v>3319</v>
      </c>
      <c r="H809" s="334" t="s">
        <v>3320</v>
      </c>
      <c r="I809" s="340">
        <v>1861.9</v>
      </c>
    </row>
    <row r="810" spans="1:9" x14ac:dyDescent="0.35">
      <c r="A810" s="334" t="str">
        <f>Inek2021A3[[#This Row],[ZPD2]]</f>
        <v>ZP70.05</v>
      </c>
      <c r="B810" s="334" t="str">
        <f>Inek2021A3[[#This Row],[OPSKode]]</f>
        <v>8-800.d4</v>
      </c>
      <c r="C810" s="340">
        <f>Inek2021A3[[#This Row],[Betrag2]]</f>
        <v>2327.38</v>
      </c>
      <c r="D810" s="334" t="s">
        <v>3306</v>
      </c>
      <c r="E810" s="334" t="s">
        <v>3549</v>
      </c>
      <c r="F810" s="334" t="s">
        <v>3321</v>
      </c>
      <c r="G810" s="334" t="s">
        <v>3322</v>
      </c>
      <c r="H810" s="334" t="s">
        <v>3323</v>
      </c>
      <c r="I810" s="340">
        <v>2327.38</v>
      </c>
    </row>
    <row r="811" spans="1:9" x14ac:dyDescent="0.35">
      <c r="A811" s="334" t="str">
        <f>Inek2021A3[[#This Row],[ZPD2]]</f>
        <v>ZP70.06</v>
      </c>
      <c r="B811" s="334" t="str">
        <f>Inek2021A3[[#This Row],[OPSKode]]</f>
        <v>8-800.d5</v>
      </c>
      <c r="C811" s="340">
        <f>Inek2021A3[[#This Row],[Betrag2]]</f>
        <v>3025.59</v>
      </c>
      <c r="D811" s="334" t="s">
        <v>3306</v>
      </c>
      <c r="E811" s="334" t="s">
        <v>3549</v>
      </c>
      <c r="F811" s="334" t="s">
        <v>3324</v>
      </c>
      <c r="G811" s="334" t="s">
        <v>3325</v>
      </c>
      <c r="H811" s="334" t="s">
        <v>3326</v>
      </c>
      <c r="I811" s="340">
        <v>3025.59</v>
      </c>
    </row>
    <row r="812" spans="1:9" x14ac:dyDescent="0.35">
      <c r="A812" s="334" t="str">
        <f>Inek2021A3[[#This Row],[ZPD2]]</f>
        <v>ZP70.07</v>
      </c>
      <c r="B812" s="334" t="str">
        <f>Inek2021A3[[#This Row],[OPSKode]]</f>
        <v>8-800.d6</v>
      </c>
      <c r="C812" s="340">
        <f>Inek2021A3[[#This Row],[Betrag2]]</f>
        <v>3956.55</v>
      </c>
      <c r="D812" s="334" t="s">
        <v>3306</v>
      </c>
      <c r="E812" s="334" t="s">
        <v>3549</v>
      </c>
      <c r="F812" s="334" t="s">
        <v>3327</v>
      </c>
      <c r="G812" s="334" t="s">
        <v>3328</v>
      </c>
      <c r="H812" s="334" t="s">
        <v>3329</v>
      </c>
      <c r="I812" s="340">
        <v>3956.55</v>
      </c>
    </row>
    <row r="813" spans="1:9" x14ac:dyDescent="0.35">
      <c r="A813" s="334" t="str">
        <f>Inek2021A3[[#This Row],[ZPD2]]</f>
        <v>ZP70.08</v>
      </c>
      <c r="B813" s="334" t="str">
        <f>Inek2021A3[[#This Row],[OPSKode]]</f>
        <v>8-800.d7</v>
      </c>
      <c r="C813" s="340">
        <f>Inek2021A3[[#This Row],[Betrag2]]</f>
        <v>4887.5</v>
      </c>
      <c r="D813" s="334" t="s">
        <v>3306</v>
      </c>
      <c r="E813" s="334" t="s">
        <v>3549</v>
      </c>
      <c r="F813" s="334" t="s">
        <v>3330</v>
      </c>
      <c r="G813" s="334" t="s">
        <v>3331</v>
      </c>
      <c r="H813" s="334" t="s">
        <v>3332</v>
      </c>
      <c r="I813" s="340">
        <v>4887.5</v>
      </c>
    </row>
    <row r="814" spans="1:9" x14ac:dyDescent="0.35">
      <c r="A814" s="334" t="str">
        <f>Inek2021A3[[#This Row],[ZPD2]]</f>
        <v>ZP70.09</v>
      </c>
      <c r="B814" s="334" t="str">
        <f>Inek2021A3[[#This Row],[OPSKode]]</f>
        <v>8-800.d8</v>
      </c>
      <c r="C814" s="340">
        <f>Inek2021A3[[#This Row],[Betrag2]]</f>
        <v>5818.45</v>
      </c>
      <c r="D814" s="334" t="s">
        <v>3306</v>
      </c>
      <c r="E814" s="334" t="s">
        <v>3549</v>
      </c>
      <c r="F814" s="334" t="s">
        <v>3333</v>
      </c>
      <c r="G814" s="334" t="s">
        <v>3334</v>
      </c>
      <c r="H814" s="334" t="s">
        <v>3335</v>
      </c>
      <c r="I814" s="340">
        <v>5818.45</v>
      </c>
    </row>
    <row r="815" spans="1:9" x14ac:dyDescent="0.35">
      <c r="A815" s="334" t="str">
        <f>Inek2021A3[[#This Row],[ZPD2]]</f>
        <v>ZP70.10</v>
      </c>
      <c r="B815" s="334" t="str">
        <f>Inek2021A3[[#This Row],[OPSKode]]</f>
        <v>8-800.d9</v>
      </c>
      <c r="C815" s="340">
        <f>Inek2021A3[[#This Row],[Betrag2]]</f>
        <v>6749.4</v>
      </c>
      <c r="D815" s="334" t="s">
        <v>3306</v>
      </c>
      <c r="E815" s="334" t="s">
        <v>3549</v>
      </c>
      <c r="F815" s="334" t="s">
        <v>3336</v>
      </c>
      <c r="G815" s="334" t="s">
        <v>3337</v>
      </c>
      <c r="H815" s="334" t="s">
        <v>3338</v>
      </c>
      <c r="I815" s="340">
        <v>6749.4</v>
      </c>
    </row>
    <row r="816" spans="1:9" x14ac:dyDescent="0.35">
      <c r="A816" s="334" t="str">
        <f>Inek2021A3[[#This Row],[ZPD2]]</f>
        <v>ZP70.11</v>
      </c>
      <c r="B816" s="334" t="str">
        <f>Inek2021A3[[#This Row],[OPSKode]]</f>
        <v>8-800.da</v>
      </c>
      <c r="C816" s="340">
        <f>Inek2021A3[[#This Row],[Betrag2]]</f>
        <v>7680.36</v>
      </c>
      <c r="D816" s="334" t="s">
        <v>3306</v>
      </c>
      <c r="E816" s="334" t="s">
        <v>3549</v>
      </c>
      <c r="F816" s="334" t="s">
        <v>3339</v>
      </c>
      <c r="G816" s="334" t="s">
        <v>3340</v>
      </c>
      <c r="H816" s="334" t="s">
        <v>3341</v>
      </c>
      <c r="I816" s="340">
        <v>7680.36</v>
      </c>
    </row>
    <row r="817" spans="1:9" x14ac:dyDescent="0.35">
      <c r="A817" s="334" t="str">
        <f>Inek2021A3[[#This Row],[ZPD2]]</f>
        <v>ZP70.12</v>
      </c>
      <c r="B817" s="334" t="str">
        <f>Inek2021A3[[#This Row],[OPSKode]]</f>
        <v>8-800.db</v>
      </c>
      <c r="C817" s="340">
        <f>Inek2021A3[[#This Row],[Betrag2]]</f>
        <v>8611.31</v>
      </c>
      <c r="D817" s="334" t="s">
        <v>3306</v>
      </c>
      <c r="E817" s="334" t="s">
        <v>3549</v>
      </c>
      <c r="F817" s="334" t="s">
        <v>3342</v>
      </c>
      <c r="G817" s="334" t="s">
        <v>3343</v>
      </c>
      <c r="H817" s="334" t="s">
        <v>3344</v>
      </c>
      <c r="I817" s="340">
        <v>8611.31</v>
      </c>
    </row>
    <row r="818" spans="1:9" x14ac:dyDescent="0.35">
      <c r="A818" s="334" t="str">
        <f>Inek2021A3[[#This Row],[ZPD2]]</f>
        <v>ZP70.13</v>
      </c>
      <c r="B818" s="334" t="str">
        <f>Inek2021A3[[#This Row],[OPSKode]]</f>
        <v>8-800.dc</v>
      </c>
      <c r="C818" s="340">
        <f>Inek2021A3[[#This Row],[Betrag2]]</f>
        <v>9775</v>
      </c>
      <c r="D818" s="334" t="s">
        <v>3306</v>
      </c>
      <c r="E818" s="334" t="s">
        <v>3549</v>
      </c>
      <c r="F818" s="334" t="s">
        <v>3345</v>
      </c>
      <c r="G818" s="334" t="s">
        <v>3346</v>
      </c>
      <c r="H818" s="334" t="s">
        <v>3347</v>
      </c>
      <c r="I818" s="340">
        <v>9775</v>
      </c>
    </row>
    <row r="819" spans="1:9" x14ac:dyDescent="0.35">
      <c r="A819" s="334" t="str">
        <f>Inek2021A3[[#This Row],[ZPD2]]</f>
        <v>ZP70.14</v>
      </c>
      <c r="B819" s="334" t="str">
        <f>Inek2021A3[[#This Row],[OPSKode]]</f>
        <v>8-800.dd</v>
      </c>
      <c r="C819" s="340">
        <f>Inek2021A3[[#This Row],[Betrag2]]</f>
        <v>11636.9</v>
      </c>
      <c r="D819" s="334" t="s">
        <v>3306</v>
      </c>
      <c r="E819" s="334" t="s">
        <v>3549</v>
      </c>
      <c r="F819" s="334" t="s">
        <v>3348</v>
      </c>
      <c r="G819" s="334" t="s">
        <v>3349</v>
      </c>
      <c r="H819" s="334" t="s">
        <v>3350</v>
      </c>
      <c r="I819" s="340">
        <v>11636.9</v>
      </c>
    </row>
    <row r="820" spans="1:9" x14ac:dyDescent="0.35">
      <c r="A820" s="334" t="str">
        <f>Inek2021A3[[#This Row],[ZPD2]]</f>
        <v>ZP70.15</v>
      </c>
      <c r="B820" s="334" t="str">
        <f>Inek2021A3[[#This Row],[OPSKode]]</f>
        <v>8-800.de</v>
      </c>
      <c r="C820" s="340">
        <f>Inek2021A3[[#This Row],[Betrag2]]</f>
        <v>13498.81</v>
      </c>
      <c r="D820" s="334" t="s">
        <v>3306</v>
      </c>
      <c r="E820" s="334" t="s">
        <v>3549</v>
      </c>
      <c r="F820" s="334" t="s">
        <v>3351</v>
      </c>
      <c r="G820" s="334" t="s">
        <v>3352</v>
      </c>
      <c r="H820" s="334" t="s">
        <v>3353</v>
      </c>
      <c r="I820" s="340">
        <v>13498.81</v>
      </c>
    </row>
    <row r="821" spans="1:9" x14ac:dyDescent="0.35">
      <c r="A821" s="334" t="str">
        <f>Inek2021A3[[#This Row],[ZPD2]]</f>
        <v>ZP70.16</v>
      </c>
      <c r="B821" s="334" t="str">
        <f>Inek2021A3[[#This Row],[OPSKode]]</f>
        <v>8-800.df</v>
      </c>
      <c r="C821" s="340">
        <f>Inek2021A3[[#This Row],[Betrag2]]</f>
        <v>15360.71</v>
      </c>
      <c r="D821" s="334" t="s">
        <v>3306</v>
      </c>
      <c r="E821" s="334" t="s">
        <v>3549</v>
      </c>
      <c r="F821" s="334" t="s">
        <v>3354</v>
      </c>
      <c r="G821" s="334" t="s">
        <v>3355</v>
      </c>
      <c r="H821" s="334" t="s">
        <v>3356</v>
      </c>
      <c r="I821" s="340">
        <v>15360.71</v>
      </c>
    </row>
    <row r="822" spans="1:9" x14ac:dyDescent="0.35">
      <c r="A822" s="334" t="str">
        <f>Inek2021A3[[#This Row],[ZPD2]]</f>
        <v>ZP70.17</v>
      </c>
      <c r="B822" s="334" t="str">
        <f>Inek2021A3[[#This Row],[OPSKode]]</f>
        <v>8-800.dg</v>
      </c>
      <c r="C822" s="340">
        <f>Inek2021A3[[#This Row],[Betrag2]]</f>
        <v>17222.62</v>
      </c>
      <c r="D822" s="334" t="s">
        <v>3306</v>
      </c>
      <c r="E822" s="334" t="s">
        <v>3549</v>
      </c>
      <c r="F822" s="334" t="s">
        <v>3357</v>
      </c>
      <c r="G822" s="334" t="s">
        <v>3358</v>
      </c>
      <c r="H822" s="334" t="s">
        <v>3359</v>
      </c>
      <c r="I822" s="340">
        <v>17222.62</v>
      </c>
    </row>
    <row r="823" spans="1:9" x14ac:dyDescent="0.35">
      <c r="A823" s="334" t="str">
        <f>Inek2021A3[[#This Row],[ZPD2]]</f>
        <v>ZP70.18</v>
      </c>
      <c r="B823" s="334" t="str">
        <f>Inek2021A3[[#This Row],[OPSKode]]</f>
        <v>8-800.dh</v>
      </c>
      <c r="C823" s="340">
        <f>Inek2021A3[[#This Row],[Betrag2]]</f>
        <v>19317.259999999998</v>
      </c>
      <c r="D823" s="334" t="s">
        <v>3306</v>
      </c>
      <c r="E823" s="334" t="s">
        <v>3549</v>
      </c>
      <c r="F823" s="334" t="s">
        <v>3360</v>
      </c>
      <c r="G823" s="334" t="s">
        <v>3361</v>
      </c>
      <c r="H823" s="334" t="s">
        <v>3362</v>
      </c>
      <c r="I823" s="340">
        <v>19317.259999999998</v>
      </c>
    </row>
    <row r="824" spans="1:9" x14ac:dyDescent="0.35">
      <c r="A824" s="334" t="str">
        <f>Inek2021A3[[#This Row],[ZPD2]]</f>
        <v>ZP70.19</v>
      </c>
      <c r="B824" s="334" t="str">
        <f>Inek2021A3[[#This Row],[OPSKode]]</f>
        <v>8-800.dj</v>
      </c>
      <c r="C824" s="340">
        <f>Inek2021A3[[#This Row],[Betrag2]]</f>
        <v>22110.11</v>
      </c>
      <c r="D824" s="334" t="s">
        <v>3306</v>
      </c>
      <c r="E824" s="334" t="s">
        <v>3549</v>
      </c>
      <c r="F824" s="334" t="s">
        <v>3363</v>
      </c>
      <c r="G824" s="334" t="s">
        <v>3364</v>
      </c>
      <c r="H824" s="334" t="s">
        <v>3365</v>
      </c>
      <c r="I824" s="340">
        <v>22110.11</v>
      </c>
    </row>
    <row r="825" spans="1:9" x14ac:dyDescent="0.35">
      <c r="A825" s="334" t="str">
        <f>Inek2021A3[[#This Row],[ZPD2]]</f>
        <v>ZP70.20</v>
      </c>
      <c r="B825" s="334" t="str">
        <f>Inek2021A3[[#This Row],[OPSKode]]</f>
        <v>8-800.dk</v>
      </c>
      <c r="C825" s="340">
        <f>Inek2021A3[[#This Row],[Betrag2]]</f>
        <v>24902.97</v>
      </c>
      <c r="D825" s="334" t="s">
        <v>3306</v>
      </c>
      <c r="E825" s="334" t="s">
        <v>3549</v>
      </c>
      <c r="F825" s="334" t="s">
        <v>3366</v>
      </c>
      <c r="G825" s="334" t="s">
        <v>3367</v>
      </c>
      <c r="H825" s="334" t="s">
        <v>3368</v>
      </c>
      <c r="I825" s="340">
        <v>24902.97</v>
      </c>
    </row>
    <row r="826" spans="1:9" x14ac:dyDescent="0.35">
      <c r="A826" s="334" t="str">
        <f>Inek2021A3[[#This Row],[ZPD2]]</f>
        <v>ZP70.21</v>
      </c>
      <c r="B826" s="334" t="str">
        <f>Inek2021A3[[#This Row],[OPSKode]]</f>
        <v>8-800.dm</v>
      </c>
      <c r="C826" s="340">
        <f>Inek2021A3[[#This Row],[Betrag2]]</f>
        <v>27695.83</v>
      </c>
      <c r="D826" s="334" t="s">
        <v>3306</v>
      </c>
      <c r="E826" s="334" t="s">
        <v>3549</v>
      </c>
      <c r="F826" s="334" t="s">
        <v>3369</v>
      </c>
      <c r="G826" s="334" t="s">
        <v>3370</v>
      </c>
      <c r="H826" s="334" t="s">
        <v>3371</v>
      </c>
      <c r="I826" s="340">
        <v>27695.83</v>
      </c>
    </row>
    <row r="827" spans="1:9" x14ac:dyDescent="0.35">
      <c r="A827" s="334" t="str">
        <f>Inek2021A3[[#This Row],[ZPD2]]</f>
        <v>ZP70.22</v>
      </c>
      <c r="B827" s="334" t="str">
        <f>Inek2021A3[[#This Row],[OPSKode]]</f>
        <v>8-800.dn</v>
      </c>
      <c r="C827" s="340">
        <f>Inek2021A3[[#This Row],[Betrag2]]</f>
        <v>30488.68</v>
      </c>
      <c r="D827" s="334" t="s">
        <v>3306</v>
      </c>
      <c r="E827" s="334" t="s">
        <v>3549</v>
      </c>
      <c r="F827" s="334" t="s">
        <v>3372</v>
      </c>
      <c r="G827" s="334" t="s">
        <v>3373</v>
      </c>
      <c r="H827" s="334" t="s">
        <v>3374</v>
      </c>
      <c r="I827" s="340">
        <v>30488.68</v>
      </c>
    </row>
    <row r="828" spans="1:9" x14ac:dyDescent="0.35">
      <c r="A828" s="334" t="str">
        <f>Inek2021A3[[#This Row],[ZPD2]]</f>
        <v>ZP70.23</v>
      </c>
      <c r="B828" s="334" t="str">
        <f>Inek2021A3[[#This Row],[OPSKode]]</f>
        <v>8-800.dp</v>
      </c>
      <c r="C828" s="340">
        <f>Inek2021A3[[#This Row],[Betrag2]]</f>
        <v>33514.28</v>
      </c>
      <c r="D828" s="334" t="s">
        <v>3306</v>
      </c>
      <c r="E828" s="334" t="s">
        <v>3549</v>
      </c>
      <c r="F828" s="334" t="s">
        <v>3375</v>
      </c>
      <c r="G828" s="334" t="s">
        <v>3376</v>
      </c>
      <c r="H828" s="334" t="s">
        <v>3377</v>
      </c>
      <c r="I828" s="340">
        <v>33514.28</v>
      </c>
    </row>
    <row r="829" spans="1:9" x14ac:dyDescent="0.35">
      <c r="A829" s="334" t="str">
        <f>Inek2021A3[[#This Row],[ZPD2]]</f>
        <v>ZP70.24</v>
      </c>
      <c r="B829" s="334" t="str">
        <f>Inek2021A3[[#This Row],[OPSKode]]</f>
        <v>8-800.dq</v>
      </c>
      <c r="C829" s="340">
        <f>Inek2021A3[[#This Row],[Betrag2]]</f>
        <v>37238.089999999997</v>
      </c>
      <c r="D829" s="334" t="s">
        <v>3306</v>
      </c>
      <c r="E829" s="334" t="s">
        <v>3549</v>
      </c>
      <c r="F829" s="334" t="s">
        <v>3378</v>
      </c>
      <c r="G829" s="334" t="s">
        <v>3379</v>
      </c>
      <c r="H829" s="334" t="s">
        <v>3380</v>
      </c>
      <c r="I829" s="340">
        <v>37238.089999999997</v>
      </c>
    </row>
    <row r="830" spans="1:9" x14ac:dyDescent="0.35">
      <c r="A830" s="334" t="str">
        <f>Inek2021A3[[#This Row],[ZPD2]]</f>
        <v>ZP70.25</v>
      </c>
      <c r="B830" s="334" t="str">
        <f>Inek2021A3[[#This Row],[OPSKode]]</f>
        <v>8-800.dr</v>
      </c>
      <c r="C830" s="340">
        <f>Inek2021A3[[#This Row],[Betrag2]]</f>
        <v>40961.9</v>
      </c>
      <c r="D830" s="334" t="s">
        <v>3306</v>
      </c>
      <c r="E830" s="334" t="s">
        <v>3549</v>
      </c>
      <c r="F830" s="334" t="s">
        <v>3381</v>
      </c>
      <c r="G830" s="334" t="s">
        <v>3382</v>
      </c>
      <c r="H830" s="334" t="s">
        <v>3383</v>
      </c>
      <c r="I830" s="340">
        <v>40961.9</v>
      </c>
    </row>
    <row r="831" spans="1:9" x14ac:dyDescent="0.35">
      <c r="A831" s="334" t="str">
        <f>Inek2021A3[[#This Row],[ZPD2]]</f>
        <v>ZP70.26</v>
      </c>
      <c r="B831" s="334" t="str">
        <f>Inek2021A3[[#This Row],[OPSKode]]</f>
        <v>8-800.ds</v>
      </c>
      <c r="C831" s="340">
        <f>Inek2021A3[[#This Row],[Betrag2]]</f>
        <v>44685.71</v>
      </c>
      <c r="D831" s="334" t="s">
        <v>3306</v>
      </c>
      <c r="E831" s="334" t="s">
        <v>3549</v>
      </c>
      <c r="F831" s="334" t="s">
        <v>3384</v>
      </c>
      <c r="G831" s="334" t="s">
        <v>3385</v>
      </c>
      <c r="H831" s="334" t="s">
        <v>3386</v>
      </c>
      <c r="I831" s="340">
        <v>44685.71</v>
      </c>
    </row>
    <row r="832" spans="1:9" x14ac:dyDescent="0.35">
      <c r="A832" s="334" t="str">
        <f>Inek2021A3[[#This Row],[ZPD2]]</f>
        <v>ZP70.27</v>
      </c>
      <c r="B832" s="334" t="str">
        <f>Inek2021A3[[#This Row],[OPSKode]]</f>
        <v>8-800.dt</v>
      </c>
      <c r="C832" s="340">
        <f>Inek2021A3[[#This Row],[Betrag2]]</f>
        <v>48409.51</v>
      </c>
      <c r="D832" s="334" t="s">
        <v>3306</v>
      </c>
      <c r="E832" s="334" t="s">
        <v>3549</v>
      </c>
      <c r="F832" s="334" t="s">
        <v>3387</v>
      </c>
      <c r="G832" s="334" t="s">
        <v>3388</v>
      </c>
      <c r="H832" s="334" t="s">
        <v>3389</v>
      </c>
      <c r="I832" s="340">
        <v>48409.51</v>
      </c>
    </row>
    <row r="833" spans="1:9" x14ac:dyDescent="0.35">
      <c r="A833" s="334" t="str">
        <f>Inek2021A3[[#This Row],[ZPD2]]</f>
        <v>ZP70.28</v>
      </c>
      <c r="B833" s="334" t="str">
        <f>Inek2021A3[[#This Row],[OPSKode]]</f>
        <v>8-800.du</v>
      </c>
      <c r="C833" s="340">
        <f>Inek2021A3[[#This Row],[Betrag2]]</f>
        <v>52133.32</v>
      </c>
      <c r="D833" s="334" t="s">
        <v>3306</v>
      </c>
      <c r="E833" s="334" t="s">
        <v>3549</v>
      </c>
      <c r="F833" s="334" t="s">
        <v>3390</v>
      </c>
      <c r="G833" s="334" t="s">
        <v>3391</v>
      </c>
      <c r="H833" s="334" t="s">
        <v>3392</v>
      </c>
      <c r="I833" s="340">
        <v>52133.32</v>
      </c>
    </row>
    <row r="834" spans="1:9" x14ac:dyDescent="0.35">
      <c r="A834" s="334" t="str">
        <f>Inek2021A3[[#This Row],[ZPD2]]</f>
        <v>ZP70.29</v>
      </c>
      <c r="B834" s="334" t="str">
        <f>Inek2021A3[[#This Row],[OPSKode]]</f>
        <v>8-800.dv</v>
      </c>
      <c r="C834" s="340">
        <f>Inek2021A3[[#This Row],[Betrag2]]</f>
        <v>55857.13</v>
      </c>
      <c r="D834" s="334" t="s">
        <v>3306</v>
      </c>
      <c r="E834" s="334" t="s">
        <v>3549</v>
      </c>
      <c r="F834" s="334" t="s">
        <v>3393</v>
      </c>
      <c r="G834" s="334" t="s">
        <v>3394</v>
      </c>
      <c r="H834" s="334" t="s">
        <v>3395</v>
      </c>
      <c r="I834" s="340">
        <v>55857.13</v>
      </c>
    </row>
    <row r="835" spans="1:9" x14ac:dyDescent="0.35">
      <c r="A835" s="334" t="str">
        <f>Inek2021A3[[#This Row],[ZPD2]]</f>
        <v>ZP70.30</v>
      </c>
      <c r="B835" s="334" t="str">
        <f>Inek2021A3[[#This Row],[OPSKode]]</f>
        <v>8-800.dz</v>
      </c>
      <c r="C835" s="340">
        <f>Inek2021A3[[#This Row],[Betrag2]]</f>
        <v>59580.94</v>
      </c>
      <c r="D835" s="334" t="s">
        <v>3306</v>
      </c>
      <c r="E835" s="334" t="s">
        <v>3549</v>
      </c>
      <c r="F835" s="334" t="s">
        <v>3396</v>
      </c>
      <c r="G835" s="334" t="s">
        <v>3397</v>
      </c>
      <c r="H835" s="334" t="s">
        <v>3398</v>
      </c>
      <c r="I835" s="340">
        <v>59580.94</v>
      </c>
    </row>
    <row r="836" spans="1:9" x14ac:dyDescent="0.35">
      <c r="A836" s="334" t="str">
        <f>Inek2021A3[[#This Row],[ZPD2]]</f>
        <v>ZP70.31</v>
      </c>
      <c r="B836" s="334" t="str">
        <f>Inek2021A3[[#This Row],[OPSKode]]</f>
        <v>8-800.j0</v>
      </c>
      <c r="C836" s="340">
        <f>Inek2021A3[[#This Row],[Betrag2]]</f>
        <v>63770.23</v>
      </c>
      <c r="D836" s="334" t="s">
        <v>3306</v>
      </c>
      <c r="E836" s="334" t="s">
        <v>3549</v>
      </c>
      <c r="F836" s="334" t="s">
        <v>3399</v>
      </c>
      <c r="G836" s="334" t="s">
        <v>3400</v>
      </c>
      <c r="H836" s="334" t="s">
        <v>3401</v>
      </c>
      <c r="I836" s="340">
        <v>63770.23</v>
      </c>
    </row>
    <row r="837" spans="1:9" x14ac:dyDescent="0.35">
      <c r="A837" s="334" t="str">
        <f>Inek2021A3[[#This Row],[ZPD2]]</f>
        <v>ZP70.32</v>
      </c>
      <c r="B837" s="334" t="str">
        <f>Inek2021A3[[#This Row],[OPSKode]]</f>
        <v>8-800.j1</v>
      </c>
      <c r="C837" s="340">
        <f>Inek2021A3[[#This Row],[Betrag2]]</f>
        <v>69355.94</v>
      </c>
      <c r="D837" s="334" t="s">
        <v>3306</v>
      </c>
      <c r="E837" s="334" t="s">
        <v>3549</v>
      </c>
      <c r="F837" s="334" t="s">
        <v>3402</v>
      </c>
      <c r="G837" s="334" t="s">
        <v>3403</v>
      </c>
      <c r="H837" s="334" t="s">
        <v>3404</v>
      </c>
      <c r="I837" s="340">
        <v>69355.94</v>
      </c>
    </row>
    <row r="838" spans="1:9" x14ac:dyDescent="0.35">
      <c r="A838" s="334" t="str">
        <f>Inek2021A3[[#This Row],[ZPD2]]</f>
        <v>ZP70.33</v>
      </c>
      <c r="B838" s="334" t="str">
        <f>Inek2021A3[[#This Row],[OPSKode]]</f>
        <v>8-800.j2</v>
      </c>
      <c r="C838" s="340">
        <f>Inek2021A3[[#This Row],[Betrag2]]</f>
        <v>74941.649999999994</v>
      </c>
      <c r="D838" s="334" t="s">
        <v>3306</v>
      </c>
      <c r="E838" s="334" t="s">
        <v>3549</v>
      </c>
      <c r="F838" s="334" t="s">
        <v>3405</v>
      </c>
      <c r="G838" s="334" t="s">
        <v>3406</v>
      </c>
      <c r="H838" s="334" t="s">
        <v>3407</v>
      </c>
      <c r="I838" s="340">
        <v>74941.649999999994</v>
      </c>
    </row>
    <row r="839" spans="1:9" x14ac:dyDescent="0.35">
      <c r="A839" s="334" t="str">
        <f>Inek2021A3[[#This Row],[ZPD2]]</f>
        <v>ZP70.34</v>
      </c>
      <c r="B839" s="334" t="str">
        <f>Inek2021A3[[#This Row],[OPSKode]]</f>
        <v>8-800.j3</v>
      </c>
      <c r="C839" s="340">
        <f>Inek2021A3[[#This Row],[Betrag2]]</f>
        <v>80527.37</v>
      </c>
      <c r="D839" s="334" t="s">
        <v>3306</v>
      </c>
      <c r="E839" s="334" t="s">
        <v>3549</v>
      </c>
      <c r="F839" s="334" t="s">
        <v>3408</v>
      </c>
      <c r="G839" s="334" t="s">
        <v>3409</v>
      </c>
      <c r="H839" s="334" t="s">
        <v>3410</v>
      </c>
      <c r="I839" s="340">
        <v>80527.37</v>
      </c>
    </row>
    <row r="840" spans="1:9" x14ac:dyDescent="0.35">
      <c r="A840" s="334" t="str">
        <f>Inek2021A3[[#This Row],[ZPD2]]</f>
        <v>ZP70.35</v>
      </c>
      <c r="B840" s="334" t="str">
        <f>Inek2021A3[[#This Row],[OPSKode]]</f>
        <v>8-800.j4</v>
      </c>
      <c r="C840" s="340">
        <f>Inek2021A3[[#This Row],[Betrag2]]</f>
        <v>86113.08</v>
      </c>
      <c r="D840" s="334" t="s">
        <v>3306</v>
      </c>
      <c r="E840" s="334" t="s">
        <v>3549</v>
      </c>
      <c r="F840" s="334" t="s">
        <v>3411</v>
      </c>
      <c r="G840" s="334" t="s">
        <v>3412</v>
      </c>
      <c r="H840" s="334" t="s">
        <v>3413</v>
      </c>
      <c r="I840" s="340">
        <v>86113.08</v>
      </c>
    </row>
    <row r="841" spans="1:9" x14ac:dyDescent="0.35">
      <c r="A841" s="334" t="str">
        <f>Inek2021A3[[#This Row],[ZPD2]]</f>
        <v>ZP70.36</v>
      </c>
      <c r="B841" s="334" t="str">
        <f>Inek2021A3[[#This Row],[OPSKode]]</f>
        <v>8-800.j5</v>
      </c>
      <c r="C841" s="340">
        <f>Inek2021A3[[#This Row],[Betrag2]]</f>
        <v>92164.27</v>
      </c>
      <c r="D841" s="334" t="s">
        <v>3306</v>
      </c>
      <c r="E841" s="334" t="s">
        <v>3549</v>
      </c>
      <c r="F841" s="334" t="s">
        <v>3414</v>
      </c>
      <c r="G841" s="334" t="s">
        <v>3415</v>
      </c>
      <c r="H841" s="334" t="s">
        <v>3416</v>
      </c>
      <c r="I841" s="340">
        <v>92164.27</v>
      </c>
    </row>
    <row r="842" spans="1:9" x14ac:dyDescent="0.35">
      <c r="A842" s="334" t="str">
        <f>Inek2021A3[[#This Row],[ZPD2]]</f>
        <v>ZP70.37</v>
      </c>
      <c r="B842" s="334" t="str">
        <f>Inek2021A3[[#This Row],[OPSKode]]</f>
        <v>8-800.j6</v>
      </c>
      <c r="C842" s="340">
        <f>Inek2021A3[[#This Row],[Betrag2]]</f>
        <v>99611.89</v>
      </c>
      <c r="D842" s="334" t="s">
        <v>3306</v>
      </c>
      <c r="E842" s="334" t="s">
        <v>3549</v>
      </c>
      <c r="F842" s="334" t="s">
        <v>3417</v>
      </c>
      <c r="G842" s="334" t="s">
        <v>3418</v>
      </c>
      <c r="H842" s="334" t="s">
        <v>3419</v>
      </c>
      <c r="I842" s="340">
        <v>99611.89</v>
      </c>
    </row>
    <row r="843" spans="1:9" x14ac:dyDescent="0.35">
      <c r="A843" s="334" t="str">
        <f>Inek2021A3[[#This Row],[ZPD2]]</f>
        <v>ZP70.38</v>
      </c>
      <c r="B843" s="334" t="str">
        <f>Inek2021A3[[#This Row],[OPSKode]]</f>
        <v>8-800.j7</v>
      </c>
      <c r="C843" s="340">
        <f>Inek2021A3[[#This Row],[Betrag2]]</f>
        <v>107059.5</v>
      </c>
      <c r="D843" s="334" t="s">
        <v>3306</v>
      </c>
      <c r="E843" s="334" t="s">
        <v>3549</v>
      </c>
      <c r="F843" s="334" t="s">
        <v>3420</v>
      </c>
      <c r="G843" s="334" t="s">
        <v>3421</v>
      </c>
      <c r="H843" s="334" t="s">
        <v>3422</v>
      </c>
      <c r="I843" s="340">
        <v>107059.5</v>
      </c>
    </row>
    <row r="844" spans="1:9" x14ac:dyDescent="0.35">
      <c r="A844" s="334" t="str">
        <f>Inek2021A3[[#This Row],[ZPD2]]</f>
        <v>ZP70.39</v>
      </c>
      <c r="B844" s="334" t="str">
        <f>Inek2021A3[[#This Row],[OPSKode]]</f>
        <v>8-800.j8</v>
      </c>
      <c r="C844" s="340">
        <f>Inek2021A3[[#This Row],[Betrag2]]</f>
        <v>114507.12</v>
      </c>
      <c r="D844" s="334" t="s">
        <v>3306</v>
      </c>
      <c r="E844" s="334" t="s">
        <v>3549</v>
      </c>
      <c r="F844" s="334" t="s">
        <v>3423</v>
      </c>
      <c r="G844" s="334" t="s">
        <v>3424</v>
      </c>
      <c r="H844" s="334" t="s">
        <v>3425</v>
      </c>
      <c r="I844" s="340">
        <v>114507.12</v>
      </c>
    </row>
    <row r="845" spans="1:9" x14ac:dyDescent="0.35">
      <c r="A845" s="334" t="str">
        <f>Inek2021A3[[#This Row],[ZPD2]]</f>
        <v>ZP70.40</v>
      </c>
      <c r="B845" s="334" t="str">
        <f>Inek2021A3[[#This Row],[OPSKode]]</f>
        <v>8-800.j9</v>
      </c>
      <c r="C845" s="340">
        <f>Inek2021A3[[#This Row],[Betrag2]]</f>
        <v>121954.74</v>
      </c>
      <c r="D845" s="334" t="s">
        <v>3306</v>
      </c>
      <c r="E845" s="334" t="s">
        <v>3549</v>
      </c>
      <c r="F845" s="334" t="s">
        <v>3426</v>
      </c>
      <c r="G845" s="334" t="s">
        <v>3427</v>
      </c>
      <c r="H845" s="334" t="s">
        <v>3428</v>
      </c>
      <c r="I845" s="340">
        <v>121954.74</v>
      </c>
    </row>
    <row r="846" spans="1:9" x14ac:dyDescent="0.35">
      <c r="A846" s="334" t="str">
        <f>Inek2021A3[[#This Row],[ZPD2]]</f>
        <v>ZP70.41</v>
      </c>
      <c r="B846" s="334" t="str">
        <f>Inek2021A3[[#This Row],[OPSKode]]</f>
        <v>8-800.ja</v>
      </c>
      <c r="C846" s="340">
        <f>Inek2021A3[[#This Row],[Betrag2]]</f>
        <v>129867.83</v>
      </c>
      <c r="D846" s="334" t="s">
        <v>3306</v>
      </c>
      <c r="E846" s="334" t="s">
        <v>3549</v>
      </c>
      <c r="F846" s="334" t="s">
        <v>3429</v>
      </c>
      <c r="G846" s="334" t="s">
        <v>3430</v>
      </c>
      <c r="H846" s="334" t="s">
        <v>3431</v>
      </c>
      <c r="I846" s="340">
        <v>129867.83</v>
      </c>
    </row>
    <row r="847" spans="1:9" x14ac:dyDescent="0.35">
      <c r="A847" s="334" t="str">
        <f>Inek2021A3[[#This Row],[ZPD2]]</f>
        <v>ZP70.42</v>
      </c>
      <c r="B847" s="334" t="str">
        <f>Inek2021A3[[#This Row],[OPSKode]]</f>
        <v>8-800.jb</v>
      </c>
      <c r="C847" s="340">
        <f>Inek2021A3[[#This Row],[Betrag2]]</f>
        <v>139177.35</v>
      </c>
      <c r="D847" s="334" t="s">
        <v>3306</v>
      </c>
      <c r="E847" s="334" t="s">
        <v>3549</v>
      </c>
      <c r="F847" s="334" t="s">
        <v>3432</v>
      </c>
      <c r="G847" s="334" t="s">
        <v>3433</v>
      </c>
      <c r="H847" s="334" t="s">
        <v>3434</v>
      </c>
      <c r="I847" s="340">
        <v>139177.35</v>
      </c>
    </row>
    <row r="848" spans="1:9" x14ac:dyDescent="0.35">
      <c r="A848" s="334" t="str">
        <f>Inek2021A3[[#This Row],[ZPD2]]</f>
        <v>ZP70.43</v>
      </c>
      <c r="B848" s="334" t="str">
        <f>Inek2021A3[[#This Row],[OPSKode]]</f>
        <v>8-800.jc</v>
      </c>
      <c r="C848" s="340">
        <f>Inek2021A3[[#This Row],[Betrag2]]</f>
        <v>148486.88</v>
      </c>
      <c r="D848" s="334" t="s">
        <v>3306</v>
      </c>
      <c r="E848" s="334" t="s">
        <v>3549</v>
      </c>
      <c r="F848" s="334" t="s">
        <v>3435</v>
      </c>
      <c r="G848" s="334" t="s">
        <v>3436</v>
      </c>
      <c r="H848" s="334" t="s">
        <v>3437</v>
      </c>
      <c r="I848" s="340">
        <v>148486.88</v>
      </c>
    </row>
    <row r="849" spans="1:9" x14ac:dyDescent="0.35">
      <c r="A849" s="334" t="str">
        <f>Inek2021A3[[#This Row],[ZPD2]]</f>
        <v>ZP70.44</v>
      </c>
      <c r="B849" s="334" t="str">
        <f>Inek2021A3[[#This Row],[OPSKode]]</f>
        <v>8-800.jd</v>
      </c>
      <c r="C849" s="340">
        <f>Inek2021A3[[#This Row],[Betrag2]]</f>
        <v>157796.4</v>
      </c>
      <c r="D849" s="334" t="s">
        <v>3306</v>
      </c>
      <c r="E849" s="334" t="s">
        <v>3549</v>
      </c>
      <c r="F849" s="334" t="s">
        <v>3438</v>
      </c>
      <c r="G849" s="334" t="s">
        <v>3439</v>
      </c>
      <c r="H849" s="334" t="s">
        <v>3440</v>
      </c>
      <c r="I849" s="340">
        <v>157796.4</v>
      </c>
    </row>
    <row r="850" spans="1:9" x14ac:dyDescent="0.35">
      <c r="A850" s="334" t="str">
        <f>Inek2021A3[[#This Row],[ZPD2]]</f>
        <v>ZP70.45</v>
      </c>
      <c r="B850" s="334" t="str">
        <f>Inek2021A3[[#This Row],[OPSKode]]</f>
        <v>8-800.je</v>
      </c>
      <c r="C850" s="340">
        <f>Inek2021A3[[#This Row],[Betrag2]]</f>
        <v>167105.92000000001</v>
      </c>
      <c r="D850" s="334" t="s">
        <v>3306</v>
      </c>
      <c r="E850" s="334" t="s">
        <v>3549</v>
      </c>
      <c r="F850" s="334" t="s">
        <v>3441</v>
      </c>
      <c r="G850" s="334" t="s">
        <v>3442</v>
      </c>
      <c r="H850" s="334" t="s">
        <v>3443</v>
      </c>
      <c r="I850" s="340">
        <v>167105.92000000001</v>
      </c>
    </row>
    <row r="851" spans="1:9" x14ac:dyDescent="0.35">
      <c r="A851" s="334" t="str">
        <f>Inek2021A3[[#This Row],[ZPD2]]</f>
        <v>ZP70.46</v>
      </c>
      <c r="B851" s="334" t="str">
        <f>Inek2021A3[[#This Row],[OPSKode]]</f>
        <v>8-800.jf</v>
      </c>
      <c r="C851" s="340">
        <f>Inek2021A3[[#This Row],[Betrag2]]</f>
        <v>176415.44</v>
      </c>
      <c r="D851" s="334" t="s">
        <v>3306</v>
      </c>
      <c r="E851" s="334" t="s">
        <v>3549</v>
      </c>
      <c r="F851" s="334" t="s">
        <v>3444</v>
      </c>
      <c r="G851" s="334" t="s">
        <v>3445</v>
      </c>
      <c r="H851" s="334" t="s">
        <v>3446</v>
      </c>
      <c r="I851" s="340">
        <v>176415.44</v>
      </c>
    </row>
    <row r="852" spans="1:9" x14ac:dyDescent="0.35">
      <c r="C852" s="340"/>
      <c r="D852" s="334" t="s">
        <v>3790</v>
      </c>
      <c r="E852" s="334" t="s">
        <v>3791</v>
      </c>
      <c r="H852" s="334" t="s">
        <v>3791</v>
      </c>
    </row>
    <row r="853" spans="1:9" x14ac:dyDescent="0.35">
      <c r="A853" s="334" t="str">
        <f>Inek2021A3[[#This Row],[ZPD2]]</f>
        <v>ZP73.01</v>
      </c>
      <c r="B853" s="334" t="str">
        <f>Inek2021A3[[#This Row],[OPSKode]]</f>
        <v>8-630.2</v>
      </c>
      <c r="C853" s="340">
        <f>Inek2021A3[[#This Row],[Betrag2]]</f>
        <v>394.58</v>
      </c>
      <c r="D853" s="334" t="s">
        <v>3790</v>
      </c>
      <c r="E853" s="334" t="s">
        <v>3791</v>
      </c>
      <c r="F853" s="334" t="s">
        <v>3792</v>
      </c>
      <c r="G853" s="334" t="s">
        <v>3793</v>
      </c>
      <c r="H853" s="334" t="s">
        <v>3794</v>
      </c>
      <c r="I853" s="340">
        <v>394.58</v>
      </c>
    </row>
    <row r="854" spans="1:9" x14ac:dyDescent="0.35">
      <c r="A854" s="334" t="str">
        <f>Inek2021A3[[#This Row],[ZPD2]]</f>
        <v>ZP73.02</v>
      </c>
      <c r="B854" s="334" t="str">
        <f>Inek2021A3[[#This Row],[OPSKode]]</f>
        <v>8-630.3</v>
      </c>
      <c r="C854" s="340">
        <f>Inek2021A3[[#This Row],[Betrag2]]</f>
        <v>298.23</v>
      </c>
      <c r="D854" s="334" t="s">
        <v>3790</v>
      </c>
      <c r="E854" s="334" t="s">
        <v>3791</v>
      </c>
      <c r="F854" s="334" t="s">
        <v>3795</v>
      </c>
      <c r="G854" s="334" t="s">
        <v>3796</v>
      </c>
      <c r="H854" s="334" t="s">
        <v>3797</v>
      </c>
      <c r="I854" s="340">
        <v>298.23</v>
      </c>
    </row>
    <row r="855" spans="1:9" x14ac:dyDescent="0.35">
      <c r="C855" s="340"/>
      <c r="D855" s="334" t="s">
        <v>3798</v>
      </c>
      <c r="E855" s="334" t="s">
        <v>3623</v>
      </c>
      <c r="H855" s="334" t="s">
        <v>3624</v>
      </c>
    </row>
    <row r="856" spans="1:9" x14ac:dyDescent="0.35">
      <c r="A856" s="334" t="str">
        <f>Inek2021A3[[#This Row],[ZPD2]]</f>
        <v>ZP74.01</v>
      </c>
      <c r="B856" s="334" t="str">
        <f>Inek2021A3[[#This Row],[OPSKode]]</f>
        <v>6-006.j0</v>
      </c>
      <c r="C856" s="340">
        <f>Inek2021A3[[#This Row],[Betrag2]]</f>
        <v>1681.57</v>
      </c>
      <c r="D856" s="334" t="s">
        <v>3798</v>
      </c>
      <c r="E856" s="334" t="s">
        <v>3623</v>
      </c>
      <c r="F856" s="334" t="s">
        <v>3799</v>
      </c>
      <c r="G856" s="334" t="s">
        <v>3800</v>
      </c>
      <c r="H856" s="334" t="s">
        <v>992</v>
      </c>
      <c r="I856" s="340">
        <v>1681.57</v>
      </c>
    </row>
    <row r="857" spans="1:9" x14ac:dyDescent="0.35">
      <c r="A857" s="334" t="str">
        <f>Inek2021A3[[#This Row],[ZPD2]]</f>
        <v>ZP74.02</v>
      </c>
      <c r="B857" s="334" t="str">
        <f>Inek2021A3[[#This Row],[OPSKode]]</f>
        <v>6-006.j1</v>
      </c>
      <c r="C857" s="340">
        <f>Inek2021A3[[#This Row],[Betrag2]]</f>
        <v>2402.2399999999998</v>
      </c>
      <c r="D857" s="334" t="s">
        <v>3798</v>
      </c>
      <c r="E857" s="334" t="s">
        <v>3623</v>
      </c>
      <c r="F857" s="334" t="s">
        <v>3801</v>
      </c>
      <c r="G857" s="334" t="s">
        <v>3802</v>
      </c>
      <c r="H857" s="334" t="s">
        <v>995</v>
      </c>
      <c r="I857" s="340">
        <v>2402.2399999999998</v>
      </c>
    </row>
    <row r="858" spans="1:9" x14ac:dyDescent="0.35">
      <c r="A858" s="334" t="str">
        <f>Inek2021A3[[#This Row],[ZPD2]]</f>
        <v>ZP74.03</v>
      </c>
      <c r="B858" s="334" t="str">
        <f>Inek2021A3[[#This Row],[OPSKode]]</f>
        <v>6-006.j2</v>
      </c>
      <c r="C858" s="340">
        <f>Inek2021A3[[#This Row],[Betrag2]]</f>
        <v>3122.92</v>
      </c>
      <c r="D858" s="334" t="s">
        <v>3798</v>
      </c>
      <c r="E858" s="334" t="s">
        <v>3623</v>
      </c>
      <c r="F858" s="334" t="s">
        <v>3803</v>
      </c>
      <c r="G858" s="334" t="s">
        <v>3804</v>
      </c>
      <c r="H858" s="334" t="s">
        <v>998</v>
      </c>
      <c r="I858" s="340">
        <v>3122.92</v>
      </c>
    </row>
    <row r="859" spans="1:9" x14ac:dyDescent="0.35">
      <c r="A859" s="334" t="str">
        <f>Inek2021A3[[#This Row],[ZPD2]]</f>
        <v>ZP74.04</v>
      </c>
      <c r="B859" s="334" t="str">
        <f>Inek2021A3[[#This Row],[OPSKode]]</f>
        <v>6-006.j3</v>
      </c>
      <c r="C859" s="340">
        <f>Inek2021A3[[#This Row],[Betrag2]]</f>
        <v>3843.59</v>
      </c>
      <c r="D859" s="334" t="s">
        <v>3798</v>
      </c>
      <c r="E859" s="334" t="s">
        <v>3623</v>
      </c>
      <c r="F859" s="334" t="s">
        <v>3805</v>
      </c>
      <c r="G859" s="334" t="s">
        <v>3806</v>
      </c>
      <c r="H859" s="334" t="s">
        <v>1001</v>
      </c>
      <c r="I859" s="340">
        <v>3843.59</v>
      </c>
    </row>
    <row r="860" spans="1:9" x14ac:dyDescent="0.35">
      <c r="A860" s="334" t="str">
        <f>Inek2021A3[[#This Row],[ZPD2]]</f>
        <v>ZP74.05</v>
      </c>
      <c r="B860" s="334" t="str">
        <f>Inek2021A3[[#This Row],[OPSKode]]</f>
        <v>6-006.j4</v>
      </c>
      <c r="C860" s="340">
        <f>Inek2021A3[[#This Row],[Betrag2]]</f>
        <v>4564.26</v>
      </c>
      <c r="D860" s="334" t="s">
        <v>3798</v>
      </c>
      <c r="E860" s="334" t="s">
        <v>3623</v>
      </c>
      <c r="F860" s="334" t="s">
        <v>3807</v>
      </c>
      <c r="G860" s="334" t="s">
        <v>3808</v>
      </c>
      <c r="H860" s="334" t="s">
        <v>1004</v>
      </c>
      <c r="I860" s="340">
        <v>4564.26</v>
      </c>
    </row>
    <row r="861" spans="1:9" x14ac:dyDescent="0.35">
      <c r="A861" s="334" t="str">
        <f>Inek2021A3[[#This Row],[ZPD2]]</f>
        <v>ZP74.06</v>
      </c>
      <c r="B861" s="334" t="str">
        <f>Inek2021A3[[#This Row],[OPSKode]]</f>
        <v>6-006.j5</v>
      </c>
      <c r="C861" s="340">
        <f>Inek2021A3[[#This Row],[Betrag2]]</f>
        <v>5284.94</v>
      </c>
      <c r="D861" s="334" t="s">
        <v>3798</v>
      </c>
      <c r="E861" s="334" t="s">
        <v>3623</v>
      </c>
      <c r="F861" s="334" t="s">
        <v>3809</v>
      </c>
      <c r="G861" s="334" t="s">
        <v>3810</v>
      </c>
      <c r="H861" s="334" t="s">
        <v>1007</v>
      </c>
      <c r="I861" s="340">
        <v>5284.94</v>
      </c>
    </row>
    <row r="862" spans="1:9" x14ac:dyDescent="0.35">
      <c r="A862" s="334" t="str">
        <f>Inek2021A3[[#This Row],[ZPD2]]</f>
        <v>ZP74.07</v>
      </c>
      <c r="B862" s="334" t="str">
        <f>Inek2021A3[[#This Row],[OPSKode]]</f>
        <v>6-006.j6</v>
      </c>
      <c r="C862" s="340">
        <f>Inek2021A3[[#This Row],[Betrag2]]</f>
        <v>5962.13</v>
      </c>
      <c r="D862" s="334" t="s">
        <v>3798</v>
      </c>
      <c r="E862" s="334" t="s">
        <v>3623</v>
      </c>
      <c r="F862" s="334" t="s">
        <v>3811</v>
      </c>
      <c r="G862" s="334" t="s">
        <v>3812</v>
      </c>
      <c r="H862" s="334" t="s">
        <v>1010</v>
      </c>
      <c r="I862" s="340">
        <v>5962.13</v>
      </c>
    </row>
    <row r="863" spans="1:9" x14ac:dyDescent="0.35">
      <c r="A863" s="334" t="str">
        <f>Inek2021A3[[#This Row],[ZPD2]]</f>
        <v>ZP74.08</v>
      </c>
      <c r="B863" s="334" t="str">
        <f>Inek2021A3[[#This Row],[OPSKode]]</f>
        <v>6-006.j7</v>
      </c>
      <c r="C863" s="340">
        <f>Inek2021A3[[#This Row],[Betrag2]]</f>
        <v>6726.28</v>
      </c>
      <c r="D863" s="334" t="s">
        <v>3798</v>
      </c>
      <c r="E863" s="334" t="s">
        <v>3623</v>
      </c>
      <c r="F863" s="334" t="s">
        <v>3813</v>
      </c>
      <c r="G863" s="334" t="s">
        <v>3814</v>
      </c>
      <c r="H863" s="334" t="s">
        <v>1013</v>
      </c>
      <c r="I863" s="340">
        <v>6726.28</v>
      </c>
    </row>
    <row r="864" spans="1:9" x14ac:dyDescent="0.35">
      <c r="A864" s="334" t="str">
        <f>Inek2021A3[[#This Row],[ZPD2]]</f>
        <v>ZP74.09</v>
      </c>
      <c r="B864" s="334" t="str">
        <f>Inek2021A3[[#This Row],[OPSKode]]</f>
        <v>6-006.j8</v>
      </c>
      <c r="C864" s="340">
        <f>Inek2021A3[[#This Row],[Betrag2]]</f>
        <v>7687.18</v>
      </c>
      <c r="D864" s="334" t="s">
        <v>3798</v>
      </c>
      <c r="E864" s="334" t="s">
        <v>3623</v>
      </c>
      <c r="F864" s="334" t="s">
        <v>3815</v>
      </c>
      <c r="G864" s="334" t="s">
        <v>3816</v>
      </c>
      <c r="H864" s="334" t="s">
        <v>2326</v>
      </c>
      <c r="I864" s="340">
        <v>7687.18</v>
      </c>
    </row>
    <row r="865" spans="1:9" x14ac:dyDescent="0.35">
      <c r="A865" s="334" t="str">
        <f>Inek2021A3[[#This Row],[ZPD2]]</f>
        <v>ZP74.10</v>
      </c>
      <c r="B865" s="334" t="str">
        <f>Inek2021A3[[#This Row],[OPSKode]]</f>
        <v>6-006.j9</v>
      </c>
      <c r="C865" s="340">
        <f>Inek2021A3[[#This Row],[Betrag2]]</f>
        <v>9128.52</v>
      </c>
      <c r="D865" s="334" t="s">
        <v>3798</v>
      </c>
      <c r="E865" s="334" t="s">
        <v>3623</v>
      </c>
      <c r="F865" s="334" t="s">
        <v>3817</v>
      </c>
      <c r="G865" s="334" t="s">
        <v>3818</v>
      </c>
      <c r="H865" s="334" t="s">
        <v>1022</v>
      </c>
      <c r="I865" s="340">
        <v>9128.52</v>
      </c>
    </row>
    <row r="866" spans="1:9" x14ac:dyDescent="0.35">
      <c r="A866" s="334" t="str">
        <f>Inek2021A3[[#This Row],[ZPD2]]</f>
        <v>ZP74.11</v>
      </c>
      <c r="B866" s="334" t="str">
        <f>Inek2021A3[[#This Row],[OPSKode]]</f>
        <v>6-006.ja</v>
      </c>
      <c r="C866" s="340">
        <f>Inek2021A3[[#This Row],[Betrag2]]</f>
        <v>10569.87</v>
      </c>
      <c r="D866" s="334" t="s">
        <v>3798</v>
      </c>
      <c r="E866" s="334" t="s">
        <v>3623</v>
      </c>
      <c r="F866" s="334" t="s">
        <v>3819</v>
      </c>
      <c r="G866" s="334" t="s">
        <v>3820</v>
      </c>
      <c r="H866" s="334" t="s">
        <v>1025</v>
      </c>
      <c r="I866" s="340">
        <v>10569.87</v>
      </c>
    </row>
    <row r="867" spans="1:9" x14ac:dyDescent="0.35">
      <c r="A867" s="334" t="str">
        <f>Inek2021A3[[#This Row],[ZPD2]]</f>
        <v>ZP74.12</v>
      </c>
      <c r="B867" s="334" t="str">
        <f>Inek2021A3[[#This Row],[OPSKode]]</f>
        <v>6-006.jb</v>
      </c>
      <c r="C867" s="340">
        <f>Inek2021A3[[#This Row],[Betrag2]]</f>
        <v>11963.89</v>
      </c>
      <c r="D867" s="334" t="s">
        <v>3798</v>
      </c>
      <c r="E867" s="334" t="s">
        <v>3623</v>
      </c>
      <c r="F867" s="334" t="s">
        <v>3821</v>
      </c>
      <c r="G867" s="334" t="s">
        <v>3822</v>
      </c>
      <c r="H867" s="334" t="s">
        <v>1028</v>
      </c>
      <c r="I867" s="340">
        <v>11963.89</v>
      </c>
    </row>
    <row r="868" spans="1:9" x14ac:dyDescent="0.35">
      <c r="A868" s="334" t="str">
        <f>Inek2021A3[[#This Row],[ZPD2]]</f>
        <v>ZP74.13</v>
      </c>
      <c r="B868" s="334" t="str">
        <f>Inek2021A3[[#This Row],[OPSKode]]</f>
        <v>6-006.jc</v>
      </c>
      <c r="C868" s="340">
        <f>Inek2021A3[[#This Row],[Betrag2]]</f>
        <v>13452.56</v>
      </c>
      <c r="D868" s="334" t="s">
        <v>3798</v>
      </c>
      <c r="E868" s="334" t="s">
        <v>3623</v>
      </c>
      <c r="F868" s="334" t="s">
        <v>3823</v>
      </c>
      <c r="G868" s="334" t="s">
        <v>3824</v>
      </c>
      <c r="H868" s="334" t="s">
        <v>1031</v>
      </c>
      <c r="I868" s="340">
        <v>13452.56</v>
      </c>
    </row>
    <row r="869" spans="1:9" x14ac:dyDescent="0.35">
      <c r="A869" s="334" t="str">
        <f>Inek2021A3[[#This Row],[ZPD2]]</f>
        <v>ZP74.14</v>
      </c>
      <c r="B869" s="334" t="str">
        <f>Inek2021A3[[#This Row],[OPSKode]]</f>
        <v>6-006.jd</v>
      </c>
      <c r="C869" s="340">
        <f>Inek2021A3[[#This Row],[Betrag2]]</f>
        <v>14842.98</v>
      </c>
      <c r="D869" s="334" t="s">
        <v>3798</v>
      </c>
      <c r="E869" s="334" t="s">
        <v>3623</v>
      </c>
      <c r="F869" s="334" t="s">
        <v>3825</v>
      </c>
      <c r="G869" s="334" t="s">
        <v>3826</v>
      </c>
      <c r="H869" s="334" t="s">
        <v>1034</v>
      </c>
      <c r="I869" s="340">
        <v>14842.98</v>
      </c>
    </row>
    <row r="870" spans="1:9" x14ac:dyDescent="0.35">
      <c r="A870" s="334" t="str">
        <f>Inek2021A3[[#This Row],[ZPD2]]</f>
        <v>ZP74.15</v>
      </c>
      <c r="B870" s="334" t="str">
        <f>Inek2021A3[[#This Row],[OPSKode]]</f>
        <v>6-006.je</v>
      </c>
      <c r="C870" s="340">
        <f>Inek2021A3[[#This Row],[Betrag2]]</f>
        <v>16335.25</v>
      </c>
      <c r="D870" s="334" t="s">
        <v>3798</v>
      </c>
      <c r="E870" s="334" t="s">
        <v>3623</v>
      </c>
      <c r="F870" s="334" t="s">
        <v>3827</v>
      </c>
      <c r="G870" s="334" t="s">
        <v>3828</v>
      </c>
      <c r="H870" s="334" t="s">
        <v>1037</v>
      </c>
      <c r="I870" s="340">
        <v>16335.25</v>
      </c>
    </row>
    <row r="871" spans="1:9" x14ac:dyDescent="0.35">
      <c r="A871" s="334" t="str">
        <f>Inek2021A3[[#This Row],[ZPD2]]</f>
        <v>ZP74.16</v>
      </c>
      <c r="B871" s="334" t="str">
        <f>Inek2021A3[[#This Row],[OPSKode]]</f>
        <v>6-006.jf</v>
      </c>
      <c r="C871" s="340">
        <f>Inek2021A3[[#This Row],[Betrag2]]</f>
        <v>17776.599999999999</v>
      </c>
      <c r="D871" s="334" t="s">
        <v>3798</v>
      </c>
      <c r="E871" s="334" t="s">
        <v>3623</v>
      </c>
      <c r="F871" s="334" t="s">
        <v>3829</v>
      </c>
      <c r="G871" s="334" t="s">
        <v>3830</v>
      </c>
      <c r="H871" s="334" t="s">
        <v>1040</v>
      </c>
      <c r="I871" s="340">
        <v>17776.599999999999</v>
      </c>
    </row>
    <row r="872" spans="1:9" x14ac:dyDescent="0.35">
      <c r="A872" s="334" t="str">
        <f>Inek2021A3[[#This Row],[ZPD2]]</f>
        <v>ZP74.17</v>
      </c>
      <c r="B872" s="334" t="str">
        <f>Inek2021A3[[#This Row],[OPSKode]]</f>
        <v>6-006.jg</v>
      </c>
      <c r="C872" s="340">
        <f>Inek2021A3[[#This Row],[Betrag2]]</f>
        <v>19698.400000000001</v>
      </c>
      <c r="D872" s="334" t="s">
        <v>3798</v>
      </c>
      <c r="E872" s="334" t="s">
        <v>3623</v>
      </c>
      <c r="F872" s="334" t="s">
        <v>3831</v>
      </c>
      <c r="G872" s="334" t="s">
        <v>3832</v>
      </c>
      <c r="H872" s="334" t="s">
        <v>3655</v>
      </c>
      <c r="I872" s="340">
        <v>19698.400000000001</v>
      </c>
    </row>
    <row r="873" spans="1:9" x14ac:dyDescent="0.35">
      <c r="A873" s="334" t="str">
        <f>Inek2021A3[[#This Row],[ZPD2]]</f>
        <v>ZP74.18</v>
      </c>
      <c r="B873" s="334" t="str">
        <f>Inek2021A3[[#This Row],[OPSKode]]</f>
        <v>6-006.jh</v>
      </c>
      <c r="C873" s="340">
        <f>Inek2021A3[[#This Row],[Betrag2]]</f>
        <v>22501.57</v>
      </c>
      <c r="D873" s="334" t="s">
        <v>3798</v>
      </c>
      <c r="E873" s="334" t="s">
        <v>3623</v>
      </c>
      <c r="F873" s="334" t="s">
        <v>3833</v>
      </c>
      <c r="G873" s="334" t="s">
        <v>3834</v>
      </c>
      <c r="H873" s="334" t="s">
        <v>3658</v>
      </c>
      <c r="I873" s="340">
        <v>22501.57</v>
      </c>
    </row>
    <row r="874" spans="1:9" x14ac:dyDescent="0.35">
      <c r="A874" s="334" t="str">
        <f>Inek2021A3[[#This Row],[ZPD2]]</f>
        <v>ZP74.19</v>
      </c>
      <c r="B874" s="334" t="str">
        <f>Inek2021A3[[#This Row],[OPSKode]]</f>
        <v>6-006.jj</v>
      </c>
      <c r="C874" s="340">
        <f>Inek2021A3[[#This Row],[Betrag2]]</f>
        <v>25463.78</v>
      </c>
      <c r="D874" s="334" t="s">
        <v>3798</v>
      </c>
      <c r="E874" s="334" t="s">
        <v>3623</v>
      </c>
      <c r="F874" s="334" t="s">
        <v>3835</v>
      </c>
      <c r="G874" s="334" t="s">
        <v>3836</v>
      </c>
      <c r="H874" s="334" t="s">
        <v>3661</v>
      </c>
      <c r="I874" s="340">
        <v>25463.78</v>
      </c>
    </row>
    <row r="875" spans="1:9" x14ac:dyDescent="0.35">
      <c r="A875" s="334" t="str">
        <f>Inek2021A3[[#This Row],[ZPD2]]</f>
        <v>ZP74.20</v>
      </c>
      <c r="B875" s="334" t="str">
        <f>Inek2021A3[[#This Row],[OPSKode]]</f>
        <v>6-006.jk</v>
      </c>
      <c r="C875" s="340">
        <f>Inek2021A3[[#This Row],[Betrag2]]</f>
        <v>28346.47</v>
      </c>
      <c r="D875" s="334" t="s">
        <v>3798</v>
      </c>
      <c r="E875" s="334" t="s">
        <v>3623</v>
      </c>
      <c r="F875" s="334" t="s">
        <v>3837</v>
      </c>
      <c r="G875" s="334" t="s">
        <v>3838</v>
      </c>
      <c r="H875" s="334" t="s">
        <v>3664</v>
      </c>
      <c r="I875" s="340">
        <v>28346.47</v>
      </c>
    </row>
    <row r="876" spans="1:9" x14ac:dyDescent="0.35">
      <c r="A876" s="334" t="str">
        <f>Inek2021A3[[#This Row],[ZPD2]]</f>
        <v>ZP74.21</v>
      </c>
      <c r="B876" s="334" t="str">
        <f>Inek2021A3[[#This Row],[OPSKode]]</f>
        <v>6-006.jm</v>
      </c>
      <c r="C876" s="340">
        <f>Inek2021A3[[#This Row],[Betrag2]]</f>
        <v>31229.16</v>
      </c>
      <c r="D876" s="334" t="s">
        <v>3798</v>
      </c>
      <c r="E876" s="334" t="s">
        <v>3623</v>
      </c>
      <c r="F876" s="334" t="s">
        <v>3839</v>
      </c>
      <c r="G876" s="334" t="s">
        <v>3840</v>
      </c>
      <c r="H876" s="334" t="s">
        <v>3667</v>
      </c>
      <c r="I876" s="340">
        <v>31229.16</v>
      </c>
    </row>
    <row r="877" spans="1:9" x14ac:dyDescent="0.35">
      <c r="A877" s="334" t="str">
        <f>Inek2021A3[[#This Row],[ZPD2]]</f>
        <v>ZP74.22</v>
      </c>
      <c r="B877" s="334" t="str">
        <f>Inek2021A3[[#This Row],[OPSKode]]</f>
        <v>6-006.jn</v>
      </c>
      <c r="C877" s="340">
        <f>Inek2021A3[[#This Row],[Betrag2]]</f>
        <v>35072.75</v>
      </c>
      <c r="D877" s="334" t="s">
        <v>3798</v>
      </c>
      <c r="E877" s="334" t="s">
        <v>3623</v>
      </c>
      <c r="F877" s="334" t="s">
        <v>3841</v>
      </c>
      <c r="G877" s="334" t="s">
        <v>3842</v>
      </c>
      <c r="H877" s="334" t="s">
        <v>3843</v>
      </c>
      <c r="I877" s="340">
        <v>35072.75</v>
      </c>
    </row>
    <row r="878" spans="1:9" x14ac:dyDescent="0.35">
      <c r="A878" s="334" t="str">
        <f>Inek2021A3[[#This Row],[ZPD2]]</f>
        <v>ZP74.23</v>
      </c>
      <c r="B878" s="334" t="str">
        <f>Inek2021A3[[#This Row],[OPSKode]]</f>
        <v>6-006.jp</v>
      </c>
      <c r="C878" s="340">
        <f>Inek2021A3[[#This Row],[Betrag2]]</f>
        <v>40838.14</v>
      </c>
      <c r="D878" s="334" t="s">
        <v>3798</v>
      </c>
      <c r="E878" s="334" t="s">
        <v>3623</v>
      </c>
      <c r="F878" s="334" t="s">
        <v>3844</v>
      </c>
      <c r="G878" s="334" t="s">
        <v>3845</v>
      </c>
      <c r="H878" s="334" t="s">
        <v>3846</v>
      </c>
      <c r="I878" s="340">
        <v>40838.14</v>
      </c>
    </row>
    <row r="879" spans="1:9" x14ac:dyDescent="0.35">
      <c r="A879" s="334" t="str">
        <f>Inek2021A3[[#This Row],[ZPD2]]</f>
        <v>ZP74.24</v>
      </c>
      <c r="B879" s="334" t="str">
        <f>Inek2021A3[[#This Row],[OPSKode]]</f>
        <v>6-006.jq</v>
      </c>
      <c r="C879" s="340">
        <f>Inek2021A3[[#This Row],[Betrag2]]</f>
        <v>46603.519999999997</v>
      </c>
      <c r="D879" s="334" t="s">
        <v>3798</v>
      </c>
      <c r="E879" s="334" t="s">
        <v>3623</v>
      </c>
      <c r="F879" s="334" t="s">
        <v>3847</v>
      </c>
      <c r="G879" s="334" t="s">
        <v>3848</v>
      </c>
      <c r="H879" s="334" t="s">
        <v>3849</v>
      </c>
      <c r="I879" s="340">
        <v>46603.519999999997</v>
      </c>
    </row>
    <row r="880" spans="1:9" x14ac:dyDescent="0.35">
      <c r="A880" s="334" t="str">
        <f>Inek2021A3[[#This Row],[ZPD2]]</f>
        <v>ZP74.25</v>
      </c>
      <c r="B880" s="334" t="str">
        <f>Inek2021A3[[#This Row],[OPSKode]]</f>
        <v>6-006.jr</v>
      </c>
      <c r="C880" s="340">
        <f>Inek2021A3[[#This Row],[Betrag2]]</f>
        <v>54290.7</v>
      </c>
      <c r="D880" s="334" t="s">
        <v>3798</v>
      </c>
      <c r="E880" s="334" t="s">
        <v>3623</v>
      </c>
      <c r="F880" s="334" t="s">
        <v>3850</v>
      </c>
      <c r="G880" s="334" t="s">
        <v>3851</v>
      </c>
      <c r="H880" s="334" t="s">
        <v>3852</v>
      </c>
      <c r="I880" s="340">
        <v>54290.7</v>
      </c>
    </row>
    <row r="881" spans="1:9" x14ac:dyDescent="0.35">
      <c r="A881" s="334" t="str">
        <f>Inek2021A3[[#This Row],[ZPD2]]</f>
        <v>ZP74.26</v>
      </c>
      <c r="B881" s="334" t="str">
        <f>Inek2021A3[[#This Row],[OPSKode]]</f>
        <v>6-006.js</v>
      </c>
      <c r="C881" s="340">
        <f>Inek2021A3[[#This Row],[Betrag2]]</f>
        <v>65821.47</v>
      </c>
      <c r="D881" s="334" t="s">
        <v>3798</v>
      </c>
      <c r="E881" s="334" t="s">
        <v>3623</v>
      </c>
      <c r="F881" s="334" t="s">
        <v>3853</v>
      </c>
      <c r="G881" s="334" t="s">
        <v>3854</v>
      </c>
      <c r="H881" s="334" t="s">
        <v>3855</v>
      </c>
      <c r="I881" s="340">
        <v>65821.47</v>
      </c>
    </row>
    <row r="882" spans="1:9" x14ac:dyDescent="0.35">
      <c r="A882" s="334" t="str">
        <f>Inek2021A3[[#This Row],[ZPD2]]</f>
        <v>ZP74.27</v>
      </c>
      <c r="B882" s="334" t="str">
        <f>Inek2021A3[[#This Row],[OPSKode]]</f>
        <v>6-006.jt</v>
      </c>
      <c r="C882" s="340">
        <f>Inek2021A3[[#This Row],[Betrag2]]</f>
        <v>77352.240000000005</v>
      </c>
      <c r="D882" s="334" t="s">
        <v>3798</v>
      </c>
      <c r="E882" s="334" t="s">
        <v>3623</v>
      </c>
      <c r="F882" s="334" t="s">
        <v>3856</v>
      </c>
      <c r="G882" s="334" t="s">
        <v>3857</v>
      </c>
      <c r="H882" s="334" t="s">
        <v>3858</v>
      </c>
      <c r="I882" s="340">
        <v>77352.240000000005</v>
      </c>
    </row>
    <row r="883" spans="1:9" x14ac:dyDescent="0.35">
      <c r="A883" s="334" t="str">
        <f>Inek2021A3[[#This Row],[ZPD2]]</f>
        <v>ZP74.28</v>
      </c>
      <c r="B883" s="334" t="str">
        <f>Inek2021A3[[#This Row],[OPSKode]]</f>
        <v>6-006.ju</v>
      </c>
      <c r="C883" s="340">
        <f>Inek2021A3[[#This Row],[Betrag2]]</f>
        <v>88883</v>
      </c>
      <c r="D883" s="334" t="s">
        <v>3798</v>
      </c>
      <c r="E883" s="334" t="s">
        <v>3623</v>
      </c>
      <c r="F883" s="334" t="s">
        <v>3859</v>
      </c>
      <c r="G883" s="334" t="s">
        <v>3860</v>
      </c>
      <c r="H883" s="334" t="s">
        <v>3861</v>
      </c>
      <c r="I883" s="340">
        <v>88883</v>
      </c>
    </row>
    <row r="884" spans="1:9" x14ac:dyDescent="0.35">
      <c r="A884" s="334" t="str">
        <f>Inek2021A3[[#This Row],[ZPD2]]</f>
        <v>ZP74.29</v>
      </c>
      <c r="B884" s="334" t="str">
        <f>Inek2021A3[[#This Row],[OPSKode]]</f>
        <v>6-006.jv</v>
      </c>
      <c r="C884" s="340">
        <f>Inek2021A3[[#This Row],[Betrag2]]</f>
        <v>100413.77</v>
      </c>
      <c r="D884" s="334" t="s">
        <v>3798</v>
      </c>
      <c r="E884" s="334" t="s">
        <v>3623</v>
      </c>
      <c r="F884" s="334" t="s">
        <v>3862</v>
      </c>
      <c r="G884" s="334" t="s">
        <v>3863</v>
      </c>
      <c r="H884" s="334" t="s">
        <v>3864</v>
      </c>
      <c r="I884" s="340">
        <v>100413.77</v>
      </c>
    </row>
    <row r="885" spans="1:9" x14ac:dyDescent="0.35">
      <c r="A885" s="334" t="str">
        <f>Inek2021A3[[#This Row],[ZPD2]]</f>
        <v>ZP74.30</v>
      </c>
      <c r="B885" s="334" t="str">
        <f>Inek2021A3[[#This Row],[OPSKode]]</f>
        <v>6-006.jw</v>
      </c>
      <c r="C885" s="340">
        <f>Inek2021A3[[#This Row],[Betrag2]]</f>
        <v>111944.54</v>
      </c>
      <c r="D885" s="334" t="s">
        <v>3798</v>
      </c>
      <c r="E885" s="334" t="s">
        <v>3623</v>
      </c>
      <c r="F885" s="334" t="s">
        <v>3865</v>
      </c>
      <c r="G885" s="334" t="s">
        <v>3866</v>
      </c>
      <c r="H885" s="334" t="s">
        <v>3867</v>
      </c>
      <c r="I885" s="340">
        <v>111944.54</v>
      </c>
    </row>
    <row r="886" spans="1:9" x14ac:dyDescent="0.35">
      <c r="C886" s="340"/>
      <c r="D886" s="334" t="s">
        <v>3924</v>
      </c>
      <c r="E886" s="334" t="s">
        <v>3925</v>
      </c>
      <c r="H886" s="334" t="s">
        <v>3925</v>
      </c>
    </row>
    <row r="887" spans="1:9" x14ac:dyDescent="0.35">
      <c r="A887" s="334" t="str">
        <f>Inek2021A3[[#This Row],[ZPD2]]</f>
        <v>ZP75.01</v>
      </c>
      <c r="B887" s="334" t="str">
        <f>Inek2021A3[[#This Row],[OPSKode]]</f>
        <v>8-632.0</v>
      </c>
      <c r="C887" s="340">
        <f>Inek2021A3[[#This Row],[Betrag2]]</f>
        <v>106.29</v>
      </c>
      <c r="D887" s="334" t="s">
        <v>3924</v>
      </c>
      <c r="E887" s="334" t="s">
        <v>3925</v>
      </c>
      <c r="F887" s="334" t="s">
        <v>3926</v>
      </c>
      <c r="G887" s="334" t="s">
        <v>3927</v>
      </c>
      <c r="H887" s="334" t="s">
        <v>3794</v>
      </c>
      <c r="I887" s="340">
        <v>106.29</v>
      </c>
    </row>
    <row r="888" spans="1:9" x14ac:dyDescent="0.35">
      <c r="A888" s="334" t="str">
        <f>Inek2021A3[[#This Row],[ZPD2]]</f>
        <v>ZP75.02</v>
      </c>
      <c r="B888" s="334" t="str">
        <f>Inek2021A3[[#This Row],[OPSKode]]</f>
        <v>8-632.1</v>
      </c>
      <c r="C888" s="340">
        <f>Inek2021A3[[#This Row],[Betrag2]]</f>
        <v>68.19</v>
      </c>
      <c r="D888" s="334" t="s">
        <v>3924</v>
      </c>
      <c r="E888" s="334" t="s">
        <v>3925</v>
      </c>
      <c r="F888" s="334" t="s">
        <v>3928</v>
      </c>
      <c r="G888" s="334" t="s">
        <v>3929</v>
      </c>
      <c r="H888" s="334" t="s">
        <v>3797</v>
      </c>
      <c r="I888" s="340">
        <v>68.19</v>
      </c>
    </row>
  </sheetData>
  <pageMargins left="0.7" right="0.7" top="0.78740157499999996" bottom="0.78740157499999996" header="0.3" footer="0.3"/>
  <ignoredErrors>
    <ignoredError sqref="C30 C99 C123 C176 C362 C456 C599 C647 C699 C743 C750" calculatedColumn="1"/>
  </ignoredErrors>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324" customWidth="1"/>
    <col min="5" max="5" width="31.58203125" style="65" customWidth="1"/>
    <col min="6" max="16384" width="10" style="65"/>
  </cols>
  <sheetData>
    <row r="1" spans="1:12" s="1" customFormat="1" ht="20.25" customHeight="1" x14ac:dyDescent="0.3">
      <c r="A1" s="1" t="s">
        <v>160</v>
      </c>
      <c r="C1" s="314"/>
      <c r="D1" s="314"/>
    </row>
    <row r="2" spans="1:12" s="1" customFormat="1" ht="20.25" customHeight="1" x14ac:dyDescent="0.3">
      <c r="A2" s="160" t="s">
        <v>81</v>
      </c>
      <c r="B2" s="218">
        <f>'A1'!B2</f>
        <v>2021</v>
      </c>
      <c r="C2" s="315"/>
      <c r="D2" s="315"/>
      <c r="E2" s="179"/>
      <c r="F2" s="179"/>
    </row>
    <row r="3" spans="1:12" s="1" customFormat="1" ht="20.25" customHeight="1" x14ac:dyDescent="0.3">
      <c r="A3" s="160" t="s">
        <v>13</v>
      </c>
      <c r="B3" s="436">
        <f>'A1'!B3</f>
        <v>44287</v>
      </c>
      <c r="C3" s="315"/>
      <c r="D3" s="315"/>
      <c r="E3" s="179"/>
      <c r="F3" s="179"/>
    </row>
    <row r="4" spans="1:12" s="1" customFormat="1" ht="20.25" customHeight="1" x14ac:dyDescent="0.3">
      <c r="A4" s="160" t="s">
        <v>0</v>
      </c>
      <c r="B4" s="278" t="str">
        <f>Krankenhaus</f>
        <v>DIE BEZEICHNUNG IHRER KLINIK</v>
      </c>
      <c r="C4" s="316"/>
      <c r="D4" s="316"/>
      <c r="E4" s="278"/>
      <c r="F4" s="190"/>
    </row>
    <row r="5" spans="1:12" s="1" customFormat="1" ht="20.25" customHeight="1" x14ac:dyDescent="0.3">
      <c r="A5" s="160" t="s">
        <v>159</v>
      </c>
      <c r="B5" s="218" t="s">
        <v>3937</v>
      </c>
      <c r="C5" s="317"/>
      <c r="D5" s="317"/>
      <c r="E5"/>
      <c r="F5"/>
    </row>
    <row r="6" spans="1:12" s="1" customFormat="1" ht="20.25" customHeight="1" x14ac:dyDescent="0.3">
      <c r="C6" s="314"/>
      <c r="D6" s="314"/>
    </row>
    <row r="7" spans="1:12" ht="20.25" customHeight="1" x14ac:dyDescent="0.3">
      <c r="A7" s="105" t="s">
        <v>164</v>
      </c>
      <c r="B7" s="40"/>
      <c r="C7" s="342"/>
      <c r="D7" s="342"/>
      <c r="E7" s="40"/>
    </row>
    <row r="8" spans="1:12" ht="20.25" customHeight="1" x14ac:dyDescent="0.35">
      <c r="A8" s="105" t="s">
        <v>165</v>
      </c>
      <c r="B8" s="41"/>
      <c r="C8" s="342"/>
      <c r="D8" s="342"/>
      <c r="E8" s="40"/>
    </row>
    <row r="9" spans="1:12" s="19" customFormat="1" ht="20.25" customHeight="1" x14ac:dyDescent="0.3">
      <c r="A9" s="290" t="s">
        <v>195</v>
      </c>
      <c r="B9" s="291" t="s">
        <v>3447</v>
      </c>
      <c r="C9" s="291"/>
      <c r="D9" s="291"/>
      <c r="E9" s="291"/>
      <c r="F9" s="291"/>
      <c r="G9" s="291"/>
      <c r="H9" s="291"/>
      <c r="I9" s="291"/>
      <c r="J9" s="291"/>
      <c r="K9" s="291"/>
      <c r="L9" s="291"/>
    </row>
    <row r="10" spans="1:12" ht="20.25" customHeight="1" x14ac:dyDescent="0.3"/>
    <row r="11" spans="1:12" ht="81" customHeight="1" x14ac:dyDescent="0.3">
      <c r="A11" s="331" t="s">
        <v>45</v>
      </c>
      <c r="B11" s="330" t="s">
        <v>120</v>
      </c>
      <c r="C11" s="344" t="s">
        <v>42</v>
      </c>
      <c r="D11" s="345" t="s">
        <v>146</v>
      </c>
      <c r="E11" s="136"/>
    </row>
    <row r="12" spans="1:12" x14ac:dyDescent="0.3">
      <c r="A12" s="43">
        <v>1</v>
      </c>
      <c r="B12" s="42">
        <v>2</v>
      </c>
      <c r="C12" s="347">
        <v>3</v>
      </c>
      <c r="D12" s="348">
        <v>4</v>
      </c>
      <c r="E12" s="46"/>
    </row>
    <row r="13" spans="1:12" s="1" customFormat="1" ht="20.149999999999999" customHeight="1" x14ac:dyDescent="0.3">
      <c r="A13" s="108" t="s">
        <v>44</v>
      </c>
      <c r="B13" s="277"/>
      <c r="C13" s="319"/>
      <c r="D13" s="314"/>
    </row>
    <row r="14" spans="1:12" ht="25" customHeight="1" x14ac:dyDescent="0.3">
      <c r="A14" s="155" t="s">
        <v>144</v>
      </c>
      <c r="B14" s="221">
        <f>SUM($B$16:B1000)</f>
        <v>11</v>
      </c>
      <c r="C14" s="322" t="s">
        <v>144</v>
      </c>
      <c r="D14" s="235">
        <f>SUM($D$16:D1000)</f>
        <v>33.646700000000003</v>
      </c>
      <c r="E14" s="39"/>
    </row>
    <row r="15" spans="1:12" s="1" customFormat="1" ht="20.149999999999999" customHeight="1" x14ac:dyDescent="0.3">
      <c r="A15" s="226" t="s">
        <v>91</v>
      </c>
      <c r="B15" s="227"/>
      <c r="C15" s="346"/>
      <c r="D15" s="257"/>
    </row>
    <row r="16" spans="1:12" ht="18.5" customHeight="1" x14ac:dyDescent="0.3">
      <c r="A16" s="233" t="s">
        <v>458</v>
      </c>
      <c r="B16" s="202">
        <v>1</v>
      </c>
      <c r="C16" s="306">
        <f>VLOOKUP(A16,Inek2019A5[],3,FALSE)</f>
        <v>1.1997</v>
      </c>
      <c r="D16" s="232">
        <f>B16*C16</f>
        <v>1.1997</v>
      </c>
      <c r="E16" s="46"/>
    </row>
    <row r="17" spans="1:4" ht="18.5" customHeight="1" x14ac:dyDescent="0.3">
      <c r="A17" s="349" t="s">
        <v>497</v>
      </c>
      <c r="B17" s="350">
        <v>10</v>
      </c>
      <c r="C17" s="351">
        <f>VLOOKUP(A17,Inek2019A5[],3,FALSE)</f>
        <v>3.2446999999999999</v>
      </c>
      <c r="D17" s="352">
        <f>B17*C17</f>
        <v>32.447000000000003</v>
      </c>
    </row>
    <row r="18" spans="1:4" x14ac:dyDescent="0.3">
      <c r="A18" s="36"/>
      <c r="B18" s="27"/>
    </row>
    <row r="19" spans="1:4" x14ac:dyDescent="0.3">
      <c r="A19" s="27"/>
      <c r="B19" s="27"/>
    </row>
    <row r="20" spans="1:4" x14ac:dyDescent="0.3">
      <c r="A20" s="27"/>
      <c r="B20" s="27"/>
    </row>
    <row r="21" spans="1:4" x14ac:dyDescent="0.3">
      <c r="A21" s="27"/>
      <c r="B21" s="27"/>
    </row>
    <row r="22" spans="1:4" x14ac:dyDescent="0.3">
      <c r="A22" s="27"/>
      <c r="B22" s="27"/>
    </row>
    <row r="23" spans="1:4" x14ac:dyDescent="0.3">
      <c r="A23" s="27"/>
      <c r="B23" s="27"/>
    </row>
    <row r="24" spans="1:4" x14ac:dyDescent="0.3">
      <c r="A24" s="27"/>
      <c r="B24" s="27"/>
    </row>
    <row r="25" spans="1:4" x14ac:dyDescent="0.3">
      <c r="A25" s="27"/>
      <c r="B25" s="27"/>
    </row>
    <row r="26" spans="1:4" x14ac:dyDescent="0.3">
      <c r="A26" s="27"/>
      <c r="B26" s="27"/>
    </row>
    <row r="27" spans="1:4" x14ac:dyDescent="0.3">
      <c r="A27" s="27"/>
      <c r="B27" s="27"/>
    </row>
    <row r="28" spans="1:4" x14ac:dyDescent="0.3">
      <c r="A28" s="27"/>
      <c r="B28" s="27"/>
    </row>
    <row r="29" spans="1:4" x14ac:dyDescent="0.3">
      <c r="A29" s="27"/>
      <c r="B29" s="27"/>
    </row>
    <row r="30" spans="1:4" x14ac:dyDescent="0.3">
      <c r="A30" s="27"/>
      <c r="B30" s="27"/>
    </row>
    <row r="31" spans="1:4" x14ac:dyDescent="0.3">
      <c r="A31" s="27"/>
      <c r="B31" s="27"/>
    </row>
    <row r="32" spans="1:4" x14ac:dyDescent="0.3">
      <c r="A32" s="27"/>
      <c r="B32" s="27"/>
    </row>
    <row r="33" spans="1:2" x14ac:dyDescent="0.3">
      <c r="A33" s="27"/>
      <c r="B33" s="27"/>
    </row>
    <row r="34" spans="1:2" x14ac:dyDescent="0.3">
      <c r="A34" s="27"/>
      <c r="B34" s="27"/>
    </row>
    <row r="35" spans="1:2" x14ac:dyDescent="0.3">
      <c r="A35" s="27"/>
      <c r="B35" s="27"/>
    </row>
    <row r="36" spans="1:2" x14ac:dyDescent="0.3">
      <c r="A36" s="27"/>
      <c r="B36" s="27"/>
    </row>
    <row r="37" spans="1:2" x14ac:dyDescent="0.3">
      <c r="A37" s="27"/>
      <c r="B37" s="27"/>
    </row>
    <row r="38" spans="1:2" x14ac:dyDescent="0.3">
      <c r="A38" s="27"/>
      <c r="B38" s="27"/>
    </row>
    <row r="39" spans="1:2" x14ac:dyDescent="0.3">
      <c r="A39" s="27"/>
      <c r="B39"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324" customWidth="1"/>
    <col min="5" max="5" width="31.58203125" style="65" customWidth="1"/>
    <col min="6" max="16384" width="10" style="65"/>
  </cols>
  <sheetData>
    <row r="1" spans="1:12" s="1" customFormat="1" ht="20.25" customHeight="1" x14ac:dyDescent="0.3">
      <c r="A1" s="1" t="s">
        <v>160</v>
      </c>
      <c r="C1" s="314"/>
      <c r="D1" s="314"/>
    </row>
    <row r="2" spans="1:12" s="1" customFormat="1" ht="20.25" customHeight="1" x14ac:dyDescent="0.3">
      <c r="A2" s="160" t="s">
        <v>81</v>
      </c>
      <c r="B2" s="218">
        <f>'A1'!B2</f>
        <v>2021</v>
      </c>
      <c r="C2" s="315"/>
      <c r="D2" s="315"/>
      <c r="E2" s="179"/>
      <c r="F2" s="179"/>
    </row>
    <row r="3" spans="1:12" s="1" customFormat="1" ht="20.25" customHeight="1" x14ac:dyDescent="0.3">
      <c r="A3" s="160" t="s">
        <v>13</v>
      </c>
      <c r="B3" s="436">
        <f>'A1'!B3</f>
        <v>44287</v>
      </c>
      <c r="C3" s="315"/>
      <c r="D3" s="315"/>
      <c r="E3" s="179"/>
      <c r="F3" s="179"/>
    </row>
    <row r="4" spans="1:12" s="1" customFormat="1" ht="20.25" customHeight="1" x14ac:dyDescent="0.3">
      <c r="A4" s="160" t="s">
        <v>0</v>
      </c>
      <c r="B4" s="278" t="str">
        <f>Krankenhaus</f>
        <v>DIE BEZEICHNUNG IHRER KLINIK</v>
      </c>
      <c r="C4" s="316"/>
      <c r="D4" s="316"/>
      <c r="E4" s="278"/>
      <c r="F4" s="190"/>
    </row>
    <row r="5" spans="1:12" s="1" customFormat="1" ht="20.25" customHeight="1" x14ac:dyDescent="0.3">
      <c r="A5" s="160" t="s">
        <v>159</v>
      </c>
      <c r="B5" s="218" t="s">
        <v>210</v>
      </c>
      <c r="C5" s="317"/>
      <c r="D5" s="317"/>
      <c r="E5"/>
      <c r="F5"/>
    </row>
    <row r="6" spans="1:12" s="1" customFormat="1" ht="20.25" customHeight="1" x14ac:dyDescent="0.3">
      <c r="C6" s="314"/>
      <c r="D6" s="314"/>
    </row>
    <row r="7" spans="1:12" ht="20.25" customHeight="1" x14ac:dyDescent="0.3">
      <c r="A7" s="105" t="s">
        <v>164</v>
      </c>
      <c r="B7" s="40"/>
      <c r="C7" s="342"/>
      <c r="D7" s="342"/>
      <c r="E7" s="40"/>
    </row>
    <row r="8" spans="1:12" ht="20.25" customHeight="1" x14ac:dyDescent="0.35">
      <c r="A8" s="105" t="s">
        <v>165</v>
      </c>
      <c r="B8" s="41"/>
      <c r="C8" s="342"/>
      <c r="D8" s="342"/>
      <c r="E8" s="40"/>
    </row>
    <row r="9" spans="1:12" s="19" customFormat="1" ht="20.25" customHeight="1" x14ac:dyDescent="0.3">
      <c r="A9" s="290" t="s">
        <v>195</v>
      </c>
      <c r="B9" s="291" t="s">
        <v>3930</v>
      </c>
      <c r="C9" s="291"/>
      <c r="D9" s="291"/>
      <c r="E9" s="291"/>
      <c r="F9" s="291"/>
      <c r="G9" s="291"/>
      <c r="H9" s="291"/>
      <c r="I9" s="291"/>
      <c r="J9" s="291"/>
      <c r="K9" s="291"/>
      <c r="L9" s="291"/>
    </row>
    <row r="10" spans="1:12" ht="20.25" customHeight="1" x14ac:dyDescent="0.3"/>
    <row r="11" spans="1:12" ht="81" customHeight="1" x14ac:dyDescent="0.3">
      <c r="A11" s="331" t="s">
        <v>45</v>
      </c>
      <c r="B11" s="330" t="s">
        <v>120</v>
      </c>
      <c r="C11" s="344" t="s">
        <v>42</v>
      </c>
      <c r="D11" s="345" t="s">
        <v>146</v>
      </c>
      <c r="E11" s="136"/>
    </row>
    <row r="12" spans="1:12" x14ac:dyDescent="0.3">
      <c r="A12" s="43">
        <v>1</v>
      </c>
      <c r="B12" s="42">
        <v>2</v>
      </c>
      <c r="C12" s="347">
        <v>3</v>
      </c>
      <c r="D12" s="348">
        <v>4</v>
      </c>
      <c r="E12" s="46"/>
    </row>
    <row r="13" spans="1:12" s="1" customFormat="1" ht="20.149999999999999" customHeight="1" x14ac:dyDescent="0.3">
      <c r="A13" s="108" t="s">
        <v>44</v>
      </c>
      <c r="B13" s="277"/>
      <c r="C13" s="319"/>
      <c r="D13" s="314"/>
    </row>
    <row r="14" spans="1:12" ht="25" customHeight="1" x14ac:dyDescent="0.3">
      <c r="A14" s="155" t="s">
        <v>144</v>
      </c>
      <c r="B14" s="221">
        <f>SUM($B$16:B1000)</f>
        <v>11</v>
      </c>
      <c r="C14" s="322" t="s">
        <v>144</v>
      </c>
      <c r="D14" s="235">
        <f>SUM($D$16:D1000)</f>
        <v>33.646700000000003</v>
      </c>
      <c r="E14" s="39"/>
    </row>
    <row r="15" spans="1:12" s="1" customFormat="1" ht="20.149999999999999" customHeight="1" x14ac:dyDescent="0.3">
      <c r="A15" s="226" t="s">
        <v>91</v>
      </c>
      <c r="B15" s="227"/>
      <c r="C15" s="346"/>
      <c r="D15" s="257"/>
    </row>
    <row r="16" spans="1:12" ht="18.5" customHeight="1" x14ac:dyDescent="0.3">
      <c r="A16" s="233" t="s">
        <v>458</v>
      </c>
      <c r="B16" s="202">
        <v>1</v>
      </c>
      <c r="C16" s="306">
        <f>VLOOKUP(A16,Inek2019A5[],3,FALSE)</f>
        <v>1.1997</v>
      </c>
      <c r="D16" s="232">
        <f>B16*C16</f>
        <v>1.1997</v>
      </c>
      <c r="E16" s="46"/>
    </row>
    <row r="17" spans="1:4" ht="18.5" customHeight="1" x14ac:dyDescent="0.3">
      <c r="A17" s="349" t="s">
        <v>497</v>
      </c>
      <c r="B17" s="350">
        <v>10</v>
      </c>
      <c r="C17" s="351">
        <f>VLOOKUP(A17,Inek2019A5[],3,FALSE)</f>
        <v>3.2446999999999999</v>
      </c>
      <c r="D17" s="352">
        <f>B17*C17</f>
        <v>32.447000000000003</v>
      </c>
    </row>
    <row r="18" spans="1:4" x14ac:dyDescent="0.3">
      <c r="A18" s="36"/>
      <c r="B18" s="27"/>
    </row>
    <row r="19" spans="1:4" x14ac:dyDescent="0.3">
      <c r="A19" s="27"/>
      <c r="B19" s="27"/>
    </row>
    <row r="20" spans="1:4" x14ac:dyDescent="0.3">
      <c r="A20" s="27"/>
      <c r="B20" s="27"/>
    </row>
    <row r="21" spans="1:4" x14ac:dyDescent="0.3">
      <c r="A21" s="27"/>
      <c r="B21" s="27"/>
    </row>
    <row r="22" spans="1:4" x14ac:dyDescent="0.3">
      <c r="A22" s="27"/>
      <c r="B22" s="27"/>
    </row>
    <row r="23" spans="1:4" x14ac:dyDescent="0.3">
      <c r="A23" s="27"/>
      <c r="B23" s="27"/>
    </row>
    <row r="24" spans="1:4" x14ac:dyDescent="0.3">
      <c r="A24" s="27"/>
      <c r="B24" s="27"/>
    </row>
    <row r="25" spans="1:4" x14ac:dyDescent="0.3">
      <c r="A25" s="27"/>
      <c r="B25" s="27"/>
    </row>
    <row r="26" spans="1:4" x14ac:dyDescent="0.3">
      <c r="A26" s="27"/>
      <c r="B26" s="27"/>
    </row>
    <row r="27" spans="1:4" x14ac:dyDescent="0.3">
      <c r="A27" s="27"/>
      <c r="B27" s="27"/>
    </row>
    <row r="28" spans="1:4" x14ac:dyDescent="0.3">
      <c r="A28" s="27"/>
      <c r="B28" s="27"/>
    </row>
    <row r="29" spans="1:4" x14ac:dyDescent="0.3">
      <c r="A29" s="27"/>
      <c r="B29" s="27"/>
    </row>
    <row r="30" spans="1:4" x14ac:dyDescent="0.3">
      <c r="A30" s="27"/>
      <c r="B30" s="27"/>
    </row>
    <row r="31" spans="1:4" x14ac:dyDescent="0.3">
      <c r="A31" s="27"/>
      <c r="B31" s="27"/>
    </row>
    <row r="32" spans="1:4" x14ac:dyDescent="0.3">
      <c r="A32" s="27"/>
      <c r="B32" s="27"/>
    </row>
    <row r="33" spans="1:2" x14ac:dyDescent="0.3">
      <c r="A33" s="27"/>
      <c r="B33" s="27"/>
    </row>
    <row r="34" spans="1:2" x14ac:dyDescent="0.3">
      <c r="A34" s="27"/>
      <c r="B34" s="27"/>
    </row>
    <row r="35" spans="1:2" x14ac:dyDescent="0.3">
      <c r="A35" s="27"/>
      <c r="B35" s="27"/>
    </row>
    <row r="36" spans="1:2" x14ac:dyDescent="0.3">
      <c r="A36" s="27"/>
      <c r="B36" s="27"/>
    </row>
    <row r="37" spans="1:2" x14ac:dyDescent="0.3">
      <c r="A37" s="27"/>
      <c r="B37" s="27"/>
    </row>
    <row r="38" spans="1:2" x14ac:dyDescent="0.3">
      <c r="A38" s="27"/>
      <c r="B38" s="27"/>
    </row>
    <row r="39" spans="1:2" x14ac:dyDescent="0.3">
      <c r="A39" s="27"/>
      <c r="B39"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324" customWidth="1"/>
    <col min="5" max="5" width="31.58203125" style="65" customWidth="1"/>
    <col min="6" max="16384" width="10" style="65"/>
  </cols>
  <sheetData>
    <row r="1" spans="1:12" s="1" customFormat="1" ht="20.25" customHeight="1" x14ac:dyDescent="0.3">
      <c r="A1" s="1" t="s">
        <v>160</v>
      </c>
      <c r="C1" s="314"/>
      <c r="D1" s="314"/>
    </row>
    <row r="2" spans="1:12" s="1" customFormat="1" ht="20.25" customHeight="1" x14ac:dyDescent="0.3">
      <c r="A2" s="160" t="s">
        <v>81</v>
      </c>
      <c r="B2" s="218">
        <f>'A1'!B2</f>
        <v>2021</v>
      </c>
      <c r="C2" s="315"/>
      <c r="D2" s="315"/>
      <c r="E2" s="179"/>
      <c r="F2" s="179"/>
    </row>
    <row r="3" spans="1:12" s="1" customFormat="1" ht="20.25" customHeight="1" x14ac:dyDescent="0.3">
      <c r="A3" s="160" t="s">
        <v>13</v>
      </c>
      <c r="B3" s="436">
        <f>'A1'!B3</f>
        <v>44287</v>
      </c>
      <c r="C3" s="315"/>
      <c r="D3" s="315"/>
      <c r="E3" s="179"/>
      <c r="F3" s="179"/>
    </row>
    <row r="4" spans="1:12" s="1" customFormat="1" ht="20.25" customHeight="1" x14ac:dyDescent="0.3">
      <c r="A4" s="160" t="s">
        <v>0</v>
      </c>
      <c r="B4" s="278" t="str">
        <f>Krankenhaus</f>
        <v>DIE BEZEICHNUNG IHRER KLINIK</v>
      </c>
      <c r="C4" s="316"/>
      <c r="D4" s="316"/>
      <c r="E4" s="278"/>
      <c r="F4" s="190"/>
    </row>
    <row r="5" spans="1:12" s="1" customFormat="1" ht="20.25" customHeight="1" x14ac:dyDescent="0.3">
      <c r="A5" s="160" t="s">
        <v>159</v>
      </c>
      <c r="B5" s="218" t="s">
        <v>211</v>
      </c>
      <c r="C5" s="317"/>
      <c r="D5" s="317"/>
      <c r="E5"/>
      <c r="F5"/>
    </row>
    <row r="6" spans="1:12" s="1" customFormat="1" ht="20.25" customHeight="1" x14ac:dyDescent="0.3">
      <c r="C6" s="314"/>
      <c r="D6" s="314"/>
    </row>
    <row r="7" spans="1:12" ht="20.25" customHeight="1" x14ac:dyDescent="0.3">
      <c r="A7" s="105" t="s">
        <v>164</v>
      </c>
      <c r="B7" s="40"/>
      <c r="C7" s="342"/>
      <c r="D7" s="342"/>
      <c r="E7" s="40"/>
    </row>
    <row r="8" spans="1:12" ht="20.25" customHeight="1" x14ac:dyDescent="0.35">
      <c r="A8" s="105" t="s">
        <v>165</v>
      </c>
      <c r="B8" s="41"/>
      <c r="C8" s="342"/>
      <c r="D8" s="342"/>
      <c r="E8" s="40"/>
    </row>
    <row r="9" spans="1:12" s="19" customFormat="1" ht="20.25" customHeight="1" x14ac:dyDescent="0.3">
      <c r="A9" s="290" t="s">
        <v>195</v>
      </c>
      <c r="B9" s="291" t="s">
        <v>3931</v>
      </c>
      <c r="C9" s="291"/>
      <c r="D9" s="291"/>
      <c r="E9" s="291"/>
      <c r="F9" s="291"/>
      <c r="G9" s="291"/>
      <c r="H9" s="291"/>
      <c r="I9" s="291"/>
      <c r="J9" s="291"/>
      <c r="K9" s="291"/>
      <c r="L9" s="291"/>
    </row>
    <row r="10" spans="1:12" ht="20.25" customHeight="1" x14ac:dyDescent="0.3"/>
    <row r="11" spans="1:12" ht="81" customHeight="1" x14ac:dyDescent="0.3">
      <c r="A11" s="331" t="s">
        <v>45</v>
      </c>
      <c r="B11" s="330" t="s">
        <v>120</v>
      </c>
      <c r="C11" s="344" t="s">
        <v>42</v>
      </c>
      <c r="D11" s="345" t="s">
        <v>146</v>
      </c>
      <c r="E11" s="136"/>
    </row>
    <row r="12" spans="1:12" x14ac:dyDescent="0.3">
      <c r="A12" s="43">
        <v>1</v>
      </c>
      <c r="B12" s="42">
        <v>2</v>
      </c>
      <c r="C12" s="347">
        <v>3</v>
      </c>
      <c r="D12" s="348">
        <v>4</v>
      </c>
      <c r="E12" s="46"/>
    </row>
    <row r="13" spans="1:12" s="1" customFormat="1" ht="20.149999999999999" customHeight="1" x14ac:dyDescent="0.3">
      <c r="A13" s="108" t="s">
        <v>44</v>
      </c>
      <c r="B13" s="277"/>
      <c r="C13" s="319"/>
      <c r="D13" s="314"/>
    </row>
    <row r="14" spans="1:12" ht="25" customHeight="1" x14ac:dyDescent="0.3">
      <c r="A14" s="155" t="s">
        <v>144</v>
      </c>
      <c r="B14" s="221">
        <f>SUM($B$16:B1000)</f>
        <v>11</v>
      </c>
      <c r="C14" s="322" t="s">
        <v>144</v>
      </c>
      <c r="D14" s="235">
        <f>SUM($D$16:D1000)</f>
        <v>33.646700000000003</v>
      </c>
      <c r="E14" s="39"/>
    </row>
    <row r="15" spans="1:12" s="1" customFormat="1" ht="20.149999999999999" customHeight="1" x14ac:dyDescent="0.3">
      <c r="A15" s="226" t="s">
        <v>91</v>
      </c>
      <c r="B15" s="227"/>
      <c r="C15" s="346"/>
      <c r="D15" s="257"/>
    </row>
    <row r="16" spans="1:12" ht="18.5" customHeight="1" x14ac:dyDescent="0.3">
      <c r="A16" s="233" t="s">
        <v>458</v>
      </c>
      <c r="B16" s="202">
        <v>1</v>
      </c>
      <c r="C16" s="306">
        <f>VLOOKUP(A16,Inek2019A5[],3,FALSE)</f>
        <v>1.1997</v>
      </c>
      <c r="D16" s="232">
        <f>B16*C16</f>
        <v>1.1997</v>
      </c>
      <c r="E16" s="46"/>
    </row>
    <row r="17" spans="1:4" ht="18.5" customHeight="1" x14ac:dyDescent="0.3">
      <c r="A17" s="349" t="s">
        <v>497</v>
      </c>
      <c r="B17" s="350">
        <v>10</v>
      </c>
      <c r="C17" s="351">
        <f>VLOOKUP(A17,Inek2019A5[],3,FALSE)</f>
        <v>3.2446999999999999</v>
      </c>
      <c r="D17" s="352">
        <f>B17*C17</f>
        <v>32.447000000000003</v>
      </c>
    </row>
    <row r="18" spans="1:4" x14ac:dyDescent="0.3">
      <c r="A18" s="36"/>
      <c r="B18" s="27"/>
    </row>
    <row r="19" spans="1:4" x14ac:dyDescent="0.3">
      <c r="A19" s="27"/>
      <c r="B19" s="27"/>
    </row>
    <row r="20" spans="1:4" x14ac:dyDescent="0.3">
      <c r="A20" s="27"/>
      <c r="B20" s="27"/>
    </row>
    <row r="21" spans="1:4" x14ac:dyDescent="0.3">
      <c r="A21" s="27"/>
      <c r="B21" s="27"/>
    </row>
    <row r="22" spans="1:4" x14ac:dyDescent="0.3">
      <c r="A22" s="27"/>
      <c r="B22" s="27"/>
    </row>
    <row r="23" spans="1:4" x14ac:dyDescent="0.3">
      <c r="A23" s="27"/>
      <c r="B23" s="27"/>
    </row>
    <row r="24" spans="1:4" x14ac:dyDescent="0.3">
      <c r="A24" s="27"/>
      <c r="B24" s="27"/>
    </row>
    <row r="25" spans="1:4" x14ac:dyDescent="0.3">
      <c r="A25" s="27"/>
      <c r="B25" s="27"/>
    </row>
    <row r="26" spans="1:4" x14ac:dyDescent="0.3">
      <c r="A26" s="27"/>
      <c r="B26" s="27"/>
    </row>
    <row r="27" spans="1:4" x14ac:dyDescent="0.3">
      <c r="A27" s="27"/>
      <c r="B27" s="27"/>
    </row>
    <row r="28" spans="1:4" x14ac:dyDescent="0.3">
      <c r="A28" s="27"/>
      <c r="B28" s="27"/>
    </row>
    <row r="29" spans="1:4" x14ac:dyDescent="0.3">
      <c r="A29" s="27"/>
      <c r="B29" s="27"/>
    </row>
    <row r="30" spans="1:4" x14ac:dyDescent="0.3">
      <c r="A30" s="27"/>
      <c r="B30" s="27"/>
    </row>
    <row r="31" spans="1:4" x14ac:dyDescent="0.3">
      <c r="A31" s="27"/>
      <c r="B31" s="27"/>
    </row>
    <row r="32" spans="1:4" x14ac:dyDescent="0.3">
      <c r="A32" s="27"/>
      <c r="B32" s="27"/>
    </row>
    <row r="33" spans="1:2" x14ac:dyDescent="0.3">
      <c r="A33" s="27"/>
      <c r="B33" s="27"/>
    </row>
    <row r="34" spans="1:2" x14ac:dyDescent="0.3">
      <c r="A34" s="27"/>
      <c r="B34" s="27"/>
    </row>
    <row r="35" spans="1:2" x14ac:dyDescent="0.3">
      <c r="A35" s="27"/>
      <c r="B35" s="27"/>
    </row>
    <row r="36" spans="1:2" x14ac:dyDescent="0.3">
      <c r="A36" s="27"/>
      <c r="B36" s="27"/>
    </row>
    <row r="37" spans="1:2" x14ac:dyDescent="0.3">
      <c r="A37" s="27"/>
      <c r="B37" s="27"/>
    </row>
    <row r="38" spans="1:2" x14ac:dyDescent="0.3">
      <c r="A38" s="27"/>
      <c r="B38" s="27"/>
    </row>
    <row r="39" spans="1:2" x14ac:dyDescent="0.3">
      <c r="A39" s="27"/>
      <c r="B39"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324" customWidth="1"/>
    <col min="5" max="5" width="31.58203125" style="65" customWidth="1"/>
    <col min="6" max="16384" width="10" style="65"/>
  </cols>
  <sheetData>
    <row r="1" spans="1:12" s="1" customFormat="1" ht="20.25" customHeight="1" x14ac:dyDescent="0.3">
      <c r="A1" s="1" t="s">
        <v>160</v>
      </c>
      <c r="C1" s="314"/>
      <c r="D1" s="314"/>
    </row>
    <row r="2" spans="1:12" s="1" customFormat="1" ht="20.25" customHeight="1" x14ac:dyDescent="0.3">
      <c r="A2" s="160" t="s">
        <v>81</v>
      </c>
      <c r="B2" s="218">
        <f>'A1'!B2</f>
        <v>2021</v>
      </c>
      <c r="C2" s="315"/>
      <c r="D2" s="315"/>
      <c r="E2" s="179"/>
      <c r="F2" s="179"/>
    </row>
    <row r="3" spans="1:12" s="1" customFormat="1" ht="20.25" customHeight="1" x14ac:dyDescent="0.3">
      <c r="A3" s="160" t="s">
        <v>13</v>
      </c>
      <c r="B3" s="436">
        <f>'A1'!B3</f>
        <v>44287</v>
      </c>
      <c r="C3" s="315"/>
      <c r="D3" s="315"/>
      <c r="E3" s="179"/>
      <c r="F3" s="179"/>
    </row>
    <row r="4" spans="1:12" s="1" customFormat="1" ht="20.25" customHeight="1" x14ac:dyDescent="0.3">
      <c r="A4" s="160" t="s">
        <v>0</v>
      </c>
      <c r="B4" s="278" t="str">
        <f>Krankenhaus</f>
        <v>DIE BEZEICHNUNG IHRER KLINIK</v>
      </c>
      <c r="C4" s="316"/>
      <c r="D4" s="316"/>
      <c r="E4" s="278"/>
      <c r="F4" s="190"/>
    </row>
    <row r="5" spans="1:12" s="1" customFormat="1" ht="20.25" customHeight="1" x14ac:dyDescent="0.3">
      <c r="A5" s="160" t="s">
        <v>159</v>
      </c>
      <c r="B5" s="218" t="s">
        <v>212</v>
      </c>
      <c r="C5" s="317"/>
      <c r="D5" s="317"/>
      <c r="E5"/>
      <c r="F5"/>
    </row>
    <row r="6" spans="1:12" s="1" customFormat="1" ht="20.25" customHeight="1" x14ac:dyDescent="0.3">
      <c r="C6" s="314"/>
      <c r="D6" s="314"/>
    </row>
    <row r="7" spans="1:12" ht="20.25" customHeight="1" x14ac:dyDescent="0.3">
      <c r="A7" s="105" t="s">
        <v>164</v>
      </c>
      <c r="B7" s="40"/>
      <c r="C7" s="342"/>
      <c r="D7" s="342"/>
      <c r="E7" s="40"/>
    </row>
    <row r="8" spans="1:12" ht="20.25" customHeight="1" x14ac:dyDescent="0.35">
      <c r="A8" s="105" t="s">
        <v>165</v>
      </c>
      <c r="B8" s="41"/>
      <c r="C8" s="342"/>
      <c r="D8" s="342"/>
      <c r="E8" s="40"/>
    </row>
    <row r="9" spans="1:12" s="19" customFormat="1" ht="20.25" customHeight="1" x14ac:dyDescent="0.3">
      <c r="A9" s="290" t="s">
        <v>195</v>
      </c>
      <c r="B9" s="291" t="s">
        <v>3932</v>
      </c>
      <c r="C9" s="291"/>
      <c r="D9" s="291"/>
      <c r="E9" s="291"/>
      <c r="F9" s="291"/>
      <c r="G9" s="291"/>
      <c r="H9" s="291"/>
      <c r="I9" s="291"/>
      <c r="J9" s="291"/>
      <c r="K9" s="291"/>
      <c r="L9" s="291"/>
    </row>
    <row r="10" spans="1:12" ht="20.25" customHeight="1" x14ac:dyDescent="0.3"/>
    <row r="11" spans="1:12" ht="81" customHeight="1" x14ac:dyDescent="0.3">
      <c r="A11" s="331" t="s">
        <v>45</v>
      </c>
      <c r="B11" s="330" t="s">
        <v>120</v>
      </c>
      <c r="C11" s="344" t="s">
        <v>42</v>
      </c>
      <c r="D11" s="345" t="s">
        <v>146</v>
      </c>
      <c r="E11" s="136"/>
    </row>
    <row r="12" spans="1:12" x14ac:dyDescent="0.3">
      <c r="A12" s="43">
        <v>1</v>
      </c>
      <c r="B12" s="42">
        <v>2</v>
      </c>
      <c r="C12" s="347">
        <v>3</v>
      </c>
      <c r="D12" s="348">
        <v>4</v>
      </c>
      <c r="E12" s="46"/>
    </row>
    <row r="13" spans="1:12" s="1" customFormat="1" ht="20.149999999999999" customHeight="1" x14ac:dyDescent="0.3">
      <c r="A13" s="108" t="s">
        <v>44</v>
      </c>
      <c r="B13" s="277"/>
      <c r="C13" s="319"/>
      <c r="D13" s="314"/>
    </row>
    <row r="14" spans="1:12" ht="25" customHeight="1" x14ac:dyDescent="0.3">
      <c r="A14" s="155" t="s">
        <v>144</v>
      </c>
      <c r="B14" s="221">
        <f>SUM($B$16:B1000)</f>
        <v>11</v>
      </c>
      <c r="C14" s="322" t="s">
        <v>144</v>
      </c>
      <c r="D14" s="235">
        <f>SUM($D$16:D1000)</f>
        <v>35.286700000000003</v>
      </c>
      <c r="E14" s="39"/>
    </row>
    <row r="15" spans="1:12" s="1" customFormat="1" ht="20.149999999999999" customHeight="1" x14ac:dyDescent="0.3">
      <c r="A15" s="226" t="s">
        <v>91</v>
      </c>
      <c r="B15" s="227"/>
      <c r="C15" s="346"/>
      <c r="D15" s="257"/>
    </row>
    <row r="16" spans="1:12" ht="18.5" customHeight="1" x14ac:dyDescent="0.3">
      <c r="A16" s="233" t="s">
        <v>458</v>
      </c>
      <c r="B16" s="202">
        <v>1</v>
      </c>
      <c r="C16" s="306">
        <f>VLOOKUP(A16,Inek2020A5[],3,FALSE)</f>
        <v>1.2306999999999999</v>
      </c>
      <c r="D16" s="232">
        <f>B16*C16</f>
        <v>1.2306999999999999</v>
      </c>
      <c r="E16" s="46"/>
    </row>
    <row r="17" spans="1:4" ht="18.5" customHeight="1" x14ac:dyDescent="0.3">
      <c r="A17" s="349" t="s">
        <v>497</v>
      </c>
      <c r="B17" s="350">
        <v>10</v>
      </c>
      <c r="C17" s="351">
        <f>VLOOKUP(A17,Inek2020A5[],3,FALSE)</f>
        <v>3.4056000000000002</v>
      </c>
      <c r="D17" s="352">
        <f>B17*C17</f>
        <v>34.056000000000004</v>
      </c>
    </row>
    <row r="18" spans="1:4" x14ac:dyDescent="0.3">
      <c r="A18" s="36"/>
      <c r="B18" s="27"/>
    </row>
    <row r="19" spans="1:4" x14ac:dyDescent="0.3">
      <c r="A19" s="27"/>
      <c r="B19" s="27"/>
    </row>
    <row r="20" spans="1:4" x14ac:dyDescent="0.3">
      <c r="A20" s="27"/>
      <c r="B20" s="27"/>
    </row>
    <row r="21" spans="1:4" x14ac:dyDescent="0.3">
      <c r="A21" s="27"/>
      <c r="B21" s="27"/>
    </row>
    <row r="22" spans="1:4" x14ac:dyDescent="0.3">
      <c r="A22" s="27"/>
      <c r="B22" s="27"/>
    </row>
    <row r="23" spans="1:4" x14ac:dyDescent="0.3">
      <c r="A23" s="27"/>
      <c r="B23" s="27"/>
    </row>
    <row r="24" spans="1:4" x14ac:dyDescent="0.3">
      <c r="A24" s="27"/>
      <c r="B24" s="27"/>
    </row>
    <row r="25" spans="1:4" x14ac:dyDescent="0.3">
      <c r="A25" s="27"/>
      <c r="B25" s="27"/>
    </row>
    <row r="26" spans="1:4" x14ac:dyDescent="0.3">
      <c r="A26" s="27"/>
      <c r="B26" s="27"/>
    </row>
    <row r="27" spans="1:4" x14ac:dyDescent="0.3">
      <c r="A27" s="27"/>
      <c r="B27" s="27"/>
    </row>
    <row r="28" spans="1:4" x14ac:dyDescent="0.3">
      <c r="A28" s="27"/>
      <c r="B28" s="27"/>
    </row>
    <row r="29" spans="1:4" x14ac:dyDescent="0.3">
      <c r="A29" s="27"/>
      <c r="B29" s="27"/>
    </row>
    <row r="30" spans="1:4" x14ac:dyDescent="0.3">
      <c r="A30" s="27"/>
      <c r="B30" s="27"/>
    </row>
    <row r="31" spans="1:4" x14ac:dyDescent="0.3">
      <c r="A31" s="27"/>
      <c r="B31" s="27"/>
    </row>
    <row r="32" spans="1:4" x14ac:dyDescent="0.3">
      <c r="A32" s="27"/>
      <c r="B32" s="27"/>
    </row>
    <row r="33" spans="1:2" x14ac:dyDescent="0.3">
      <c r="A33" s="27"/>
      <c r="B33" s="27"/>
    </row>
    <row r="34" spans="1:2" x14ac:dyDescent="0.3">
      <c r="A34" s="27"/>
      <c r="B34" s="27"/>
    </row>
    <row r="35" spans="1:2" x14ac:dyDescent="0.3">
      <c r="A35" s="27"/>
      <c r="B35" s="27"/>
    </row>
    <row r="36" spans="1:2" x14ac:dyDescent="0.3">
      <c r="A36" s="27"/>
      <c r="B36" s="27"/>
    </row>
    <row r="37" spans="1:2" x14ac:dyDescent="0.3">
      <c r="A37" s="27"/>
      <c r="B37" s="27"/>
    </row>
    <row r="38" spans="1:2" x14ac:dyDescent="0.3">
      <c r="A38" s="27"/>
      <c r="B38" s="27"/>
    </row>
    <row r="39" spans="1:2" x14ac:dyDescent="0.3">
      <c r="A39" s="27"/>
      <c r="B39"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324" customWidth="1"/>
    <col min="5" max="5" width="31.58203125" style="65" customWidth="1"/>
    <col min="6" max="16384" width="10" style="65"/>
  </cols>
  <sheetData>
    <row r="1" spans="1:12" s="1" customFormat="1" ht="20.25" customHeight="1" x14ac:dyDescent="0.3">
      <c r="A1" s="1" t="s">
        <v>160</v>
      </c>
      <c r="C1" s="314"/>
      <c r="D1" s="314"/>
    </row>
    <row r="2" spans="1:12" s="1" customFormat="1" ht="20.25" customHeight="1" x14ac:dyDescent="0.3">
      <c r="A2" s="160" t="s">
        <v>81</v>
      </c>
      <c r="B2" s="218">
        <f>'A1'!B2</f>
        <v>2021</v>
      </c>
      <c r="C2" s="315"/>
      <c r="D2" s="315"/>
      <c r="E2" s="179"/>
      <c r="F2" s="179"/>
    </row>
    <row r="3" spans="1:12" s="1" customFormat="1" ht="20.25" customHeight="1" x14ac:dyDescent="0.3">
      <c r="A3" s="160" t="s">
        <v>13</v>
      </c>
      <c r="B3" s="436">
        <f>'A1'!B3</f>
        <v>44287</v>
      </c>
      <c r="C3" s="315"/>
      <c r="D3" s="315"/>
      <c r="E3" s="179"/>
      <c r="F3" s="179"/>
    </row>
    <row r="4" spans="1:12" s="1" customFormat="1" ht="20.25" customHeight="1" x14ac:dyDescent="0.3">
      <c r="A4" s="160" t="s">
        <v>0</v>
      </c>
      <c r="B4" s="278" t="str">
        <f>Krankenhaus</f>
        <v>DIE BEZEICHNUNG IHRER KLINIK</v>
      </c>
      <c r="C4" s="316"/>
      <c r="D4" s="316"/>
      <c r="E4" s="278"/>
      <c r="F4" s="190"/>
    </row>
    <row r="5" spans="1:12" s="1" customFormat="1" ht="20.25" customHeight="1" x14ac:dyDescent="0.3">
      <c r="A5" s="160" t="s">
        <v>159</v>
      </c>
      <c r="B5" s="218" t="s">
        <v>213</v>
      </c>
      <c r="C5" s="317"/>
      <c r="D5" s="317"/>
      <c r="E5"/>
      <c r="F5"/>
    </row>
    <row r="6" spans="1:12" s="1" customFormat="1" ht="20.25" customHeight="1" x14ac:dyDescent="0.3">
      <c r="C6" s="314"/>
      <c r="D6" s="314"/>
    </row>
    <row r="7" spans="1:12" ht="20.25" customHeight="1" x14ac:dyDescent="0.3">
      <c r="A7" s="105" t="s">
        <v>164</v>
      </c>
      <c r="B7" s="40"/>
      <c r="C7" s="342"/>
      <c r="D7" s="342"/>
      <c r="E7" s="40"/>
    </row>
    <row r="8" spans="1:12" ht="20.25" customHeight="1" x14ac:dyDescent="0.35">
      <c r="A8" s="105" t="s">
        <v>165</v>
      </c>
      <c r="B8" s="41"/>
      <c r="C8" s="342"/>
      <c r="D8" s="342"/>
      <c r="E8" s="40"/>
    </row>
    <row r="9" spans="1:12" s="19" customFormat="1" ht="20.25" customHeight="1" x14ac:dyDescent="0.3">
      <c r="A9" s="290" t="s">
        <v>195</v>
      </c>
      <c r="B9" s="291" t="s">
        <v>3933</v>
      </c>
      <c r="C9" s="291"/>
      <c r="D9" s="291"/>
      <c r="E9" s="291"/>
      <c r="F9" s="291"/>
      <c r="G9" s="291"/>
      <c r="H9" s="291"/>
      <c r="I9" s="291"/>
      <c r="J9" s="291"/>
      <c r="K9" s="291"/>
      <c r="L9" s="291"/>
    </row>
    <row r="10" spans="1:12" ht="20.25" customHeight="1" x14ac:dyDescent="0.3"/>
    <row r="11" spans="1:12" ht="81" customHeight="1" x14ac:dyDescent="0.3">
      <c r="A11" s="331" t="s">
        <v>45</v>
      </c>
      <c r="B11" s="330" t="s">
        <v>120</v>
      </c>
      <c r="C11" s="344" t="s">
        <v>42</v>
      </c>
      <c r="D11" s="345" t="s">
        <v>146</v>
      </c>
      <c r="E11" s="136"/>
    </row>
    <row r="12" spans="1:12" x14ac:dyDescent="0.3">
      <c r="A12" s="43">
        <v>1</v>
      </c>
      <c r="B12" s="42">
        <v>2</v>
      </c>
      <c r="C12" s="347">
        <v>3</v>
      </c>
      <c r="D12" s="348">
        <v>4</v>
      </c>
      <c r="E12" s="46"/>
    </row>
    <row r="13" spans="1:12" s="1" customFormat="1" ht="20.149999999999999" customHeight="1" x14ac:dyDescent="0.3">
      <c r="A13" s="108" t="s">
        <v>44</v>
      </c>
      <c r="B13" s="277"/>
      <c r="C13" s="319"/>
      <c r="D13" s="314"/>
    </row>
    <row r="14" spans="1:12" ht="25" customHeight="1" x14ac:dyDescent="0.3">
      <c r="A14" s="155" t="s">
        <v>144</v>
      </c>
      <c r="B14" s="221">
        <f>SUM($B$16:B1000)</f>
        <v>11</v>
      </c>
      <c r="C14" s="322" t="s">
        <v>144</v>
      </c>
      <c r="D14" s="235">
        <f>SUM($D$16:D1000)</f>
        <v>35.286700000000003</v>
      </c>
      <c r="E14" s="39"/>
    </row>
    <row r="15" spans="1:12" s="1" customFormat="1" ht="20.149999999999999" customHeight="1" x14ac:dyDescent="0.3">
      <c r="A15" s="226" t="s">
        <v>91</v>
      </c>
      <c r="B15" s="227"/>
      <c r="C15" s="346"/>
      <c r="D15" s="257"/>
    </row>
    <row r="16" spans="1:12" ht="18.5" customHeight="1" x14ac:dyDescent="0.3">
      <c r="A16" s="233" t="s">
        <v>458</v>
      </c>
      <c r="B16" s="202">
        <v>1</v>
      </c>
      <c r="C16" s="306">
        <f>VLOOKUP(A16,Inek2020A5[],3,FALSE)</f>
        <v>1.2306999999999999</v>
      </c>
      <c r="D16" s="232">
        <f>B16*C16</f>
        <v>1.2306999999999999</v>
      </c>
      <c r="E16" s="46"/>
    </row>
    <row r="17" spans="1:4" ht="18.5" customHeight="1" x14ac:dyDescent="0.3">
      <c r="A17" s="349" t="s">
        <v>497</v>
      </c>
      <c r="B17" s="350">
        <v>10</v>
      </c>
      <c r="C17" s="351">
        <f>VLOOKUP(A17,Inek2020A5[],3,FALSE)</f>
        <v>3.4056000000000002</v>
      </c>
      <c r="D17" s="352">
        <f>B17*C17</f>
        <v>34.056000000000004</v>
      </c>
    </row>
    <row r="18" spans="1:4" x14ac:dyDescent="0.3">
      <c r="A18" s="36"/>
      <c r="B18" s="27"/>
    </row>
    <row r="19" spans="1:4" x14ac:dyDescent="0.3">
      <c r="A19" s="27"/>
      <c r="B19" s="27"/>
    </row>
    <row r="20" spans="1:4" x14ac:dyDescent="0.3">
      <c r="A20" s="27"/>
      <c r="B20" s="27"/>
    </row>
    <row r="21" spans="1:4" x14ac:dyDescent="0.3">
      <c r="A21" s="27"/>
      <c r="B21" s="27"/>
    </row>
    <row r="22" spans="1:4" x14ac:dyDescent="0.3">
      <c r="A22" s="27"/>
      <c r="B22" s="27"/>
    </row>
    <row r="23" spans="1:4" x14ac:dyDescent="0.3">
      <c r="A23" s="27"/>
      <c r="B23" s="27"/>
    </row>
    <row r="24" spans="1:4" x14ac:dyDescent="0.3">
      <c r="A24" s="27"/>
      <c r="B24" s="27"/>
    </row>
    <row r="25" spans="1:4" x14ac:dyDescent="0.3">
      <c r="A25" s="27"/>
      <c r="B25" s="27"/>
    </row>
    <row r="26" spans="1:4" x14ac:dyDescent="0.3">
      <c r="A26" s="27"/>
      <c r="B26" s="27"/>
    </row>
    <row r="27" spans="1:4" x14ac:dyDescent="0.3">
      <c r="A27" s="27"/>
      <c r="B27" s="27"/>
    </row>
    <row r="28" spans="1:4" x14ac:dyDescent="0.3">
      <c r="A28" s="27"/>
      <c r="B28" s="27"/>
    </row>
    <row r="29" spans="1:4" x14ac:dyDescent="0.3">
      <c r="A29" s="27"/>
      <c r="B29" s="27"/>
    </row>
    <row r="30" spans="1:4" x14ac:dyDescent="0.3">
      <c r="A30" s="27"/>
      <c r="B30" s="27"/>
    </row>
    <row r="31" spans="1:4" x14ac:dyDescent="0.3">
      <c r="A31" s="27"/>
      <c r="B31" s="27"/>
    </row>
    <row r="32" spans="1:4" x14ac:dyDescent="0.3">
      <c r="A32" s="27"/>
      <c r="B32" s="27"/>
    </row>
    <row r="33" spans="1:2" x14ac:dyDescent="0.3">
      <c r="A33" s="27"/>
      <c r="B33" s="27"/>
    </row>
    <row r="34" spans="1:2" x14ac:dyDescent="0.3">
      <c r="A34" s="27"/>
      <c r="B34" s="27"/>
    </row>
    <row r="35" spans="1:2" x14ac:dyDescent="0.3">
      <c r="A35" s="27"/>
      <c r="B35" s="27"/>
    </row>
    <row r="36" spans="1:2" x14ac:dyDescent="0.3">
      <c r="A36" s="27"/>
      <c r="B36" s="27"/>
    </row>
    <row r="37" spans="1:2" x14ac:dyDescent="0.3">
      <c r="A37" s="27"/>
      <c r="B37" s="27"/>
    </row>
    <row r="38" spans="1:2" x14ac:dyDescent="0.3">
      <c r="A38" s="27"/>
      <c r="B38" s="27"/>
    </row>
    <row r="39" spans="1:2" x14ac:dyDescent="0.3">
      <c r="A39" s="27"/>
      <c r="B39"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00B0F0"/>
    <pageSetUpPr fitToPage="1"/>
  </sheetPr>
  <dimension ref="A1:F22"/>
  <sheetViews>
    <sheetView zoomScaleNormal="100" workbookViewId="0"/>
  </sheetViews>
  <sheetFormatPr baseColWidth="10" defaultRowHeight="14" x14ac:dyDescent="0.3"/>
  <cols>
    <col min="1" max="1" width="26.08203125" customWidth="1"/>
    <col min="2" max="2" width="21.08203125" customWidth="1"/>
  </cols>
  <sheetData>
    <row r="1" spans="1:6" s="1" customFormat="1" ht="20.25" customHeight="1" x14ac:dyDescent="0.3">
      <c r="A1" s="1" t="s">
        <v>160</v>
      </c>
    </row>
    <row r="2" spans="1:6" s="1" customFormat="1" ht="20.25" customHeight="1" x14ac:dyDescent="0.3">
      <c r="A2" s="285" t="s">
        <v>81</v>
      </c>
      <c r="B2" s="195">
        <v>2021</v>
      </c>
      <c r="C2" s="184"/>
      <c r="D2" s="184"/>
      <c r="E2" s="184"/>
      <c r="F2" s="185"/>
    </row>
    <row r="3" spans="1:6" s="1" customFormat="1" ht="20.25" customHeight="1" x14ac:dyDescent="0.3">
      <c r="A3" s="286" t="s">
        <v>13</v>
      </c>
      <c r="B3" s="250">
        <v>44287</v>
      </c>
      <c r="C3" s="186"/>
      <c r="D3" s="186"/>
      <c r="E3" s="186"/>
      <c r="F3" s="187"/>
    </row>
    <row r="4" spans="1:6" s="1" customFormat="1" ht="20.25" customHeight="1" x14ac:dyDescent="0.3">
      <c r="A4" s="286" t="s">
        <v>0</v>
      </c>
      <c r="B4" s="283" t="s">
        <v>3986</v>
      </c>
      <c r="C4" s="283"/>
      <c r="D4" s="283"/>
      <c r="E4" s="283"/>
      <c r="F4" s="284"/>
    </row>
    <row r="5" spans="1:6" s="1" customFormat="1" ht="20.25" customHeight="1" x14ac:dyDescent="0.3">
      <c r="A5" s="287" t="s">
        <v>159</v>
      </c>
      <c r="B5" s="220" t="s">
        <v>198</v>
      </c>
      <c r="C5" s="188"/>
      <c r="D5" s="188"/>
      <c r="E5" s="188"/>
      <c r="F5" s="189"/>
    </row>
    <row r="6" spans="1:6" ht="20.25" customHeight="1" x14ac:dyDescent="0.3">
      <c r="A6" s="143"/>
      <c r="B6" s="143"/>
      <c r="C6" s="143"/>
      <c r="D6" s="143"/>
    </row>
    <row r="7" spans="1:6" s="1" customFormat="1" ht="20.25" customHeight="1" x14ac:dyDescent="0.3">
      <c r="A7" s="144" t="s">
        <v>192</v>
      </c>
      <c r="B7" s="145"/>
      <c r="C7" s="145"/>
      <c r="D7" s="145"/>
      <c r="E7" s="107"/>
      <c r="F7" s="2"/>
    </row>
    <row r="8" spans="1:6" ht="20.25" customHeight="1" x14ac:dyDescent="0.3">
      <c r="A8" s="143"/>
      <c r="B8" s="143"/>
      <c r="C8" s="143"/>
      <c r="D8" s="143"/>
    </row>
    <row r="9" spans="1:6" ht="20.25" customHeight="1" x14ac:dyDescent="0.3">
      <c r="A9" s="183" t="s">
        <v>123</v>
      </c>
      <c r="B9" s="196"/>
    </row>
    <row r="10" spans="1:6" ht="20.25" customHeight="1" x14ac:dyDescent="0.3"/>
    <row r="11" spans="1:6" x14ac:dyDescent="0.3">
      <c r="B11" s="143"/>
      <c r="C11" s="143"/>
      <c r="D11" s="143"/>
    </row>
    <row r="12" spans="1:6" x14ac:dyDescent="0.3">
      <c r="A12" s="288" t="s">
        <v>124</v>
      </c>
      <c r="B12" s="143"/>
      <c r="C12" s="143"/>
      <c r="D12" s="143"/>
    </row>
    <row r="13" spans="1:6" x14ac:dyDescent="0.3">
      <c r="A13" s="43">
        <v>1</v>
      </c>
      <c r="B13" s="143"/>
      <c r="C13" s="143"/>
      <c r="D13" s="143"/>
    </row>
    <row r="14" spans="1:6" x14ac:dyDescent="0.3">
      <c r="A14" s="197"/>
      <c r="B14" s="143"/>
      <c r="C14" s="143"/>
      <c r="D14" s="143"/>
    </row>
    <row r="15" spans="1:6" x14ac:dyDescent="0.3">
      <c r="A15" s="198"/>
      <c r="B15" s="143"/>
      <c r="C15" s="143"/>
      <c r="D15" s="143"/>
    </row>
    <row r="16" spans="1:6" x14ac:dyDescent="0.3">
      <c r="A16" s="198"/>
      <c r="B16" s="143"/>
      <c r="C16" s="143"/>
      <c r="D16" s="143"/>
    </row>
    <row r="17" spans="1:4" x14ac:dyDescent="0.3">
      <c r="A17" s="198"/>
      <c r="B17" s="143"/>
      <c r="C17" s="143"/>
      <c r="D17" s="143"/>
    </row>
    <row r="18" spans="1:4" x14ac:dyDescent="0.3">
      <c r="A18" s="199"/>
      <c r="B18" s="143"/>
      <c r="C18" s="143"/>
      <c r="D18" s="143"/>
    </row>
    <row r="19" spans="1:4" x14ac:dyDescent="0.3">
      <c r="A19" s="200"/>
      <c r="B19" s="143"/>
      <c r="C19" s="143"/>
      <c r="D19" s="143"/>
    </row>
    <row r="20" spans="1:4" x14ac:dyDescent="0.3">
      <c r="A20" s="201"/>
      <c r="B20" s="143"/>
      <c r="C20" s="143"/>
      <c r="D20" s="143"/>
    </row>
    <row r="21" spans="1:4" x14ac:dyDescent="0.3">
      <c r="A21" s="143"/>
      <c r="B21" s="143"/>
      <c r="C21" s="143"/>
      <c r="D21" s="143"/>
    </row>
    <row r="22" spans="1:4" x14ac:dyDescent="0.3">
      <c r="A22" s="143"/>
      <c r="B22" s="143"/>
      <c r="C22" s="143"/>
      <c r="D22" s="143"/>
    </row>
  </sheetData>
  <pageMargins left="0.39370078740157483" right="0.39370078740157483" top="0.78740157480314965" bottom="0.78740157480314965" header="0.31496062992125984" footer="0.31496062992125984"/>
  <pageSetup paperSize="9" scale="95" fitToHeight="0" orientation="portrait" r:id="rId1"/>
  <headerFooter>
    <oddFooter>&amp;L&amp;A&amp;R&amp;P von &amp;N&amp;CAEB-Psych 2020 - Deutsche Krankenhausgesellschaft e. V.</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324" customWidth="1"/>
    <col min="5" max="5" width="31.58203125" style="65" customWidth="1"/>
    <col min="6" max="16384" width="10" style="65"/>
  </cols>
  <sheetData>
    <row r="1" spans="1:12" s="1" customFormat="1" ht="20.25" customHeight="1" x14ac:dyDescent="0.3">
      <c r="A1" s="1" t="s">
        <v>160</v>
      </c>
      <c r="C1" s="314"/>
      <c r="D1" s="314"/>
    </row>
    <row r="2" spans="1:12" s="1" customFormat="1" ht="20.25" customHeight="1" x14ac:dyDescent="0.3">
      <c r="A2" s="160" t="s">
        <v>81</v>
      </c>
      <c r="B2" s="218">
        <f>'A1'!B2</f>
        <v>2021</v>
      </c>
      <c r="C2" s="315"/>
      <c r="D2" s="315"/>
      <c r="E2" s="179"/>
      <c r="F2" s="179"/>
    </row>
    <row r="3" spans="1:12" s="1" customFormat="1" ht="20.25" customHeight="1" x14ac:dyDescent="0.3">
      <c r="A3" s="160" t="s">
        <v>13</v>
      </c>
      <c r="B3" s="436">
        <f>'A1'!B3</f>
        <v>44287</v>
      </c>
      <c r="C3" s="315"/>
      <c r="D3" s="315"/>
      <c r="E3" s="179"/>
      <c r="F3" s="179"/>
    </row>
    <row r="4" spans="1:12" s="1" customFormat="1" ht="20.25" customHeight="1" x14ac:dyDescent="0.3">
      <c r="A4" s="160" t="s">
        <v>0</v>
      </c>
      <c r="B4" s="278" t="str">
        <f>Krankenhaus</f>
        <v>DIE BEZEICHNUNG IHRER KLINIK</v>
      </c>
      <c r="C4" s="316"/>
      <c r="D4" s="316"/>
      <c r="E4" s="278"/>
      <c r="F4" s="190"/>
    </row>
    <row r="5" spans="1:12" s="1" customFormat="1" ht="20.25" customHeight="1" x14ac:dyDescent="0.3">
      <c r="A5" s="160" t="s">
        <v>159</v>
      </c>
      <c r="B5" s="218" t="s">
        <v>214</v>
      </c>
      <c r="C5" s="317"/>
      <c r="D5" s="317"/>
      <c r="E5"/>
      <c r="F5"/>
    </row>
    <row r="6" spans="1:12" s="1" customFormat="1" ht="20.25" customHeight="1" x14ac:dyDescent="0.3">
      <c r="C6" s="314"/>
      <c r="D6" s="314"/>
    </row>
    <row r="7" spans="1:12" ht="20.25" customHeight="1" x14ac:dyDescent="0.3">
      <c r="A7" s="105" t="s">
        <v>164</v>
      </c>
      <c r="B7" s="40"/>
      <c r="C7" s="342"/>
      <c r="D7" s="342"/>
      <c r="E7" s="40"/>
    </row>
    <row r="8" spans="1:12" ht="20.25" customHeight="1" x14ac:dyDescent="0.35">
      <c r="A8" s="105" t="s">
        <v>165</v>
      </c>
      <c r="B8" s="41"/>
      <c r="C8" s="342"/>
      <c r="D8" s="342"/>
      <c r="E8" s="40"/>
    </row>
    <row r="9" spans="1:12" s="19" customFormat="1" ht="20.25" customHeight="1" x14ac:dyDescent="0.3">
      <c r="A9" s="290" t="s">
        <v>195</v>
      </c>
      <c r="B9" s="291" t="s">
        <v>3934</v>
      </c>
      <c r="C9" s="291"/>
      <c r="D9" s="291"/>
      <c r="E9" s="291"/>
      <c r="F9" s="291"/>
      <c r="G9" s="291"/>
      <c r="H9" s="291"/>
      <c r="I9" s="291"/>
      <c r="J9" s="291"/>
      <c r="K9" s="291"/>
      <c r="L9" s="291"/>
    </row>
    <row r="10" spans="1:12" ht="20.25" customHeight="1" x14ac:dyDescent="0.3"/>
    <row r="11" spans="1:12" ht="81" customHeight="1" x14ac:dyDescent="0.3">
      <c r="A11" s="331" t="s">
        <v>45</v>
      </c>
      <c r="B11" s="330" t="s">
        <v>120</v>
      </c>
      <c r="C11" s="344" t="s">
        <v>42</v>
      </c>
      <c r="D11" s="345" t="s">
        <v>146</v>
      </c>
      <c r="E11" s="136"/>
    </row>
    <row r="12" spans="1:12" x14ac:dyDescent="0.3">
      <c r="A12" s="43">
        <v>1</v>
      </c>
      <c r="B12" s="42">
        <v>2</v>
      </c>
      <c r="C12" s="347">
        <v>3</v>
      </c>
      <c r="D12" s="348">
        <v>4</v>
      </c>
      <c r="E12" s="46"/>
    </row>
    <row r="13" spans="1:12" s="1" customFormat="1" ht="20.149999999999999" customHeight="1" x14ac:dyDescent="0.3">
      <c r="A13" s="108" t="s">
        <v>44</v>
      </c>
      <c r="B13" s="277"/>
      <c r="C13" s="319"/>
      <c r="D13" s="314"/>
    </row>
    <row r="14" spans="1:12" ht="25" customHeight="1" x14ac:dyDescent="0.3">
      <c r="A14" s="155" t="s">
        <v>144</v>
      </c>
      <c r="B14" s="221">
        <f>SUM(B16:B1000)</f>
        <v>11</v>
      </c>
      <c r="C14" s="322" t="s">
        <v>144</v>
      </c>
      <c r="D14" s="235">
        <f>SUM($D$16:D1000)</f>
        <v>32.668500000000002</v>
      </c>
      <c r="E14" s="39"/>
    </row>
    <row r="15" spans="1:12" s="1" customFormat="1" ht="20.149999999999999" customHeight="1" x14ac:dyDescent="0.3">
      <c r="A15" s="226" t="s">
        <v>91</v>
      </c>
      <c r="B15" s="227"/>
      <c r="C15" s="346"/>
      <c r="D15" s="257"/>
    </row>
    <row r="16" spans="1:12" ht="18.5" customHeight="1" x14ac:dyDescent="0.3">
      <c r="A16" s="233" t="s">
        <v>458</v>
      </c>
      <c r="B16" s="202">
        <v>1</v>
      </c>
      <c r="C16" s="306">
        <f>VLOOKUP(A16,Inek2021A5[],3,FALSE)</f>
        <v>1.2064999999999999</v>
      </c>
      <c r="D16" s="232">
        <f>B16*C16</f>
        <v>1.2064999999999999</v>
      </c>
      <c r="E16" s="46"/>
    </row>
    <row r="17" spans="1:4" ht="18.5" customHeight="1" x14ac:dyDescent="0.3">
      <c r="A17" s="349" t="s">
        <v>497</v>
      </c>
      <c r="B17" s="350">
        <v>10</v>
      </c>
      <c r="C17" s="351">
        <f>VLOOKUP(A17,Inek2021A5[],3,FALSE)</f>
        <v>3.1461999999999999</v>
      </c>
      <c r="D17" s="352">
        <f>B17*C17</f>
        <v>31.462</v>
      </c>
    </row>
    <row r="18" spans="1:4" x14ac:dyDescent="0.3">
      <c r="A18" s="36"/>
      <c r="B18" s="27"/>
    </row>
    <row r="19" spans="1:4" x14ac:dyDescent="0.3">
      <c r="A19" s="27"/>
      <c r="B19" s="27"/>
    </row>
    <row r="20" spans="1:4" x14ac:dyDescent="0.3">
      <c r="A20" s="27"/>
      <c r="B20" s="27"/>
    </row>
    <row r="21" spans="1:4" x14ac:dyDescent="0.3">
      <c r="A21" s="27"/>
      <c r="B21" s="27"/>
    </row>
    <row r="22" spans="1:4" x14ac:dyDescent="0.3">
      <c r="A22" s="27"/>
      <c r="B22" s="27"/>
    </row>
    <row r="23" spans="1:4" x14ac:dyDescent="0.3">
      <c r="A23" s="27"/>
      <c r="B23" s="27"/>
    </row>
    <row r="24" spans="1:4" x14ac:dyDescent="0.3">
      <c r="A24" s="27"/>
      <c r="B24" s="27"/>
    </row>
    <row r="25" spans="1:4" x14ac:dyDescent="0.3">
      <c r="A25" s="27"/>
      <c r="B25" s="27"/>
    </row>
    <row r="26" spans="1:4" x14ac:dyDescent="0.3">
      <c r="A26" s="27"/>
      <c r="B26" s="27"/>
    </row>
    <row r="27" spans="1:4" x14ac:dyDescent="0.3">
      <c r="A27" s="27"/>
      <c r="B27" s="27"/>
    </row>
    <row r="28" spans="1:4" x14ac:dyDescent="0.3">
      <c r="A28" s="27"/>
      <c r="B28" s="27"/>
    </row>
    <row r="29" spans="1:4" x14ac:dyDescent="0.3">
      <c r="A29" s="27"/>
      <c r="B29" s="27"/>
    </row>
    <row r="30" spans="1:4" x14ac:dyDescent="0.3">
      <c r="A30" s="27"/>
      <c r="B30" s="27"/>
    </row>
    <row r="31" spans="1:4" x14ac:dyDescent="0.3">
      <c r="A31" s="27"/>
      <c r="B31" s="27"/>
    </row>
    <row r="32" spans="1:4" x14ac:dyDescent="0.3">
      <c r="A32" s="27"/>
      <c r="B32" s="27"/>
    </row>
    <row r="33" spans="1:2" x14ac:dyDescent="0.3">
      <c r="A33" s="27"/>
      <c r="B33" s="27"/>
    </row>
    <row r="34" spans="1:2" x14ac:dyDescent="0.3">
      <c r="A34" s="27"/>
      <c r="B34" s="27"/>
    </row>
    <row r="35" spans="1:2" x14ac:dyDescent="0.3">
      <c r="A35" s="27"/>
      <c r="B35" s="27"/>
    </row>
    <row r="36" spans="1:2" x14ac:dyDescent="0.3">
      <c r="A36" s="27"/>
      <c r="B36" s="27"/>
    </row>
    <row r="37" spans="1:2" x14ac:dyDescent="0.3">
      <c r="A37" s="27"/>
      <c r="B37" s="27"/>
    </row>
    <row r="38" spans="1:2" x14ac:dyDescent="0.3">
      <c r="A38" s="27"/>
      <c r="B38" s="27"/>
    </row>
    <row r="39" spans="1:2" x14ac:dyDescent="0.3">
      <c r="A39" s="27"/>
      <c r="B39"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8"/>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324" customWidth="1"/>
    <col min="5" max="5" width="31.58203125" style="65" customWidth="1"/>
    <col min="6" max="16384" width="10" style="65"/>
  </cols>
  <sheetData>
    <row r="1" spans="1:12" s="1" customFormat="1" ht="20.25" customHeight="1" x14ac:dyDescent="0.3">
      <c r="A1" s="1" t="s">
        <v>160</v>
      </c>
      <c r="C1" s="314"/>
      <c r="D1" s="314"/>
    </row>
    <row r="2" spans="1:12" s="1" customFormat="1" ht="20.25" customHeight="1" x14ac:dyDescent="0.3">
      <c r="A2" s="160" t="s">
        <v>81</v>
      </c>
      <c r="B2" s="218">
        <f>'A1'!B2</f>
        <v>2021</v>
      </c>
      <c r="C2" s="315"/>
      <c r="D2" s="315"/>
      <c r="E2" s="179"/>
      <c r="F2" s="179"/>
    </row>
    <row r="3" spans="1:12" s="1" customFormat="1" ht="20.25" customHeight="1" x14ac:dyDescent="0.3">
      <c r="A3" s="160" t="s">
        <v>13</v>
      </c>
      <c r="B3" s="436">
        <f>'A1'!B3</f>
        <v>44287</v>
      </c>
      <c r="C3" s="315"/>
      <c r="D3" s="315"/>
      <c r="E3" s="179"/>
      <c r="F3" s="179"/>
    </row>
    <row r="4" spans="1:12" s="1" customFormat="1" ht="20.25" customHeight="1" x14ac:dyDescent="0.3">
      <c r="A4" s="160" t="s">
        <v>0</v>
      </c>
      <c r="B4" s="278" t="str">
        <f>Krankenhaus</f>
        <v>DIE BEZEICHNUNG IHRER KLINIK</v>
      </c>
      <c r="C4" s="316"/>
      <c r="D4" s="316"/>
      <c r="E4" s="278"/>
      <c r="F4" s="190"/>
    </row>
    <row r="5" spans="1:12" s="1" customFormat="1" ht="20.25" customHeight="1" x14ac:dyDescent="0.3">
      <c r="A5" s="160" t="s">
        <v>159</v>
      </c>
      <c r="B5" s="218" t="s">
        <v>215</v>
      </c>
      <c r="C5" s="317"/>
      <c r="D5" s="317"/>
      <c r="E5"/>
      <c r="F5"/>
    </row>
    <row r="6" spans="1:12" s="1" customFormat="1" ht="20.25" customHeight="1" x14ac:dyDescent="0.3">
      <c r="C6" s="314"/>
      <c r="D6" s="314"/>
    </row>
    <row r="7" spans="1:12" ht="20.25" customHeight="1" x14ac:dyDescent="0.3">
      <c r="A7" s="105" t="s">
        <v>164</v>
      </c>
      <c r="B7" s="40"/>
      <c r="C7" s="342"/>
      <c r="D7" s="342"/>
      <c r="E7" s="40"/>
    </row>
    <row r="8" spans="1:12" ht="20.25" customHeight="1" x14ac:dyDescent="0.35">
      <c r="A8" s="105" t="s">
        <v>165</v>
      </c>
      <c r="B8" s="41"/>
      <c r="C8" s="342"/>
      <c r="D8" s="342"/>
      <c r="E8" s="40"/>
    </row>
    <row r="9" spans="1:12" s="19" customFormat="1" ht="20.25" customHeight="1" x14ac:dyDescent="0.3">
      <c r="A9" s="290" t="s">
        <v>195</v>
      </c>
      <c r="B9" s="291" t="s">
        <v>3935</v>
      </c>
      <c r="C9" s="291"/>
      <c r="D9" s="291"/>
      <c r="E9" s="291"/>
      <c r="F9" s="291"/>
      <c r="G9" s="291"/>
      <c r="H9" s="291"/>
      <c r="I9" s="291"/>
      <c r="J9" s="291"/>
      <c r="K9" s="291"/>
      <c r="L9" s="291"/>
    </row>
    <row r="10" spans="1:12" ht="20.25" customHeight="1" x14ac:dyDescent="0.3"/>
    <row r="11" spans="1:12" ht="81" customHeight="1" x14ac:dyDescent="0.3">
      <c r="A11" s="331" t="s">
        <v>45</v>
      </c>
      <c r="B11" s="330" t="s">
        <v>120</v>
      </c>
      <c r="C11" s="344" t="s">
        <v>42</v>
      </c>
      <c r="D11" s="345" t="s">
        <v>146</v>
      </c>
      <c r="E11" s="136"/>
    </row>
    <row r="12" spans="1:12" x14ac:dyDescent="0.3">
      <c r="A12" s="43">
        <v>1</v>
      </c>
      <c r="B12" s="42">
        <v>2</v>
      </c>
      <c r="C12" s="347">
        <v>3</v>
      </c>
      <c r="D12" s="348">
        <v>4</v>
      </c>
      <c r="E12" s="46"/>
    </row>
    <row r="13" spans="1:12" s="1" customFormat="1" ht="20.149999999999999" customHeight="1" x14ac:dyDescent="0.3">
      <c r="A13" s="108" t="s">
        <v>44</v>
      </c>
      <c r="B13" s="277"/>
      <c r="C13" s="319"/>
      <c r="D13" s="314"/>
    </row>
    <row r="14" spans="1:12" ht="25" customHeight="1" x14ac:dyDescent="0.3">
      <c r="A14" s="155" t="s">
        <v>144</v>
      </c>
      <c r="B14" s="221">
        <f>SUM(B16:B999)</f>
        <v>11</v>
      </c>
      <c r="C14" s="322" t="s">
        <v>144</v>
      </c>
      <c r="D14" s="235">
        <f>SUM($D$16:D999)</f>
        <v>32.668500000000002</v>
      </c>
      <c r="E14" s="39"/>
    </row>
    <row r="15" spans="1:12" s="1" customFormat="1" ht="20.149999999999999" customHeight="1" x14ac:dyDescent="0.3">
      <c r="A15" s="226" t="s">
        <v>91</v>
      </c>
      <c r="B15" s="227"/>
      <c r="C15" s="346"/>
      <c r="D15" s="257"/>
    </row>
    <row r="16" spans="1:12" ht="18.5" customHeight="1" x14ac:dyDescent="0.3">
      <c r="A16" s="233" t="s">
        <v>458</v>
      </c>
      <c r="B16" s="202">
        <v>1</v>
      </c>
      <c r="C16" s="306">
        <f>VLOOKUP(A16,Inek2021A5[],3,FALSE)</f>
        <v>1.2064999999999999</v>
      </c>
      <c r="D16" s="232">
        <f>B16*C16</f>
        <v>1.2064999999999999</v>
      </c>
      <c r="E16" s="46"/>
    </row>
    <row r="17" spans="1:12" x14ac:dyDescent="0.3">
      <c r="A17" s="349" t="s">
        <v>497</v>
      </c>
      <c r="B17" s="350">
        <v>10</v>
      </c>
      <c r="C17" s="351">
        <f>VLOOKUP(A17,Inek2021A5[],3,FALSE)</f>
        <v>3.1461999999999999</v>
      </c>
      <c r="D17" s="352">
        <f>B17*C17</f>
        <v>31.462</v>
      </c>
    </row>
    <row r="18" spans="1:12" x14ac:dyDescent="0.3">
      <c r="A18" s="27"/>
      <c r="B18" s="27"/>
    </row>
    <row r="19" spans="1:12" x14ac:dyDescent="0.3">
      <c r="A19" s="27"/>
      <c r="B19" s="27"/>
    </row>
    <row r="20" spans="1:12" x14ac:dyDescent="0.3">
      <c r="A20" s="27"/>
      <c r="B20" s="27"/>
    </row>
    <row r="21" spans="1:12" x14ac:dyDescent="0.3">
      <c r="A21" s="27"/>
      <c r="B21" s="27"/>
    </row>
    <row r="22" spans="1:12" x14ac:dyDescent="0.3">
      <c r="A22" s="27"/>
      <c r="B22" s="27"/>
    </row>
    <row r="23" spans="1:12" x14ac:dyDescent="0.3">
      <c r="A23" s="27"/>
      <c r="B23" s="27"/>
    </row>
    <row r="24" spans="1:12" x14ac:dyDescent="0.3">
      <c r="A24" s="27"/>
      <c r="B24" s="27"/>
    </row>
    <row r="25" spans="1:12" x14ac:dyDescent="0.3">
      <c r="A25" s="27"/>
      <c r="B25" s="27"/>
    </row>
    <row r="26" spans="1:12" x14ac:dyDescent="0.3">
      <c r="A26" s="27"/>
      <c r="B26" s="27"/>
    </row>
    <row r="27" spans="1:12" x14ac:dyDescent="0.3">
      <c r="A27" s="27"/>
      <c r="B27" s="27"/>
    </row>
    <row r="28" spans="1:12" x14ac:dyDescent="0.3">
      <c r="A28" s="27"/>
      <c r="B28" s="27"/>
    </row>
    <row r="29" spans="1:12" x14ac:dyDescent="0.3">
      <c r="A29" s="27"/>
      <c r="B29" s="27"/>
    </row>
    <row r="30" spans="1:12" x14ac:dyDescent="0.3">
      <c r="A30" s="27"/>
      <c r="B30" s="27"/>
    </row>
    <row r="31" spans="1:12" x14ac:dyDescent="0.3">
      <c r="A31" s="27"/>
      <c r="B31" s="27"/>
    </row>
    <row r="32" spans="1:12" s="324" customFormat="1" x14ac:dyDescent="0.3">
      <c r="A32" s="27"/>
      <c r="B32" s="27"/>
      <c r="E32" s="65"/>
      <c r="F32" s="65"/>
      <c r="G32" s="65"/>
      <c r="H32" s="65"/>
      <c r="I32" s="65"/>
      <c r="J32" s="65"/>
      <c r="K32" s="65"/>
      <c r="L32" s="65"/>
    </row>
    <row r="33" spans="1:12" s="324" customFormat="1" x14ac:dyDescent="0.3">
      <c r="A33" s="27"/>
      <c r="B33" s="27"/>
      <c r="E33" s="65"/>
      <c r="F33" s="65"/>
      <c r="G33" s="65"/>
      <c r="H33" s="65"/>
      <c r="I33" s="65"/>
      <c r="J33" s="65"/>
      <c r="K33" s="65"/>
      <c r="L33" s="65"/>
    </row>
    <row r="34" spans="1:12" s="324" customFormat="1" x14ac:dyDescent="0.3">
      <c r="A34" s="27"/>
      <c r="B34" s="27"/>
      <c r="E34" s="65"/>
      <c r="F34" s="65"/>
      <c r="G34" s="65"/>
      <c r="H34" s="65"/>
      <c r="I34" s="65"/>
      <c r="J34" s="65"/>
      <c r="K34" s="65"/>
      <c r="L34" s="65"/>
    </row>
    <row r="35" spans="1:12" s="324" customFormat="1" x14ac:dyDescent="0.3">
      <c r="A35" s="27"/>
      <c r="B35" s="27"/>
      <c r="E35" s="65"/>
      <c r="F35" s="65"/>
      <c r="G35" s="65"/>
      <c r="H35" s="65"/>
      <c r="I35" s="65"/>
      <c r="J35" s="65"/>
      <c r="K35" s="65"/>
      <c r="L35" s="65"/>
    </row>
    <row r="36" spans="1:12" s="324" customFormat="1" x14ac:dyDescent="0.3">
      <c r="A36" s="27"/>
      <c r="B36" s="27"/>
      <c r="E36" s="65"/>
      <c r="F36" s="65"/>
      <c r="G36" s="65"/>
      <c r="H36" s="65"/>
      <c r="I36" s="65"/>
      <c r="J36" s="65"/>
      <c r="K36" s="65"/>
      <c r="L36" s="65"/>
    </row>
    <row r="37" spans="1:12" s="324" customFormat="1" x14ac:dyDescent="0.3">
      <c r="A37" s="27"/>
      <c r="B37" s="27"/>
      <c r="E37" s="65"/>
      <c r="F37" s="65"/>
      <c r="G37" s="65"/>
      <c r="H37" s="65"/>
      <c r="I37" s="65"/>
      <c r="J37" s="65"/>
      <c r="K37" s="65"/>
      <c r="L37" s="65"/>
    </row>
    <row r="38" spans="1:12" s="324" customFormat="1" x14ac:dyDescent="0.3">
      <c r="A38" s="27"/>
      <c r="B38" s="27"/>
      <c r="E38" s="65"/>
      <c r="F38" s="65"/>
      <c r="G38" s="65"/>
      <c r="H38" s="65"/>
      <c r="I38" s="65"/>
      <c r="J38" s="65"/>
      <c r="K38" s="65"/>
      <c r="L38" s="65"/>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8"/>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324" customWidth="1"/>
    <col min="5" max="5" width="31.58203125" style="65" customWidth="1"/>
    <col min="6" max="16384" width="10" style="65"/>
  </cols>
  <sheetData>
    <row r="1" spans="1:12" s="1" customFormat="1" ht="20.25" customHeight="1" x14ac:dyDescent="0.3">
      <c r="A1" s="1" t="s">
        <v>160</v>
      </c>
      <c r="C1" s="314"/>
      <c r="D1" s="314"/>
    </row>
    <row r="2" spans="1:12" s="1" customFormat="1" ht="20.25" customHeight="1" x14ac:dyDescent="0.3">
      <c r="A2" s="160" t="s">
        <v>81</v>
      </c>
      <c r="B2" s="218">
        <f>'A1'!B2</f>
        <v>2021</v>
      </c>
      <c r="C2" s="315"/>
      <c r="D2" s="315"/>
      <c r="E2" s="179"/>
      <c r="F2" s="179"/>
    </row>
    <row r="3" spans="1:12" s="1" customFormat="1" ht="20.25" customHeight="1" x14ac:dyDescent="0.3">
      <c r="A3" s="160" t="s">
        <v>13</v>
      </c>
      <c r="B3" s="436">
        <f>'A1'!B3</f>
        <v>44287</v>
      </c>
      <c r="C3" s="315"/>
      <c r="D3" s="315"/>
      <c r="E3" s="179"/>
      <c r="F3" s="179"/>
    </row>
    <row r="4" spans="1:12" s="1" customFormat="1" ht="20.25" customHeight="1" x14ac:dyDescent="0.3">
      <c r="A4" s="160" t="s">
        <v>0</v>
      </c>
      <c r="B4" s="278" t="str">
        <f>Krankenhaus</f>
        <v>DIE BEZEICHNUNG IHRER KLINIK</v>
      </c>
      <c r="C4" s="316"/>
      <c r="D4" s="316"/>
      <c r="E4" s="278"/>
      <c r="F4" s="190"/>
    </row>
    <row r="5" spans="1:12" s="1" customFormat="1" ht="20.25" customHeight="1" x14ac:dyDescent="0.3">
      <c r="A5" s="160" t="s">
        <v>159</v>
      </c>
      <c r="B5" s="218" t="s">
        <v>216</v>
      </c>
      <c r="C5" s="317"/>
      <c r="D5" s="317"/>
      <c r="E5"/>
      <c r="F5"/>
    </row>
    <row r="6" spans="1:12" s="1" customFormat="1" ht="20.25" customHeight="1" x14ac:dyDescent="0.3">
      <c r="C6" s="314"/>
      <c r="D6" s="314"/>
    </row>
    <row r="7" spans="1:12" ht="20.25" customHeight="1" x14ac:dyDescent="0.3">
      <c r="A7" s="105" t="s">
        <v>164</v>
      </c>
      <c r="B7" s="40"/>
      <c r="C7" s="342"/>
      <c r="D7" s="342"/>
      <c r="E7" s="40"/>
    </row>
    <row r="8" spans="1:12" ht="20.25" customHeight="1" x14ac:dyDescent="0.35">
      <c r="A8" s="105" t="s">
        <v>165</v>
      </c>
      <c r="B8" s="41"/>
      <c r="C8" s="342"/>
      <c r="D8" s="342"/>
      <c r="E8" s="40"/>
    </row>
    <row r="9" spans="1:12" s="19" customFormat="1" ht="20.25" customHeight="1" x14ac:dyDescent="0.3">
      <c r="A9" s="290" t="s">
        <v>195</v>
      </c>
      <c r="B9" s="291" t="s">
        <v>3935</v>
      </c>
      <c r="C9" s="291"/>
      <c r="D9" s="291"/>
      <c r="E9" s="291"/>
      <c r="F9" s="291"/>
      <c r="G9" s="291"/>
      <c r="H9" s="291"/>
      <c r="I9" s="291"/>
      <c r="J9" s="291"/>
      <c r="K9" s="291"/>
      <c r="L9" s="291"/>
    </row>
    <row r="10" spans="1:12" ht="20.25" customHeight="1" x14ac:dyDescent="0.3"/>
    <row r="11" spans="1:12" ht="81" customHeight="1" x14ac:dyDescent="0.3">
      <c r="A11" s="331" t="s">
        <v>45</v>
      </c>
      <c r="B11" s="330" t="s">
        <v>120</v>
      </c>
      <c r="C11" s="344" t="s">
        <v>42</v>
      </c>
      <c r="D11" s="345" t="s">
        <v>146</v>
      </c>
      <c r="E11" s="136"/>
    </row>
    <row r="12" spans="1:12" x14ac:dyDescent="0.3">
      <c r="A12" s="43">
        <v>1</v>
      </c>
      <c r="B12" s="42">
        <v>2</v>
      </c>
      <c r="C12" s="347">
        <v>3</v>
      </c>
      <c r="D12" s="348">
        <v>4</v>
      </c>
      <c r="E12" s="46"/>
    </row>
    <row r="13" spans="1:12" s="1" customFormat="1" ht="20.149999999999999" customHeight="1" x14ac:dyDescent="0.3">
      <c r="A13" s="108" t="s">
        <v>44</v>
      </c>
      <c r="B13" s="277"/>
      <c r="C13" s="319"/>
      <c r="D13" s="314"/>
    </row>
    <row r="14" spans="1:12" ht="25" customHeight="1" x14ac:dyDescent="0.3">
      <c r="A14" s="155" t="s">
        <v>144</v>
      </c>
      <c r="B14" s="221">
        <f>SUM($B$16:B999)</f>
        <v>11</v>
      </c>
      <c r="C14" s="322" t="s">
        <v>144</v>
      </c>
      <c r="D14" s="235">
        <f>SUM($D$16:D999)</f>
        <v>32.668500000000002</v>
      </c>
      <c r="E14" s="39"/>
    </row>
    <row r="15" spans="1:12" s="1" customFormat="1" ht="20.149999999999999" customHeight="1" x14ac:dyDescent="0.3">
      <c r="A15" s="226" t="s">
        <v>91</v>
      </c>
      <c r="B15" s="227"/>
      <c r="C15" s="346"/>
      <c r="D15" s="257"/>
    </row>
    <row r="16" spans="1:12" ht="19" customHeight="1" x14ac:dyDescent="0.3">
      <c r="A16" s="233" t="s">
        <v>458</v>
      </c>
      <c r="B16" s="202">
        <v>1</v>
      </c>
      <c r="C16" s="306">
        <f>VLOOKUP(A16,Inek2021A5[],3,FALSE)</f>
        <v>1.2064999999999999</v>
      </c>
      <c r="D16" s="232">
        <f>B16*C16</f>
        <v>1.2064999999999999</v>
      </c>
      <c r="E16" s="46"/>
    </row>
    <row r="17" spans="1:12" ht="19" customHeight="1" x14ac:dyDescent="0.3">
      <c r="A17" s="349" t="s">
        <v>497</v>
      </c>
      <c r="B17" s="350">
        <v>10</v>
      </c>
      <c r="C17" s="351">
        <f>VLOOKUP(A17,Inek2021A5[],3,FALSE)</f>
        <v>3.1461999999999999</v>
      </c>
      <c r="D17" s="352">
        <f>B17*C17</f>
        <v>31.462</v>
      </c>
    </row>
    <row r="18" spans="1:12" x14ac:dyDescent="0.3">
      <c r="A18" s="27"/>
      <c r="B18" s="27"/>
    </row>
    <row r="19" spans="1:12" x14ac:dyDescent="0.3">
      <c r="A19" s="27"/>
      <c r="B19" s="27"/>
    </row>
    <row r="20" spans="1:12" x14ac:dyDescent="0.3">
      <c r="A20" s="27"/>
      <c r="B20" s="27"/>
    </row>
    <row r="21" spans="1:12" x14ac:dyDescent="0.3">
      <c r="A21" s="27"/>
      <c r="B21" s="27"/>
    </row>
    <row r="22" spans="1:12" x14ac:dyDescent="0.3">
      <c r="A22" s="27"/>
      <c r="B22" s="27"/>
    </row>
    <row r="23" spans="1:12" x14ac:dyDescent="0.3">
      <c r="A23" s="27"/>
      <c r="B23" s="27"/>
    </row>
    <row r="24" spans="1:12" x14ac:dyDescent="0.3">
      <c r="A24" s="27"/>
      <c r="B24" s="27"/>
    </row>
    <row r="25" spans="1:12" x14ac:dyDescent="0.3">
      <c r="A25" s="27"/>
      <c r="B25" s="27"/>
    </row>
    <row r="26" spans="1:12" x14ac:dyDescent="0.3">
      <c r="A26" s="27"/>
      <c r="B26" s="27"/>
    </row>
    <row r="27" spans="1:12" x14ac:dyDescent="0.3">
      <c r="A27" s="27"/>
      <c r="B27" s="27"/>
    </row>
    <row r="28" spans="1:12" x14ac:dyDescent="0.3">
      <c r="A28" s="27"/>
      <c r="B28" s="27"/>
    </row>
    <row r="29" spans="1:12" x14ac:dyDescent="0.3">
      <c r="A29" s="27"/>
      <c r="B29" s="27"/>
    </row>
    <row r="30" spans="1:12" x14ac:dyDescent="0.3">
      <c r="A30" s="27"/>
      <c r="B30" s="27"/>
    </row>
    <row r="31" spans="1:12" x14ac:dyDescent="0.3">
      <c r="A31" s="27"/>
      <c r="B31" s="27"/>
    </row>
    <row r="32" spans="1:12" s="324" customFormat="1" x14ac:dyDescent="0.3">
      <c r="A32" s="27"/>
      <c r="B32" s="27"/>
      <c r="E32" s="65"/>
      <c r="F32" s="65"/>
      <c r="G32" s="65"/>
      <c r="H32" s="65"/>
      <c r="I32" s="65"/>
      <c r="J32" s="65"/>
      <c r="K32" s="65"/>
      <c r="L32" s="65"/>
    </row>
    <row r="33" spans="1:12" s="324" customFormat="1" x14ac:dyDescent="0.3">
      <c r="A33" s="27"/>
      <c r="B33" s="27"/>
      <c r="E33" s="65"/>
      <c r="F33" s="65"/>
      <c r="G33" s="65"/>
      <c r="H33" s="65"/>
      <c r="I33" s="65"/>
      <c r="J33" s="65"/>
      <c r="K33" s="65"/>
      <c r="L33" s="65"/>
    </row>
    <row r="34" spans="1:12" s="324" customFormat="1" x14ac:dyDescent="0.3">
      <c r="A34" s="27"/>
      <c r="B34" s="27"/>
      <c r="E34" s="65"/>
      <c r="F34" s="65"/>
      <c r="G34" s="65"/>
      <c r="H34" s="65"/>
      <c r="I34" s="65"/>
      <c r="J34" s="65"/>
      <c r="K34" s="65"/>
      <c r="L34" s="65"/>
    </row>
    <row r="35" spans="1:12" s="324" customFormat="1" x14ac:dyDescent="0.3">
      <c r="A35" s="27"/>
      <c r="B35" s="27"/>
      <c r="E35" s="65"/>
      <c r="F35" s="65"/>
      <c r="G35" s="65"/>
      <c r="H35" s="65"/>
      <c r="I35" s="65"/>
      <c r="J35" s="65"/>
      <c r="K35" s="65"/>
      <c r="L35" s="65"/>
    </row>
    <row r="36" spans="1:12" s="324" customFormat="1" x14ac:dyDescent="0.3">
      <c r="A36" s="27"/>
      <c r="B36" s="27"/>
      <c r="E36" s="65"/>
      <c r="F36" s="65"/>
      <c r="G36" s="65"/>
      <c r="H36" s="65"/>
      <c r="I36" s="65"/>
      <c r="J36" s="65"/>
      <c r="K36" s="65"/>
      <c r="L36" s="65"/>
    </row>
    <row r="37" spans="1:12" s="324" customFormat="1" x14ac:dyDescent="0.3">
      <c r="A37" s="27"/>
      <c r="B37" s="27"/>
      <c r="E37" s="65"/>
      <c r="F37" s="65"/>
      <c r="G37" s="65"/>
      <c r="H37" s="65"/>
      <c r="I37" s="65"/>
      <c r="J37" s="65"/>
      <c r="K37" s="65"/>
      <c r="L37" s="65"/>
    </row>
    <row r="38" spans="1:12" s="324" customFormat="1" x14ac:dyDescent="0.3">
      <c r="A38" s="27"/>
      <c r="B38" s="27"/>
      <c r="E38" s="65"/>
      <c r="F38" s="65"/>
      <c r="G38" s="65"/>
      <c r="H38" s="65"/>
      <c r="I38" s="65"/>
      <c r="J38" s="65"/>
      <c r="K38" s="65"/>
      <c r="L38" s="65"/>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5">
    <tabColor rgb="FFFFFF00"/>
  </sheetPr>
  <dimension ref="A1:G19"/>
  <sheetViews>
    <sheetView zoomScaleNormal="100" zoomScalePageLayoutView="70" workbookViewId="0"/>
  </sheetViews>
  <sheetFormatPr baseColWidth="10" defaultColWidth="10" defaultRowHeight="14" x14ac:dyDescent="0.3"/>
  <cols>
    <col min="1" max="1" width="22.58203125" style="65" customWidth="1"/>
    <col min="2" max="4" width="25.58203125" style="65" customWidth="1"/>
    <col min="5" max="16384" width="10" style="65"/>
  </cols>
  <sheetData>
    <row r="1" spans="1:7" s="1" customFormat="1" ht="20.25" customHeight="1" x14ac:dyDescent="0.3">
      <c r="A1" s="1" t="s">
        <v>160</v>
      </c>
    </row>
    <row r="2" spans="1:7" s="1" customFormat="1" ht="20.25" customHeight="1" x14ac:dyDescent="0.3">
      <c r="A2" s="160" t="s">
        <v>81</v>
      </c>
      <c r="B2" s="218"/>
      <c r="C2" s="179"/>
      <c r="D2" s="179"/>
    </row>
    <row r="3" spans="1:7" s="1" customFormat="1" ht="20.25" customHeight="1" x14ac:dyDescent="0.3">
      <c r="A3" s="160" t="s">
        <v>13</v>
      </c>
      <c r="B3" s="218"/>
      <c r="C3" s="179"/>
      <c r="D3" s="179"/>
    </row>
    <row r="4" spans="1:7" s="1" customFormat="1" ht="20.25" customHeight="1" x14ac:dyDescent="0.3">
      <c r="A4" s="160" t="s">
        <v>0</v>
      </c>
      <c r="B4" s="278"/>
      <c r="C4" s="278"/>
      <c r="D4" s="278"/>
    </row>
    <row r="5" spans="1:7" s="1" customFormat="1" ht="20.25" customHeight="1" x14ac:dyDescent="0.3">
      <c r="A5" s="160" t="s">
        <v>159</v>
      </c>
      <c r="B5" s="218" t="s">
        <v>217</v>
      </c>
      <c r="C5"/>
      <c r="D5"/>
      <c r="E5" s="279"/>
    </row>
    <row r="6" spans="1:7" s="1" customFormat="1" ht="20.25" customHeight="1" x14ac:dyDescent="0.3"/>
    <row r="7" spans="1:7" ht="20.25" customHeight="1" x14ac:dyDescent="0.35">
      <c r="A7" s="54" t="s">
        <v>166</v>
      </c>
    </row>
    <row r="8" spans="1:7" s="19" customFormat="1" ht="20.25" customHeight="1" x14ac:dyDescent="0.3">
      <c r="A8" s="290" t="s">
        <v>195</v>
      </c>
      <c r="B8" s="291"/>
      <c r="C8" s="291"/>
      <c r="D8" s="291"/>
      <c r="E8" s="294"/>
      <c r="F8" s="294"/>
      <c r="G8" s="294"/>
    </row>
    <row r="9" spans="1:7" ht="20.25" customHeight="1" x14ac:dyDescent="0.3"/>
    <row r="10" spans="1:7" s="47" customFormat="1" ht="60" customHeight="1" x14ac:dyDescent="0.3">
      <c r="A10" s="132" t="s">
        <v>162</v>
      </c>
      <c r="B10" s="132" t="s">
        <v>92</v>
      </c>
      <c r="C10" s="132" t="s">
        <v>93</v>
      </c>
      <c r="D10" s="269" t="s">
        <v>46</v>
      </c>
    </row>
    <row r="11" spans="1:7" x14ac:dyDescent="0.3">
      <c r="A11" s="42">
        <v>1</v>
      </c>
      <c r="B11" s="42">
        <v>2</v>
      </c>
      <c r="C11" s="42">
        <v>3</v>
      </c>
      <c r="D11" s="42">
        <v>4</v>
      </c>
    </row>
    <row r="12" spans="1:7" s="1" customFormat="1" ht="20.149999999999999" customHeight="1" x14ac:dyDescent="0.3">
      <c r="A12" s="108" t="s">
        <v>44</v>
      </c>
      <c r="B12" s="270"/>
      <c r="C12" s="270"/>
    </row>
    <row r="13" spans="1:7" ht="30" customHeight="1" x14ac:dyDescent="0.3">
      <c r="A13" s="155" t="s">
        <v>144</v>
      </c>
      <c r="B13" s="222"/>
      <c r="C13" s="155" t="s">
        <v>144</v>
      </c>
      <c r="D13" s="253"/>
    </row>
    <row r="14" spans="1:7" s="1" customFormat="1" ht="20.149999999999999" customHeight="1" x14ac:dyDescent="0.3">
      <c r="A14" s="226" t="s">
        <v>91</v>
      </c>
      <c r="B14" s="227"/>
      <c r="C14" s="227"/>
      <c r="D14" s="228"/>
    </row>
    <row r="15" spans="1:7" s="44" customFormat="1" ht="30" customHeight="1" x14ac:dyDescent="0.3">
      <c r="A15" s="231"/>
      <c r="B15" s="202"/>
      <c r="C15" s="307"/>
      <c r="D15" s="254"/>
    </row>
    <row r="16" spans="1:7" x14ac:dyDescent="0.3">
      <c r="A16" s="230"/>
      <c r="B16" s="230"/>
      <c r="C16" s="230"/>
      <c r="D16" s="230"/>
    </row>
    <row r="17" spans="1:4" x14ac:dyDescent="0.3">
      <c r="A17" s="36"/>
    </row>
    <row r="18" spans="1:4" x14ac:dyDescent="0.3">
      <c r="A18" s="27"/>
    </row>
    <row r="19" spans="1:4" ht="12.75" customHeight="1" x14ac:dyDescent="0.3">
      <c r="A19" s="516"/>
      <c r="B19" s="516"/>
      <c r="C19" s="516"/>
      <c r="D19" s="516"/>
    </row>
  </sheetData>
  <mergeCells count="1">
    <mergeCell ref="A19:D19"/>
  </mergeCells>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9"/>
  <sheetViews>
    <sheetView zoomScaleNormal="100" zoomScalePageLayoutView="70" workbookViewId="0"/>
  </sheetViews>
  <sheetFormatPr baseColWidth="10" defaultColWidth="10" defaultRowHeight="14" x14ac:dyDescent="0.3"/>
  <cols>
    <col min="1" max="1" width="22.58203125" style="65" customWidth="1"/>
    <col min="2" max="4" width="25.58203125" style="65" customWidth="1"/>
    <col min="5" max="16384" width="10" style="65"/>
  </cols>
  <sheetData>
    <row r="1" spans="1:7" s="1" customFormat="1" ht="20.25" customHeight="1" x14ac:dyDescent="0.3">
      <c r="A1" s="1" t="s">
        <v>160</v>
      </c>
    </row>
    <row r="2" spans="1:7" s="1" customFormat="1" ht="20.25" customHeight="1" x14ac:dyDescent="0.3">
      <c r="A2" s="160" t="s">
        <v>81</v>
      </c>
      <c r="B2" s="218">
        <f>'A1'!B2</f>
        <v>2021</v>
      </c>
      <c r="C2" s="179"/>
      <c r="D2" s="179"/>
    </row>
    <row r="3" spans="1:7" s="1" customFormat="1" ht="20.25" customHeight="1" x14ac:dyDescent="0.3">
      <c r="A3" s="160" t="s">
        <v>13</v>
      </c>
      <c r="B3" s="436">
        <f>'A1'!B3</f>
        <v>44287</v>
      </c>
      <c r="C3" s="179"/>
      <c r="D3" s="179"/>
    </row>
    <row r="4" spans="1:7" s="1" customFormat="1" ht="20.25" customHeight="1" x14ac:dyDescent="0.3">
      <c r="A4" s="160" t="s">
        <v>0</v>
      </c>
      <c r="B4" s="278" t="str">
        <f>Krankenhaus</f>
        <v>DIE BEZEICHNUNG IHRER KLINIK</v>
      </c>
      <c r="C4" s="278"/>
      <c r="D4" s="278"/>
    </row>
    <row r="5" spans="1:7" s="1" customFormat="1" ht="20.25" customHeight="1" x14ac:dyDescent="0.3">
      <c r="A5" s="160" t="s">
        <v>159</v>
      </c>
      <c r="B5" s="218" t="s">
        <v>218</v>
      </c>
      <c r="C5"/>
      <c r="D5"/>
      <c r="E5" s="279"/>
    </row>
    <row r="6" spans="1:7" s="1" customFormat="1" ht="20.25" customHeight="1" x14ac:dyDescent="0.3"/>
    <row r="7" spans="1:7" ht="20.25" customHeight="1" x14ac:dyDescent="0.35">
      <c r="A7" s="54" t="s">
        <v>166</v>
      </c>
    </row>
    <row r="8" spans="1:7" s="19" customFormat="1" ht="20.25" customHeight="1" x14ac:dyDescent="0.3">
      <c r="A8" s="290" t="s">
        <v>195</v>
      </c>
      <c r="B8" s="291" t="s">
        <v>3938</v>
      </c>
      <c r="C8" s="291"/>
      <c r="D8" s="291"/>
      <c r="E8" s="294"/>
      <c r="F8" s="294"/>
      <c r="G8" s="294"/>
    </row>
    <row r="9" spans="1:7" ht="20.25" customHeight="1" x14ac:dyDescent="0.3"/>
    <row r="10" spans="1:7" s="47" customFormat="1" ht="60" customHeight="1" x14ac:dyDescent="0.3">
      <c r="A10" s="132" t="s">
        <v>162</v>
      </c>
      <c r="B10" s="132" t="s">
        <v>92</v>
      </c>
      <c r="C10" s="132" t="s">
        <v>93</v>
      </c>
      <c r="D10" s="332" t="s">
        <v>46</v>
      </c>
    </row>
    <row r="11" spans="1:7" x14ac:dyDescent="0.3">
      <c r="A11" s="42">
        <v>1</v>
      </c>
      <c r="B11" s="42">
        <v>2</v>
      </c>
      <c r="C11" s="42">
        <v>3</v>
      </c>
      <c r="D11" s="42">
        <v>4</v>
      </c>
    </row>
    <row r="12" spans="1:7" s="1" customFormat="1" ht="20.149999999999999" customHeight="1" x14ac:dyDescent="0.3">
      <c r="A12" s="108" t="s">
        <v>44</v>
      </c>
      <c r="B12" s="277"/>
      <c r="C12" s="277"/>
    </row>
    <row r="13" spans="1:7" ht="30" customHeight="1" x14ac:dyDescent="0.3">
      <c r="A13" s="155" t="s">
        <v>144</v>
      </c>
      <c r="B13" s="222">
        <f>SUM($B$15:B1000)</f>
        <v>53</v>
      </c>
      <c r="C13" s="155" t="s">
        <v>144</v>
      </c>
      <c r="D13" s="253" t="e">
        <f>SUM($D$15:D1000)</f>
        <v>#VALUE!</v>
      </c>
    </row>
    <row r="14" spans="1:7" s="1" customFormat="1" ht="20.149999999999999" customHeight="1" x14ac:dyDescent="0.3">
      <c r="A14" s="498" t="s">
        <v>91</v>
      </c>
      <c r="B14" s="499"/>
      <c r="C14" s="499"/>
      <c r="D14" s="500"/>
    </row>
    <row r="15" spans="1:7" s="44" customFormat="1" ht="23" customHeight="1" x14ac:dyDescent="0.3">
      <c r="A15" s="446" t="s">
        <v>509</v>
      </c>
      <c r="B15" s="447">
        <v>1</v>
      </c>
      <c r="C15" s="448">
        <f>VLOOKUP(A15,Inek2019A3[],3,FALSE)</f>
        <v>210.48</v>
      </c>
      <c r="D15" s="449">
        <f>B15*C15</f>
        <v>210.48</v>
      </c>
    </row>
    <row r="16" spans="1:7" s="44" customFormat="1" ht="23" customHeight="1" x14ac:dyDescent="0.3">
      <c r="A16" s="231" t="s">
        <v>584</v>
      </c>
      <c r="B16" s="202">
        <v>5</v>
      </c>
      <c r="C16" s="307" t="str">
        <f>VLOOKUP(A16,Inek2019A3[],3,FALSE)</f>
        <v>siehe ZP04.14-ZP04.23</v>
      </c>
      <c r="D16" s="254" t="e">
        <f>B16*C16</f>
        <v>#VALUE!</v>
      </c>
    </row>
    <row r="17" spans="1:4" ht="23" customHeight="1" x14ac:dyDescent="0.3">
      <c r="A17" s="231" t="s">
        <v>1053</v>
      </c>
      <c r="B17" s="202">
        <v>11</v>
      </c>
      <c r="C17" s="307">
        <f>VLOOKUP(A17,Inek2019A3[],3,FALSE)</f>
        <v>1078.71</v>
      </c>
      <c r="D17" s="254">
        <f t="shared" ref="D17:D18" si="0">B17*C17</f>
        <v>11865.810000000001</v>
      </c>
    </row>
    <row r="18" spans="1:4" ht="23" customHeight="1" x14ac:dyDescent="0.3">
      <c r="A18" s="231" t="s">
        <v>3698</v>
      </c>
      <c r="B18" s="202">
        <v>15</v>
      </c>
      <c r="C18" s="307">
        <f>VLOOKUP(A18,Inek2019A3[],3,FALSE)</f>
        <v>91703.43</v>
      </c>
      <c r="D18" s="254">
        <f t="shared" si="0"/>
        <v>1375551.45</v>
      </c>
    </row>
    <row r="19" spans="1:4" ht="23" customHeight="1" x14ac:dyDescent="0.3">
      <c r="A19" s="450" t="s">
        <v>3928</v>
      </c>
      <c r="B19" s="350">
        <v>21</v>
      </c>
      <c r="C19" s="451" t="e">
        <f>VLOOKUP(A19,Inek2019A3[],3,FALSE)</f>
        <v>#N/A</v>
      </c>
      <c r="D19" s="452" t="e">
        <f t="shared" ref="D19" si="1">B19*C19</f>
        <v>#N/A</v>
      </c>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ignoredErrors>
    <ignoredError sqref="D16" evalErro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0"/>
  <sheetViews>
    <sheetView zoomScaleNormal="100" zoomScalePageLayoutView="70" workbookViewId="0"/>
  </sheetViews>
  <sheetFormatPr baseColWidth="10" defaultColWidth="10" defaultRowHeight="14" x14ac:dyDescent="0.3"/>
  <cols>
    <col min="1" max="1" width="22.58203125" style="65" customWidth="1"/>
    <col min="2" max="4" width="25.58203125" style="65" customWidth="1"/>
    <col min="5" max="16384" width="10" style="65"/>
  </cols>
  <sheetData>
    <row r="1" spans="1:7" s="1" customFormat="1" ht="20.25" customHeight="1" x14ac:dyDescent="0.3">
      <c r="A1" s="1" t="s">
        <v>160</v>
      </c>
    </row>
    <row r="2" spans="1:7" s="1" customFormat="1" ht="20.25" customHeight="1" x14ac:dyDescent="0.3">
      <c r="A2" s="160" t="s">
        <v>81</v>
      </c>
      <c r="B2" s="218">
        <f>'A1'!B2</f>
        <v>2021</v>
      </c>
      <c r="C2" s="179"/>
      <c r="D2" s="179"/>
    </row>
    <row r="3" spans="1:7" s="1" customFormat="1" ht="20.25" customHeight="1" x14ac:dyDescent="0.3">
      <c r="A3" s="160" t="s">
        <v>13</v>
      </c>
      <c r="B3" s="436">
        <f>'A1'!B3</f>
        <v>44287</v>
      </c>
      <c r="C3" s="179"/>
      <c r="D3" s="179"/>
    </row>
    <row r="4" spans="1:7" s="1" customFormat="1" ht="20.25" customHeight="1" x14ac:dyDescent="0.3">
      <c r="A4" s="160" t="s">
        <v>0</v>
      </c>
      <c r="B4" s="278" t="str">
        <f>Krankenhaus</f>
        <v>DIE BEZEICHNUNG IHRER KLINIK</v>
      </c>
      <c r="C4" s="278"/>
      <c r="D4" s="278"/>
    </row>
    <row r="5" spans="1:7" s="1" customFormat="1" ht="20.25" customHeight="1" x14ac:dyDescent="0.3">
      <c r="A5" s="160" t="s">
        <v>159</v>
      </c>
      <c r="B5" s="218" t="s">
        <v>219</v>
      </c>
      <c r="C5"/>
      <c r="D5"/>
      <c r="E5" s="279"/>
    </row>
    <row r="6" spans="1:7" s="1" customFormat="1" ht="20.25" customHeight="1" x14ac:dyDescent="0.3"/>
    <row r="7" spans="1:7" ht="20.25" customHeight="1" x14ac:dyDescent="0.35">
      <c r="A7" s="54" t="s">
        <v>166</v>
      </c>
    </row>
    <row r="8" spans="1:7" s="19" customFormat="1" ht="20.25" customHeight="1" x14ac:dyDescent="0.3">
      <c r="A8" s="290" t="s">
        <v>195</v>
      </c>
      <c r="B8" s="291" t="s">
        <v>3939</v>
      </c>
      <c r="C8" s="291"/>
      <c r="D8" s="291"/>
      <c r="E8" s="294"/>
      <c r="F8" s="294"/>
      <c r="G8" s="294"/>
    </row>
    <row r="9" spans="1:7" ht="20.25" customHeight="1" x14ac:dyDescent="0.3"/>
    <row r="10" spans="1:7" s="47" customFormat="1" ht="60" customHeight="1" x14ac:dyDescent="0.3">
      <c r="A10" s="132" t="s">
        <v>162</v>
      </c>
      <c r="B10" s="132" t="s">
        <v>92</v>
      </c>
      <c r="C10" s="132" t="s">
        <v>93</v>
      </c>
      <c r="D10" s="332" t="s">
        <v>46</v>
      </c>
    </row>
    <row r="11" spans="1:7" x14ac:dyDescent="0.3">
      <c r="A11" s="42">
        <v>1</v>
      </c>
      <c r="B11" s="42">
        <v>2</v>
      </c>
      <c r="C11" s="42">
        <v>3</v>
      </c>
      <c r="D11" s="42">
        <v>4</v>
      </c>
    </row>
    <row r="12" spans="1:7" s="1" customFormat="1" ht="20.149999999999999" customHeight="1" x14ac:dyDescent="0.3">
      <c r="A12" s="108" t="s">
        <v>44</v>
      </c>
      <c r="B12" s="277"/>
      <c r="C12" s="277"/>
    </row>
    <row r="13" spans="1:7" ht="30" customHeight="1" x14ac:dyDescent="0.3">
      <c r="A13" s="155" t="s">
        <v>144</v>
      </c>
      <c r="B13" s="222">
        <f>SUM($B$15:B1001)</f>
        <v>53</v>
      </c>
      <c r="C13" s="155" t="s">
        <v>144</v>
      </c>
      <c r="D13" s="253" t="e">
        <f>SUM($D$15:D1001)</f>
        <v>#VALUE!</v>
      </c>
    </row>
    <row r="14" spans="1:7" s="1" customFormat="1" ht="20.149999999999999" customHeight="1" x14ac:dyDescent="0.3">
      <c r="A14" s="498" t="s">
        <v>91</v>
      </c>
      <c r="B14" s="499"/>
      <c r="C14" s="499"/>
      <c r="D14" s="500"/>
    </row>
    <row r="15" spans="1:7" s="44" customFormat="1" ht="23" customHeight="1" x14ac:dyDescent="0.3">
      <c r="A15" s="446" t="s">
        <v>509</v>
      </c>
      <c r="B15" s="447">
        <v>1</v>
      </c>
      <c r="C15" s="448">
        <f>VLOOKUP(A15,Inek2020A3[],3,FALSE)</f>
        <v>210.72</v>
      </c>
      <c r="D15" s="449">
        <f>B15*C15</f>
        <v>210.72</v>
      </c>
    </row>
    <row r="16" spans="1:7" s="44" customFormat="1" ht="23" customHeight="1" x14ac:dyDescent="0.3">
      <c r="A16" s="231" t="s">
        <v>584</v>
      </c>
      <c r="B16" s="202">
        <v>5</v>
      </c>
      <c r="C16" s="307" t="str">
        <f>VLOOKUP(A16,Inek2020A3[],3,FALSE)</f>
        <v>siehe ZP04.14-ZP04.23</v>
      </c>
      <c r="D16" s="254" t="e">
        <f>B16*C16</f>
        <v>#VALUE!</v>
      </c>
    </row>
    <row r="17" spans="1:4" ht="23" customHeight="1" x14ac:dyDescent="0.3">
      <c r="A17" s="231" t="s">
        <v>1053</v>
      </c>
      <c r="B17" s="202">
        <v>11</v>
      </c>
      <c r="C17" s="307">
        <f>VLOOKUP(A17,Inek2020A3[],3,FALSE)</f>
        <v>1014.04</v>
      </c>
      <c r="D17" s="254">
        <f t="shared" ref="D17:D18" si="0">B17*C17</f>
        <v>11154.439999999999</v>
      </c>
    </row>
    <row r="18" spans="1:4" ht="23" customHeight="1" x14ac:dyDescent="0.3">
      <c r="A18" s="231" t="s">
        <v>3698</v>
      </c>
      <c r="B18" s="202">
        <v>15</v>
      </c>
      <c r="C18" s="307" t="e">
        <f>VLOOKUP(A18,Inek2020A3[],3,FALSE)</f>
        <v>#N/A</v>
      </c>
      <c r="D18" s="254" t="e">
        <f t="shared" si="0"/>
        <v>#N/A</v>
      </c>
    </row>
    <row r="19" spans="1:4" ht="23" customHeight="1" x14ac:dyDescent="0.3">
      <c r="A19" s="450" t="s">
        <v>3928</v>
      </c>
      <c r="B19" s="350">
        <v>21</v>
      </c>
      <c r="C19" s="451" t="e">
        <f>VLOOKUP(A19,Inek2020A3[],3,FALSE)</f>
        <v>#N/A</v>
      </c>
      <c r="D19" s="452" t="e">
        <f t="shared" ref="D19" si="1">B19*C19</f>
        <v>#N/A</v>
      </c>
    </row>
    <row r="20" spans="1:4" ht="12.75" customHeight="1" x14ac:dyDescent="0.3">
      <c r="A20" s="516"/>
      <c r="B20" s="516"/>
      <c r="C20" s="516"/>
      <c r="D20" s="516"/>
    </row>
  </sheetData>
  <mergeCells count="1">
    <mergeCell ref="A20:D20"/>
  </mergeCells>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ignoredErrors>
    <ignoredError sqref="D16 D13 D19 D18" evalErro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9"/>
  <sheetViews>
    <sheetView zoomScaleNormal="100" zoomScalePageLayoutView="70" workbookViewId="0"/>
  </sheetViews>
  <sheetFormatPr baseColWidth="10" defaultColWidth="10" defaultRowHeight="14" x14ac:dyDescent="0.3"/>
  <cols>
    <col min="1" max="1" width="22.58203125" style="65" customWidth="1"/>
    <col min="2" max="4" width="25.58203125" style="65" customWidth="1"/>
    <col min="5" max="16384" width="10" style="65"/>
  </cols>
  <sheetData>
    <row r="1" spans="1:7" s="1" customFormat="1" ht="20.25" customHeight="1" x14ac:dyDescent="0.3">
      <c r="A1" s="1" t="s">
        <v>160</v>
      </c>
    </row>
    <row r="2" spans="1:7" s="1" customFormat="1" ht="20.25" customHeight="1" x14ac:dyDescent="0.3">
      <c r="A2" s="160" t="s">
        <v>81</v>
      </c>
      <c r="B2" s="218">
        <f>'A1'!B2</f>
        <v>2021</v>
      </c>
      <c r="C2" s="179"/>
      <c r="D2" s="179"/>
    </row>
    <row r="3" spans="1:7" s="1" customFormat="1" ht="20.25" customHeight="1" x14ac:dyDescent="0.3">
      <c r="A3" s="160" t="s">
        <v>13</v>
      </c>
      <c r="B3" s="436">
        <f>'A1'!B3</f>
        <v>44287</v>
      </c>
      <c r="C3" s="179"/>
      <c r="D3" s="179"/>
    </row>
    <row r="4" spans="1:7" s="1" customFormat="1" ht="20.25" customHeight="1" x14ac:dyDescent="0.3">
      <c r="A4" s="160" t="s">
        <v>0</v>
      </c>
      <c r="B4" s="278" t="str">
        <f>Krankenhaus</f>
        <v>DIE BEZEICHNUNG IHRER KLINIK</v>
      </c>
      <c r="C4" s="278"/>
      <c r="D4" s="278"/>
    </row>
    <row r="5" spans="1:7" s="1" customFormat="1" ht="20.25" customHeight="1" x14ac:dyDescent="0.3">
      <c r="A5" s="160" t="s">
        <v>159</v>
      </c>
      <c r="B5" s="218" t="s">
        <v>220</v>
      </c>
      <c r="C5"/>
      <c r="D5"/>
      <c r="E5" s="279"/>
    </row>
    <row r="6" spans="1:7" s="1" customFormat="1" ht="20.25" customHeight="1" x14ac:dyDescent="0.3"/>
    <row r="7" spans="1:7" ht="20.25" customHeight="1" x14ac:dyDescent="0.35">
      <c r="A7" s="54" t="s">
        <v>166</v>
      </c>
    </row>
    <row r="8" spans="1:7" s="19" customFormat="1" ht="20.25" customHeight="1" x14ac:dyDescent="0.3">
      <c r="A8" s="290" t="s">
        <v>195</v>
      </c>
      <c r="B8" s="291" t="s">
        <v>3935</v>
      </c>
      <c r="C8" s="291"/>
      <c r="D8" s="291"/>
      <c r="E8" s="294"/>
      <c r="F8" s="294"/>
      <c r="G8" s="294"/>
    </row>
    <row r="9" spans="1:7" ht="20.25" customHeight="1" x14ac:dyDescent="0.3"/>
    <row r="10" spans="1:7" s="47" customFormat="1" ht="60" customHeight="1" x14ac:dyDescent="0.3">
      <c r="A10" s="132" t="s">
        <v>162</v>
      </c>
      <c r="B10" s="132" t="s">
        <v>92</v>
      </c>
      <c r="C10" s="132" t="s">
        <v>93</v>
      </c>
      <c r="D10" s="332" t="s">
        <v>46</v>
      </c>
    </row>
    <row r="11" spans="1:7" x14ac:dyDescent="0.3">
      <c r="A11" s="42">
        <v>1</v>
      </c>
      <c r="B11" s="42">
        <v>2</v>
      </c>
      <c r="C11" s="42">
        <v>3</v>
      </c>
      <c r="D11" s="42">
        <v>4</v>
      </c>
    </row>
    <row r="12" spans="1:7" s="1" customFormat="1" ht="20.149999999999999" customHeight="1" x14ac:dyDescent="0.3">
      <c r="A12" s="108" t="s">
        <v>44</v>
      </c>
      <c r="B12" s="277"/>
      <c r="C12" s="277"/>
    </row>
    <row r="13" spans="1:7" ht="30" customHeight="1" x14ac:dyDescent="0.3">
      <c r="A13" s="155" t="s">
        <v>144</v>
      </c>
      <c r="B13" s="222">
        <f>SUM($B$15:B1000)</f>
        <v>53</v>
      </c>
      <c r="C13" s="155" t="s">
        <v>144</v>
      </c>
      <c r="D13" s="253" t="e">
        <f>SUM($D$15:D1000)</f>
        <v>#VALUE!</v>
      </c>
    </row>
    <row r="14" spans="1:7" s="1" customFormat="1" ht="20.149999999999999" customHeight="1" x14ac:dyDescent="0.3">
      <c r="A14" s="498" t="s">
        <v>91</v>
      </c>
      <c r="B14" s="499"/>
      <c r="C14" s="499"/>
      <c r="D14" s="500"/>
    </row>
    <row r="15" spans="1:7" s="44" customFormat="1" ht="23" customHeight="1" x14ac:dyDescent="0.3">
      <c r="A15" s="446" t="s">
        <v>509</v>
      </c>
      <c r="B15" s="447">
        <v>1</v>
      </c>
      <c r="C15" s="448">
        <f>VLOOKUP(A15,Inek2021A3[],3,FALSE)</f>
        <v>209.13</v>
      </c>
      <c r="D15" s="449">
        <f>B15*C15</f>
        <v>209.13</v>
      </c>
    </row>
    <row r="16" spans="1:7" ht="23" customHeight="1" x14ac:dyDescent="0.3">
      <c r="A16" s="231" t="s">
        <v>584</v>
      </c>
      <c r="B16" s="202">
        <v>5</v>
      </c>
      <c r="C16" s="307" t="str">
        <f>VLOOKUP(A16,Inek2021A3[],3,FALSE)</f>
        <v>siehe ZP04.14-ZP04.23</v>
      </c>
      <c r="D16" s="254" t="e">
        <f>B16*C16</f>
        <v>#VALUE!</v>
      </c>
    </row>
    <row r="17" spans="1:4" ht="23" customHeight="1" x14ac:dyDescent="0.3">
      <c r="A17" s="231" t="s">
        <v>1053</v>
      </c>
      <c r="B17" s="202">
        <v>11</v>
      </c>
      <c r="C17" s="307">
        <f>VLOOKUP(A17,Inek2021A3[],3,FALSE)</f>
        <v>1015.62</v>
      </c>
      <c r="D17" s="254">
        <f t="shared" ref="D17:D18" si="0">B17*C17</f>
        <v>11171.82</v>
      </c>
    </row>
    <row r="18" spans="1:4" ht="23" customHeight="1" x14ac:dyDescent="0.3">
      <c r="A18" s="231" t="s">
        <v>3698</v>
      </c>
      <c r="B18" s="202">
        <v>15</v>
      </c>
      <c r="C18" s="307" t="e">
        <f>VLOOKUP(A18,Inek2021A3[],3,FALSE)</f>
        <v>#N/A</v>
      </c>
      <c r="D18" s="254" t="e">
        <f t="shared" si="0"/>
        <v>#N/A</v>
      </c>
    </row>
    <row r="19" spans="1:4" ht="23" customHeight="1" x14ac:dyDescent="0.3">
      <c r="A19" s="450" t="s">
        <v>3928</v>
      </c>
      <c r="B19" s="350">
        <v>21</v>
      </c>
      <c r="C19" s="451">
        <f>VLOOKUP(A19,Inek2021A3[],3,FALSE)</f>
        <v>68.19</v>
      </c>
      <c r="D19" s="452">
        <f t="shared" ref="D19" si="1">B19*C19</f>
        <v>1431.99</v>
      </c>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9"/>
  <sheetViews>
    <sheetView zoomScaleNormal="100" zoomScalePageLayoutView="70" workbookViewId="0"/>
  </sheetViews>
  <sheetFormatPr baseColWidth="10" defaultColWidth="10" defaultRowHeight="14" x14ac:dyDescent="0.3"/>
  <cols>
    <col min="1" max="1" width="22.58203125" style="65" customWidth="1"/>
    <col min="2" max="4" width="25.58203125" style="65" customWidth="1"/>
    <col min="5" max="16384" width="10" style="65"/>
  </cols>
  <sheetData>
    <row r="1" spans="1:7" s="1" customFormat="1" ht="20.25" customHeight="1" x14ac:dyDescent="0.3">
      <c r="A1" s="1" t="s">
        <v>160</v>
      </c>
    </row>
    <row r="2" spans="1:7" s="1" customFormat="1" ht="20.25" customHeight="1" x14ac:dyDescent="0.3">
      <c r="A2" s="160" t="s">
        <v>81</v>
      </c>
      <c r="B2" s="218">
        <f>'A1'!B2</f>
        <v>2021</v>
      </c>
      <c r="C2" s="179"/>
      <c r="D2" s="179"/>
    </row>
    <row r="3" spans="1:7" s="1" customFormat="1" ht="20.25" customHeight="1" x14ac:dyDescent="0.3">
      <c r="A3" s="160" t="s">
        <v>13</v>
      </c>
      <c r="B3" s="436">
        <f>'A1'!B3</f>
        <v>44287</v>
      </c>
      <c r="C3" s="179"/>
      <c r="D3" s="179"/>
    </row>
    <row r="4" spans="1:7" s="1" customFormat="1" ht="20.25" customHeight="1" x14ac:dyDescent="0.3">
      <c r="A4" s="160" t="s">
        <v>0</v>
      </c>
      <c r="B4" s="278" t="str">
        <f>Krankenhaus</f>
        <v>DIE BEZEICHNUNG IHRER KLINIK</v>
      </c>
      <c r="C4" s="278"/>
      <c r="D4" s="278"/>
    </row>
    <row r="5" spans="1:7" s="1" customFormat="1" ht="20.25" customHeight="1" x14ac:dyDescent="0.3">
      <c r="A5" s="160" t="s">
        <v>159</v>
      </c>
      <c r="B5" s="218" t="s">
        <v>221</v>
      </c>
      <c r="C5"/>
      <c r="D5"/>
      <c r="E5" s="279"/>
    </row>
    <row r="6" spans="1:7" s="1" customFormat="1" ht="20.25" customHeight="1" x14ac:dyDescent="0.3"/>
    <row r="7" spans="1:7" ht="20.25" customHeight="1" x14ac:dyDescent="0.35">
      <c r="A7" s="54" t="s">
        <v>166</v>
      </c>
    </row>
    <row r="8" spans="1:7" s="19" customFormat="1" ht="20.25" customHeight="1" x14ac:dyDescent="0.3">
      <c r="A8" s="290" t="s">
        <v>195</v>
      </c>
      <c r="B8" s="291" t="s">
        <v>3936</v>
      </c>
      <c r="C8" s="291"/>
      <c r="D8" s="291"/>
      <c r="E8" s="294"/>
      <c r="F8" s="294"/>
      <c r="G8" s="294"/>
    </row>
    <row r="9" spans="1:7" ht="20.25" customHeight="1" x14ac:dyDescent="0.3"/>
    <row r="10" spans="1:7" s="47" customFormat="1" ht="60" customHeight="1" x14ac:dyDescent="0.3">
      <c r="A10" s="132" t="s">
        <v>162</v>
      </c>
      <c r="B10" s="132" t="s">
        <v>92</v>
      </c>
      <c r="C10" s="132" t="s">
        <v>93</v>
      </c>
      <c r="D10" s="332" t="s">
        <v>46</v>
      </c>
    </row>
    <row r="11" spans="1:7" x14ac:dyDescent="0.3">
      <c r="A11" s="42">
        <v>1</v>
      </c>
      <c r="B11" s="42">
        <v>2</v>
      </c>
      <c r="C11" s="42">
        <v>3</v>
      </c>
      <c r="D11" s="42">
        <v>4</v>
      </c>
    </row>
    <row r="12" spans="1:7" s="1" customFormat="1" ht="20.149999999999999" customHeight="1" x14ac:dyDescent="0.3">
      <c r="A12" s="108" t="s">
        <v>44</v>
      </c>
      <c r="B12" s="277"/>
      <c r="C12" s="277"/>
    </row>
    <row r="13" spans="1:7" ht="30" customHeight="1" x14ac:dyDescent="0.3">
      <c r="A13" s="155" t="s">
        <v>144</v>
      </c>
      <c r="B13" s="222">
        <f>SUM($B$15:B1000)</f>
        <v>53</v>
      </c>
      <c r="C13" s="155" t="s">
        <v>144</v>
      </c>
      <c r="D13" s="253" t="e">
        <f>SUM($D$15:D1000)</f>
        <v>#VALUE!</v>
      </c>
    </row>
    <row r="14" spans="1:7" s="1" customFormat="1" ht="20.149999999999999" customHeight="1" x14ac:dyDescent="0.3">
      <c r="A14" s="498" t="s">
        <v>91</v>
      </c>
      <c r="B14" s="499"/>
      <c r="C14" s="499"/>
      <c r="D14" s="500"/>
    </row>
    <row r="15" spans="1:7" s="44" customFormat="1" ht="23" customHeight="1" x14ac:dyDescent="0.3">
      <c r="A15" s="446" t="s">
        <v>509</v>
      </c>
      <c r="B15" s="447">
        <v>1</v>
      </c>
      <c r="C15" s="448">
        <f>VLOOKUP(A15,Inek2021A3[],3,FALSE)</f>
        <v>209.13</v>
      </c>
      <c r="D15" s="449">
        <f>B15*C15</f>
        <v>209.13</v>
      </c>
    </row>
    <row r="16" spans="1:7" ht="23" customHeight="1" x14ac:dyDescent="0.3">
      <c r="A16" s="231" t="s">
        <v>584</v>
      </c>
      <c r="B16" s="202">
        <v>5</v>
      </c>
      <c r="C16" s="307" t="str">
        <f>VLOOKUP(A16,Inek2021A3[],3,FALSE)</f>
        <v>siehe ZP04.14-ZP04.23</v>
      </c>
      <c r="D16" s="254" t="e">
        <f>B16*C16</f>
        <v>#VALUE!</v>
      </c>
    </row>
    <row r="17" spans="1:4" ht="23" customHeight="1" x14ac:dyDescent="0.3">
      <c r="A17" s="231" t="s">
        <v>1053</v>
      </c>
      <c r="B17" s="202">
        <v>11</v>
      </c>
      <c r="C17" s="307">
        <f>VLOOKUP(A17,Inek2021A3[],3,FALSE)</f>
        <v>1015.62</v>
      </c>
      <c r="D17" s="254">
        <f t="shared" ref="D17:D18" si="0">B17*C17</f>
        <v>11171.82</v>
      </c>
    </row>
    <row r="18" spans="1:4" ht="23" customHeight="1" x14ac:dyDescent="0.3">
      <c r="A18" s="231" t="s">
        <v>3698</v>
      </c>
      <c r="B18" s="202">
        <v>15</v>
      </c>
      <c r="C18" s="307" t="e">
        <f>VLOOKUP(A18,Inek2021A3[],3,FALSE)</f>
        <v>#N/A</v>
      </c>
      <c r="D18" s="254" t="e">
        <f t="shared" si="0"/>
        <v>#N/A</v>
      </c>
    </row>
    <row r="19" spans="1:4" ht="23" customHeight="1" x14ac:dyDescent="0.3">
      <c r="A19" s="450" t="s">
        <v>3928</v>
      </c>
      <c r="B19" s="350">
        <v>21</v>
      </c>
      <c r="C19" s="451">
        <f>VLOOKUP(A19,Inek2021A3[],3,FALSE)</f>
        <v>68.19</v>
      </c>
      <c r="D19" s="452">
        <f t="shared" ref="D19" si="1">B19*C19</f>
        <v>1431.99</v>
      </c>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0">
    <tabColor rgb="FFFFFF0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c r="C2" s="179"/>
      <c r="D2" s="179"/>
      <c r="E2" s="179"/>
      <c r="F2" s="179"/>
    </row>
    <row r="3" spans="1:14" s="1" customFormat="1" ht="20.25" customHeight="1" x14ac:dyDescent="0.3">
      <c r="A3" s="160" t="s">
        <v>13</v>
      </c>
      <c r="B3" s="218"/>
      <c r="C3" s="179"/>
      <c r="D3" s="179"/>
      <c r="E3" s="179"/>
      <c r="F3" s="179"/>
    </row>
    <row r="4" spans="1:14" s="1" customFormat="1" ht="20.25" customHeight="1" x14ac:dyDescent="0.3">
      <c r="A4" s="160" t="s">
        <v>0</v>
      </c>
      <c r="B4" s="278"/>
      <c r="C4" s="278"/>
      <c r="D4" s="278"/>
      <c r="E4" s="278"/>
      <c r="F4" s="278"/>
    </row>
    <row r="5" spans="1:14" s="1" customFormat="1" ht="20.25" customHeight="1" x14ac:dyDescent="0.3">
      <c r="A5" s="160" t="s">
        <v>159</v>
      </c>
      <c r="B5" s="218" t="s">
        <v>301</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169</v>
      </c>
      <c r="C9" s="291"/>
      <c r="D9" s="291"/>
      <c r="E9" s="291"/>
      <c r="F9" s="291"/>
      <c r="G9" s="296"/>
    </row>
    <row r="10" spans="1:14" s="295" customFormat="1" ht="20.25" customHeight="1" x14ac:dyDescent="0.3">
      <c r="A10" s="290" t="s">
        <v>195</v>
      </c>
      <c r="B10" s="291"/>
      <c r="C10" s="291"/>
      <c r="D10" s="291"/>
      <c r="E10" s="291"/>
      <c r="F10" s="291"/>
      <c r="G10" s="296"/>
    </row>
    <row r="11" spans="1:14" s="1" customFormat="1" ht="20.25" customHeight="1" x14ac:dyDescent="0.3">
      <c r="A11" s="271"/>
      <c r="B11" s="270"/>
      <c r="C11" s="270"/>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269" t="s">
        <v>54</v>
      </c>
      <c r="G13" s="269" t="s">
        <v>55</v>
      </c>
      <c r="H13" s="269" t="s">
        <v>56</v>
      </c>
      <c r="I13" s="269" t="s">
        <v>57</v>
      </c>
      <c r="J13" s="269" t="s">
        <v>58</v>
      </c>
      <c r="K13" s="269" t="s">
        <v>59</v>
      </c>
      <c r="L13" s="269" t="s">
        <v>60</v>
      </c>
      <c r="M13" s="269"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0"/>
      <c r="C15" s="270"/>
    </row>
    <row r="16" spans="1:14" ht="25" customHeight="1" x14ac:dyDescent="0.3">
      <c r="A16" s="155" t="s">
        <v>144</v>
      </c>
      <c r="B16" s="155" t="s">
        <v>144</v>
      </c>
      <c r="C16" s="222"/>
      <c r="D16" s="155" t="s">
        <v>144</v>
      </c>
      <c r="E16" s="253"/>
      <c r="F16" s="222"/>
      <c r="G16" s="222"/>
      <c r="H16" s="155" t="s">
        <v>144</v>
      </c>
      <c r="I16" s="253"/>
      <c r="J16" s="222"/>
      <c r="K16" s="222"/>
      <c r="L16" s="155" t="s">
        <v>144</v>
      </c>
      <c r="M16" s="253"/>
      <c r="N16" s="253"/>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c r="F18" s="200"/>
      <c r="G18" s="200"/>
      <c r="H18" s="258"/>
      <c r="I18" s="255"/>
      <c r="J18" s="200"/>
      <c r="K18" s="200"/>
      <c r="L18" s="258"/>
      <c r="M18" s="255"/>
      <c r="N18" s="255"/>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222</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169</v>
      </c>
      <c r="C9" s="291"/>
      <c r="D9" s="291"/>
      <c r="E9" s="291"/>
      <c r="F9" s="291"/>
      <c r="G9" s="296"/>
    </row>
    <row r="10" spans="1:14" s="295" customFormat="1" ht="20.25" customHeight="1" x14ac:dyDescent="0.3">
      <c r="A10" s="290" t="s">
        <v>195</v>
      </c>
      <c r="B10" s="291" t="s">
        <v>3938</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5">
    <tabColor rgb="FFFFFF00"/>
    <pageSetUpPr fitToPage="1"/>
  </sheetPr>
  <dimension ref="A1:G55"/>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5" width="13.08203125" style="65" customWidth="1"/>
    <col min="6" max="6" width="25.83203125" style="65" customWidth="1"/>
    <col min="7" max="7" width="20.33203125" style="65" customWidth="1"/>
    <col min="8" max="16384" width="10" style="65"/>
  </cols>
  <sheetData>
    <row r="1" spans="1:7" s="1" customFormat="1" ht="20.25" customHeight="1" x14ac:dyDescent="0.3">
      <c r="A1" s="1" t="s">
        <v>160</v>
      </c>
    </row>
    <row r="2" spans="1:7" s="1" customFormat="1" ht="20.25" customHeight="1" x14ac:dyDescent="0.3">
      <c r="A2" s="160" t="s">
        <v>81</v>
      </c>
      <c r="B2" s="218"/>
      <c r="C2" s="179"/>
      <c r="D2" s="179"/>
      <c r="E2" s="179"/>
      <c r="F2" s="179"/>
    </row>
    <row r="3" spans="1:7" s="1" customFormat="1" ht="20.25" customHeight="1" x14ac:dyDescent="0.3">
      <c r="A3" s="160" t="s">
        <v>13</v>
      </c>
      <c r="B3" s="218"/>
      <c r="C3" s="179"/>
      <c r="D3" s="179"/>
      <c r="E3" s="179"/>
      <c r="F3" s="179"/>
    </row>
    <row r="4" spans="1:7" s="1" customFormat="1" ht="20.25" customHeight="1" x14ac:dyDescent="0.3">
      <c r="A4" s="160" t="s">
        <v>0</v>
      </c>
      <c r="B4" s="278"/>
      <c r="C4" s="278"/>
      <c r="D4" s="278"/>
      <c r="E4" s="278"/>
      <c r="F4" s="278"/>
    </row>
    <row r="5" spans="1:7" s="1" customFormat="1" ht="20.25" customHeight="1" x14ac:dyDescent="0.3">
      <c r="A5" s="160" t="s">
        <v>159</v>
      </c>
      <c r="B5" s="218" t="s">
        <v>199</v>
      </c>
      <c r="C5"/>
      <c r="D5"/>
      <c r="E5"/>
      <c r="F5"/>
    </row>
    <row r="6" spans="1:7" s="1" customFormat="1" ht="20.25" customHeight="1" x14ac:dyDescent="0.3"/>
    <row r="7" spans="1:7" s="1" customFormat="1" ht="20.25" customHeight="1" x14ac:dyDescent="0.3">
      <c r="A7" s="105" t="s">
        <v>163</v>
      </c>
      <c r="B7" s="106"/>
      <c r="C7" s="106"/>
      <c r="D7" s="106"/>
      <c r="E7" s="107"/>
      <c r="F7" s="270"/>
    </row>
    <row r="8" spans="1:7" s="1" customFormat="1" ht="20.25" customHeight="1" x14ac:dyDescent="0.3">
      <c r="A8" s="105" t="s">
        <v>191</v>
      </c>
      <c r="B8" s="106"/>
      <c r="C8" s="106"/>
      <c r="D8" s="106"/>
      <c r="E8" s="107"/>
      <c r="F8" s="270"/>
    </row>
    <row r="9" spans="1:7" s="19" customFormat="1" ht="20.25" customHeight="1" x14ac:dyDescent="0.3">
      <c r="A9" s="290" t="s">
        <v>195</v>
      </c>
      <c r="B9" s="293"/>
      <c r="C9" s="293"/>
      <c r="D9" s="293"/>
      <c r="E9" s="293"/>
      <c r="F9" s="293"/>
      <c r="G9" s="293"/>
    </row>
    <row r="10" spans="1:7" s="1" customFormat="1" ht="20.25" customHeight="1" x14ac:dyDescent="0.3">
      <c r="A10" s="15"/>
      <c r="B10" s="15"/>
      <c r="C10" s="15"/>
      <c r="D10" s="15"/>
      <c r="E10" s="15"/>
    </row>
    <row r="11" spans="1:7" ht="15" customHeight="1" x14ac:dyDescent="0.3">
      <c r="A11" s="508" t="s">
        <v>40</v>
      </c>
      <c r="B11" s="506" t="s">
        <v>41</v>
      </c>
      <c r="C11" s="511" t="s">
        <v>118</v>
      </c>
      <c r="D11" s="511" t="s">
        <v>119</v>
      </c>
      <c r="E11" s="506" t="s">
        <v>42</v>
      </c>
      <c r="F11" s="506" t="s">
        <v>43</v>
      </c>
    </row>
    <row r="12" spans="1:7" ht="72.75" customHeight="1" x14ac:dyDescent="0.3">
      <c r="A12" s="509"/>
      <c r="B12" s="510"/>
      <c r="C12" s="512"/>
      <c r="D12" s="512"/>
      <c r="E12" s="510"/>
      <c r="F12" s="507"/>
    </row>
    <row r="13" spans="1:7" x14ac:dyDescent="0.3">
      <c r="A13" s="42">
        <v>1</v>
      </c>
      <c r="B13" s="43">
        <v>2</v>
      </c>
      <c r="C13" s="42">
        <v>3</v>
      </c>
      <c r="D13" s="42">
        <v>4</v>
      </c>
      <c r="E13" s="43">
        <v>5</v>
      </c>
      <c r="F13" s="43">
        <v>6</v>
      </c>
    </row>
    <row r="14" spans="1:7" s="1" customFormat="1" ht="20.149999999999999" customHeight="1" x14ac:dyDescent="0.3">
      <c r="A14" s="108" t="s">
        <v>44</v>
      </c>
      <c r="B14" s="270"/>
      <c r="C14" s="270"/>
    </row>
    <row r="15" spans="1:7" ht="25" customHeight="1" x14ac:dyDescent="0.3">
      <c r="A15" s="155" t="s">
        <v>144</v>
      </c>
      <c r="B15" s="155" t="s">
        <v>144</v>
      </c>
      <c r="C15" s="221"/>
      <c r="D15" s="221"/>
      <c r="E15" s="155" t="s">
        <v>144</v>
      </c>
      <c r="F15" s="235"/>
    </row>
    <row r="16" spans="1:7" s="1" customFormat="1" ht="20.149999999999999" customHeight="1" x14ac:dyDescent="0.3">
      <c r="A16" s="226" t="s">
        <v>91</v>
      </c>
      <c r="B16" s="227"/>
      <c r="C16" s="227"/>
      <c r="D16" s="228"/>
      <c r="E16" s="228"/>
      <c r="F16" s="228"/>
    </row>
    <row r="17" spans="1:6" s="45" customFormat="1" ht="25" customHeight="1" x14ac:dyDescent="0.3">
      <c r="A17" s="231"/>
      <c r="B17" s="203"/>
      <c r="C17" s="200"/>
      <c r="D17" s="202"/>
      <c r="E17" s="305"/>
      <c r="F17" s="232"/>
    </row>
    <row r="18" spans="1:6" x14ac:dyDescent="0.3">
      <c r="A18" s="225"/>
      <c r="B18" s="225"/>
      <c r="C18" s="225"/>
      <c r="D18" s="225"/>
      <c r="E18" s="225"/>
      <c r="F18" s="225"/>
    </row>
    <row r="19" spans="1:6" x14ac:dyDescent="0.3">
      <c r="A19"/>
      <c r="B19"/>
      <c r="C19"/>
      <c r="D19"/>
      <c r="E19"/>
      <c r="F19"/>
    </row>
    <row r="20" spans="1:6" x14ac:dyDescent="0.3">
      <c r="A20"/>
      <c r="B20"/>
      <c r="C20"/>
      <c r="D20"/>
      <c r="E20"/>
      <c r="F20"/>
    </row>
    <row r="21" spans="1:6" x14ac:dyDescent="0.3">
      <c r="A21"/>
      <c r="B21"/>
      <c r="C21"/>
      <c r="D21"/>
      <c r="E21"/>
      <c r="F21"/>
    </row>
    <row r="22" spans="1:6" x14ac:dyDescent="0.3">
      <c r="A22"/>
      <c r="B22"/>
      <c r="C22"/>
      <c r="D22"/>
      <c r="E22"/>
      <c r="F22"/>
    </row>
    <row r="23" spans="1:6" x14ac:dyDescent="0.3">
      <c r="A23"/>
      <c r="B23"/>
      <c r="C23"/>
      <c r="D23"/>
      <c r="E23"/>
      <c r="F23"/>
    </row>
    <row r="24" spans="1:6" x14ac:dyDescent="0.3">
      <c r="A24"/>
      <c r="B24"/>
      <c r="C24"/>
      <c r="D24"/>
      <c r="E24"/>
      <c r="F24"/>
    </row>
    <row r="25" spans="1:6" x14ac:dyDescent="0.3">
      <c r="A25"/>
      <c r="B25"/>
      <c r="C25"/>
      <c r="D25"/>
      <c r="E25"/>
      <c r="F25"/>
    </row>
    <row r="26" spans="1:6" x14ac:dyDescent="0.3">
      <c r="A26"/>
      <c r="B26"/>
      <c r="C26"/>
      <c r="D26"/>
      <c r="E26"/>
      <c r="F26"/>
    </row>
    <row r="27" spans="1:6" x14ac:dyDescent="0.3">
      <c r="A27"/>
      <c r="B27"/>
      <c r="C27"/>
      <c r="D27"/>
      <c r="E27"/>
      <c r="F27"/>
    </row>
    <row r="28" spans="1:6" x14ac:dyDescent="0.3">
      <c r="A28"/>
      <c r="B28"/>
      <c r="C28"/>
      <c r="D28"/>
      <c r="E28"/>
      <c r="F28"/>
    </row>
    <row r="29" spans="1:6" x14ac:dyDescent="0.3">
      <c r="A29"/>
      <c r="B29"/>
      <c r="C29"/>
      <c r="D29"/>
      <c r="E29"/>
      <c r="F29"/>
    </row>
    <row r="30" spans="1:6" x14ac:dyDescent="0.3">
      <c r="A30"/>
      <c r="B30"/>
      <c r="C30"/>
      <c r="D30"/>
      <c r="E30"/>
      <c r="F30"/>
    </row>
    <row r="31" spans="1:6" x14ac:dyDescent="0.3">
      <c r="A31"/>
      <c r="B31"/>
      <c r="C31"/>
      <c r="D31"/>
      <c r="E31"/>
      <c r="F31"/>
    </row>
    <row r="32" spans="1:6" x14ac:dyDescent="0.3">
      <c r="A32"/>
      <c r="B32"/>
      <c r="C32"/>
      <c r="D32"/>
      <c r="E32"/>
      <c r="F32"/>
    </row>
    <row r="33" spans="1:6" x14ac:dyDescent="0.3">
      <c r="A33"/>
      <c r="B33"/>
      <c r="C33"/>
      <c r="D33"/>
      <c r="E33"/>
      <c r="F33"/>
    </row>
    <row r="34" spans="1:6" x14ac:dyDescent="0.3">
      <c r="A34"/>
      <c r="B34"/>
      <c r="C34"/>
      <c r="D34"/>
      <c r="E34"/>
      <c r="F34"/>
    </row>
    <row r="35" spans="1:6" x14ac:dyDescent="0.3">
      <c r="A35"/>
      <c r="B35"/>
      <c r="C35"/>
      <c r="D35"/>
      <c r="E35"/>
      <c r="F35"/>
    </row>
    <row r="36" spans="1:6" x14ac:dyDescent="0.3">
      <c r="A36"/>
      <c r="B36"/>
      <c r="C36"/>
      <c r="D36"/>
      <c r="E36"/>
      <c r="F36"/>
    </row>
    <row r="37" spans="1:6" x14ac:dyDescent="0.3">
      <c r="A37"/>
      <c r="B37"/>
      <c r="C37"/>
      <c r="D37"/>
      <c r="E37"/>
      <c r="F37"/>
    </row>
    <row r="38" spans="1:6" x14ac:dyDescent="0.3">
      <c r="A38"/>
      <c r="B38"/>
      <c r="C38"/>
      <c r="D38"/>
      <c r="E38"/>
      <c r="F38"/>
    </row>
    <row r="39" spans="1:6" x14ac:dyDescent="0.3">
      <c r="A39"/>
      <c r="B39"/>
      <c r="C39"/>
      <c r="D39"/>
      <c r="E39"/>
      <c r="F39"/>
    </row>
    <row r="40" spans="1:6" x14ac:dyDescent="0.3">
      <c r="A40"/>
      <c r="B40"/>
      <c r="C40"/>
      <c r="D40"/>
      <c r="E40"/>
      <c r="F40"/>
    </row>
    <row r="41" spans="1:6" x14ac:dyDescent="0.3">
      <c r="A41"/>
      <c r="B41"/>
      <c r="C41"/>
      <c r="D41"/>
      <c r="E41"/>
      <c r="F41"/>
    </row>
    <row r="42" spans="1:6" x14ac:dyDescent="0.3">
      <c r="A42"/>
      <c r="B42"/>
      <c r="C42"/>
      <c r="D42"/>
      <c r="E42"/>
      <c r="F42"/>
    </row>
    <row r="43" spans="1:6" x14ac:dyDescent="0.3">
      <c r="A43"/>
      <c r="B43"/>
      <c r="C43"/>
      <c r="D43"/>
      <c r="E43"/>
      <c r="F43"/>
    </row>
    <row r="44" spans="1:6" x14ac:dyDescent="0.3">
      <c r="A44"/>
      <c r="B44"/>
      <c r="C44"/>
      <c r="D44"/>
      <c r="E44"/>
      <c r="F44"/>
    </row>
    <row r="45" spans="1:6" x14ac:dyDescent="0.3">
      <c r="A45"/>
      <c r="B45"/>
      <c r="C45"/>
      <c r="D45"/>
      <c r="E45"/>
      <c r="F45"/>
    </row>
    <row r="46" spans="1:6" x14ac:dyDescent="0.3">
      <c r="A46"/>
      <c r="B46"/>
      <c r="C46"/>
      <c r="D46"/>
      <c r="E46"/>
      <c r="F46"/>
    </row>
    <row r="47" spans="1:6" x14ac:dyDescent="0.3">
      <c r="A47"/>
      <c r="B47"/>
      <c r="C47"/>
      <c r="D47"/>
      <c r="E47"/>
      <c r="F47"/>
    </row>
    <row r="48" spans="1:6" x14ac:dyDescent="0.3">
      <c r="A48"/>
      <c r="B48"/>
      <c r="C48"/>
      <c r="D48"/>
      <c r="E48"/>
      <c r="F48"/>
    </row>
    <row r="49" spans="1:6" x14ac:dyDescent="0.3">
      <c r="A49"/>
      <c r="B49"/>
      <c r="C49"/>
      <c r="D49"/>
      <c r="E49"/>
      <c r="F49"/>
    </row>
    <row r="50" spans="1:6" x14ac:dyDescent="0.3">
      <c r="A50"/>
      <c r="B50"/>
      <c r="C50"/>
      <c r="D50"/>
      <c r="E50"/>
      <c r="F50"/>
    </row>
    <row r="51" spans="1:6" x14ac:dyDescent="0.3">
      <c r="A51"/>
      <c r="B51"/>
      <c r="C51"/>
      <c r="D51"/>
      <c r="E51"/>
      <c r="F51"/>
    </row>
    <row r="52" spans="1:6" x14ac:dyDescent="0.3">
      <c r="A52"/>
      <c r="B52"/>
      <c r="C52"/>
      <c r="D52"/>
      <c r="E52"/>
      <c r="F52"/>
    </row>
    <row r="53" spans="1:6" x14ac:dyDescent="0.3">
      <c r="A53"/>
      <c r="B53"/>
      <c r="C53"/>
      <c r="D53"/>
      <c r="E53"/>
      <c r="F53"/>
    </row>
    <row r="54" spans="1:6" x14ac:dyDescent="0.3">
      <c r="A54"/>
      <c r="B54"/>
      <c r="C54"/>
      <c r="D54"/>
      <c r="E54"/>
      <c r="F54"/>
    </row>
    <row r="55" spans="1:6" x14ac:dyDescent="0.3">
      <c r="A55"/>
      <c r="B55"/>
      <c r="C55"/>
      <c r="D55"/>
      <c r="E55"/>
      <c r="F55"/>
    </row>
  </sheetData>
  <mergeCells count="6">
    <mergeCell ref="F11:F12"/>
    <mergeCell ref="A11:A12"/>
    <mergeCell ref="B11:B12"/>
    <mergeCell ref="C11:C12"/>
    <mergeCell ref="D11:D12"/>
    <mergeCell ref="E11:E12"/>
  </mergeCells>
  <pageMargins left="0.39370078740157483" right="0.39370078740157483" top="0.78740157480314965" bottom="0.78740157480314965" header="0.31496062992125984" footer="0.31496062992125984"/>
  <pageSetup paperSize="9" scale="71"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223</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169</v>
      </c>
      <c r="C9" s="291"/>
      <c r="D9" s="291"/>
      <c r="E9" s="291"/>
      <c r="F9" s="291"/>
      <c r="G9" s="296"/>
    </row>
    <row r="10" spans="1:14" s="295" customFormat="1" ht="20.25" customHeight="1" x14ac:dyDescent="0.3">
      <c r="A10" s="290" t="s">
        <v>195</v>
      </c>
      <c r="B10" s="291" t="s">
        <v>3939</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224</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169</v>
      </c>
      <c r="C9" s="291"/>
      <c r="D9" s="291"/>
      <c r="E9" s="291"/>
      <c r="F9" s="291"/>
      <c r="G9" s="296"/>
    </row>
    <row r="10" spans="1:14" s="295" customFormat="1" ht="20.25" customHeight="1" x14ac:dyDescent="0.3">
      <c r="A10" s="290" t="s">
        <v>195</v>
      </c>
      <c r="B10" s="291" t="s">
        <v>3935</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225</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169</v>
      </c>
      <c r="C9" s="291"/>
      <c r="D9" s="291"/>
      <c r="E9" s="291"/>
      <c r="F9" s="291"/>
      <c r="G9" s="296"/>
    </row>
    <row r="10" spans="1:14" s="295" customFormat="1" ht="20.25" customHeight="1" x14ac:dyDescent="0.3">
      <c r="A10" s="290" t="s">
        <v>195</v>
      </c>
      <c r="B10" s="291" t="s">
        <v>3936</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c r="C2" s="179"/>
      <c r="D2" s="179"/>
      <c r="E2" s="179"/>
      <c r="F2" s="179"/>
    </row>
    <row r="3" spans="1:14" s="1" customFormat="1" ht="20.25" customHeight="1" x14ac:dyDescent="0.3">
      <c r="A3" s="160" t="s">
        <v>13</v>
      </c>
      <c r="B3" s="218"/>
      <c r="C3" s="179"/>
      <c r="D3" s="179"/>
      <c r="E3" s="179"/>
      <c r="F3" s="179"/>
    </row>
    <row r="4" spans="1:14" s="1" customFormat="1" ht="20.25" customHeight="1" x14ac:dyDescent="0.3">
      <c r="A4" s="160" t="s">
        <v>0</v>
      </c>
      <c r="B4" s="278"/>
      <c r="C4" s="278"/>
      <c r="D4" s="278"/>
      <c r="E4" s="278"/>
      <c r="F4" s="278"/>
    </row>
    <row r="5" spans="1:14" s="1" customFormat="1" ht="20.25" customHeight="1" x14ac:dyDescent="0.3">
      <c r="A5" s="160" t="s">
        <v>159</v>
      </c>
      <c r="B5" s="218" t="s">
        <v>302</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170</v>
      </c>
      <c r="C9" s="291"/>
      <c r="D9" s="291"/>
      <c r="E9" s="291"/>
      <c r="F9" s="291"/>
      <c r="G9" s="296"/>
      <c r="H9" s="292"/>
      <c r="I9" s="292"/>
      <c r="J9" s="292"/>
      <c r="K9" s="292"/>
    </row>
    <row r="10" spans="1:14" s="295" customFormat="1" ht="20.25" customHeight="1" x14ac:dyDescent="0.3">
      <c r="A10" s="290" t="s">
        <v>195</v>
      </c>
      <c r="B10" s="291"/>
      <c r="C10" s="291"/>
      <c r="D10" s="291"/>
      <c r="E10" s="291"/>
      <c r="F10" s="291"/>
      <c r="G10" s="296"/>
      <c r="H10" s="299"/>
      <c r="I10" s="299"/>
      <c r="J10" s="299"/>
      <c r="K10" s="299"/>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03" t="s">
        <v>54</v>
      </c>
      <c r="G13" s="303" t="s">
        <v>55</v>
      </c>
      <c r="H13" s="303" t="s">
        <v>56</v>
      </c>
      <c r="I13" s="303" t="s">
        <v>57</v>
      </c>
      <c r="J13" s="303" t="s">
        <v>58</v>
      </c>
      <c r="K13" s="303" t="s">
        <v>59</v>
      </c>
      <c r="L13" s="303" t="s">
        <v>60</v>
      </c>
      <c r="M13" s="303"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c r="D16" s="155" t="s">
        <v>144</v>
      </c>
      <c r="E16" s="253"/>
      <c r="F16" s="222"/>
      <c r="G16" s="222"/>
      <c r="H16" s="155" t="s">
        <v>144</v>
      </c>
      <c r="I16" s="253"/>
      <c r="J16" s="222"/>
      <c r="K16" s="222"/>
      <c r="L16" s="155" t="s">
        <v>144</v>
      </c>
      <c r="M16" s="253"/>
      <c r="N16" s="253"/>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c r="F18" s="200"/>
      <c r="G18" s="200"/>
      <c r="H18" s="258"/>
      <c r="I18" s="255"/>
      <c r="J18" s="200"/>
      <c r="K18" s="200"/>
      <c r="L18" s="258"/>
      <c r="M18" s="255"/>
      <c r="N18" s="255"/>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226</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170</v>
      </c>
      <c r="C9" s="297"/>
      <c r="D9" s="297"/>
      <c r="E9" s="297"/>
      <c r="F9" s="297"/>
      <c r="G9" s="297"/>
      <c r="H9" s="297"/>
      <c r="I9" s="297"/>
      <c r="J9" s="297"/>
      <c r="K9" s="297"/>
    </row>
    <row r="10" spans="1:14" s="295" customFormat="1" ht="20.25" customHeight="1" x14ac:dyDescent="0.3">
      <c r="A10" s="290" t="s">
        <v>195</v>
      </c>
      <c r="B10" s="291" t="s">
        <v>3938</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227</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170</v>
      </c>
      <c r="C9" s="297"/>
      <c r="D9" s="297"/>
      <c r="E9" s="297"/>
      <c r="F9" s="297"/>
      <c r="G9" s="297"/>
      <c r="H9" s="297"/>
      <c r="I9" s="297"/>
      <c r="J9" s="297"/>
      <c r="K9" s="297"/>
    </row>
    <row r="10" spans="1:14" s="295" customFormat="1" ht="20.25" customHeight="1" x14ac:dyDescent="0.3">
      <c r="A10" s="290" t="s">
        <v>195</v>
      </c>
      <c r="B10" s="291" t="s">
        <v>3939</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228</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170</v>
      </c>
      <c r="C9" s="297"/>
      <c r="D9" s="297"/>
      <c r="E9" s="297"/>
      <c r="F9" s="297"/>
      <c r="G9" s="297"/>
      <c r="H9" s="297"/>
      <c r="I9" s="297"/>
      <c r="J9" s="297"/>
      <c r="K9" s="297"/>
    </row>
    <row r="10" spans="1:14" s="295" customFormat="1" ht="20.25" customHeight="1" x14ac:dyDescent="0.3">
      <c r="A10" s="290" t="s">
        <v>195</v>
      </c>
      <c r="B10" s="291" t="s">
        <v>3935</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229</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170</v>
      </c>
      <c r="C9" s="297"/>
      <c r="D9" s="297"/>
      <c r="E9" s="297"/>
      <c r="F9" s="297"/>
      <c r="G9" s="297"/>
      <c r="H9" s="297"/>
      <c r="I9" s="297"/>
      <c r="J9" s="297"/>
      <c r="K9" s="297"/>
    </row>
    <row r="10" spans="1:14" s="295" customFormat="1" ht="20.25" customHeight="1" x14ac:dyDescent="0.3">
      <c r="A10" s="290" t="s">
        <v>195</v>
      </c>
      <c r="B10" s="291" t="s">
        <v>3936</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c r="C2" s="179"/>
      <c r="D2" s="179"/>
      <c r="E2" s="179"/>
      <c r="F2" s="179"/>
    </row>
    <row r="3" spans="1:14" s="1" customFormat="1" ht="20.25" customHeight="1" x14ac:dyDescent="0.3">
      <c r="A3" s="160" t="s">
        <v>13</v>
      </c>
      <c r="B3" s="218"/>
      <c r="C3" s="179"/>
      <c r="D3" s="179"/>
      <c r="E3" s="179"/>
      <c r="F3" s="179"/>
    </row>
    <row r="4" spans="1:14" s="1" customFormat="1" ht="20.25" customHeight="1" x14ac:dyDescent="0.3">
      <c r="A4" s="160" t="s">
        <v>0</v>
      </c>
      <c r="B4" s="278"/>
      <c r="C4" s="278"/>
      <c r="D4" s="278"/>
      <c r="E4" s="278"/>
      <c r="F4" s="278"/>
    </row>
    <row r="5" spans="1:14" s="1" customFormat="1" ht="20.25" customHeight="1" x14ac:dyDescent="0.3">
      <c r="A5" s="160" t="s">
        <v>159</v>
      </c>
      <c r="B5" s="218" t="s">
        <v>303</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171</v>
      </c>
      <c r="C9" s="291"/>
      <c r="D9" s="291"/>
      <c r="E9" s="291"/>
      <c r="F9" s="291"/>
      <c r="G9" s="296"/>
    </row>
    <row r="10" spans="1:14" s="295" customFormat="1" ht="20.25" customHeight="1" x14ac:dyDescent="0.3">
      <c r="A10" s="290" t="s">
        <v>195</v>
      </c>
      <c r="B10" s="291"/>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03" t="s">
        <v>54</v>
      </c>
      <c r="G13" s="303" t="s">
        <v>55</v>
      </c>
      <c r="H13" s="303" t="s">
        <v>56</v>
      </c>
      <c r="I13" s="303" t="s">
        <v>57</v>
      </c>
      <c r="J13" s="303" t="s">
        <v>58</v>
      </c>
      <c r="K13" s="303" t="s">
        <v>59</v>
      </c>
      <c r="L13" s="303" t="s">
        <v>60</v>
      </c>
      <c r="M13" s="303"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c r="D16" s="155" t="s">
        <v>144</v>
      </c>
      <c r="E16" s="253"/>
      <c r="F16" s="222"/>
      <c r="G16" s="222"/>
      <c r="H16" s="155" t="s">
        <v>144</v>
      </c>
      <c r="I16" s="253"/>
      <c r="J16" s="222"/>
      <c r="K16" s="222"/>
      <c r="L16" s="155" t="s">
        <v>144</v>
      </c>
      <c r="M16" s="253"/>
      <c r="N16" s="253"/>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c r="F18" s="200"/>
      <c r="G18" s="200"/>
      <c r="H18" s="258"/>
      <c r="I18" s="255"/>
      <c r="J18" s="200"/>
      <c r="K18" s="200"/>
      <c r="L18" s="258"/>
      <c r="M18" s="255"/>
      <c r="N18" s="255"/>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230</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171</v>
      </c>
      <c r="C9" s="297"/>
      <c r="D9" s="297"/>
      <c r="E9" s="297"/>
      <c r="F9" s="297"/>
      <c r="G9" s="297"/>
      <c r="H9" s="297"/>
      <c r="I9" s="297"/>
      <c r="J9" s="297"/>
      <c r="K9" s="297"/>
    </row>
    <row r="10" spans="1:14" s="295" customFormat="1" ht="20.25" customHeight="1" x14ac:dyDescent="0.3">
      <c r="A10" s="290" t="s">
        <v>195</v>
      </c>
      <c r="B10" s="291" t="s">
        <v>3938</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56"/>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65" customWidth="1"/>
    <col min="5" max="5" width="13.08203125" style="324" customWidth="1"/>
    <col min="6" max="6" width="25.83203125" style="324" customWidth="1"/>
    <col min="7" max="7" width="20.33203125" style="65" customWidth="1"/>
    <col min="8" max="16384" width="10" style="65"/>
  </cols>
  <sheetData>
    <row r="1" spans="1:9" s="1" customFormat="1" ht="20.25" customHeight="1" x14ac:dyDescent="0.3">
      <c r="A1" s="1" t="s">
        <v>160</v>
      </c>
      <c r="E1" s="314"/>
      <c r="F1" s="314"/>
    </row>
    <row r="2" spans="1:9" s="1" customFormat="1" ht="20.25" customHeight="1" x14ac:dyDescent="0.3">
      <c r="A2" s="160" t="s">
        <v>81</v>
      </c>
      <c r="B2" s="218">
        <f>'A1'!B2</f>
        <v>2021</v>
      </c>
      <c r="C2" s="179"/>
      <c r="D2" s="179"/>
      <c r="E2" s="315"/>
      <c r="F2" s="315"/>
    </row>
    <row r="3" spans="1:9" s="1" customFormat="1" ht="20.25" customHeight="1" x14ac:dyDescent="0.3">
      <c r="A3" s="160" t="s">
        <v>13</v>
      </c>
      <c r="B3" s="436">
        <f>'A1'!B3</f>
        <v>44287</v>
      </c>
      <c r="C3" s="179"/>
      <c r="D3" s="179"/>
      <c r="E3" s="315"/>
      <c r="F3" s="315"/>
    </row>
    <row r="4" spans="1:9" s="1" customFormat="1" ht="20.25" customHeight="1" x14ac:dyDescent="0.3">
      <c r="A4" s="160" t="s">
        <v>0</v>
      </c>
      <c r="B4" s="278" t="str">
        <f>Krankenhaus</f>
        <v>DIE BEZEICHNUNG IHRER KLINIK</v>
      </c>
      <c r="C4" s="278"/>
      <c r="D4" s="278"/>
      <c r="E4" s="316"/>
      <c r="F4" s="316"/>
    </row>
    <row r="5" spans="1:9" s="1" customFormat="1" ht="20.25" customHeight="1" x14ac:dyDescent="0.3">
      <c r="A5" s="160" t="s">
        <v>159</v>
      </c>
      <c r="B5" s="218" t="s">
        <v>200</v>
      </c>
      <c r="C5"/>
      <c r="D5"/>
      <c r="E5" s="317"/>
      <c r="F5" s="317"/>
    </row>
    <row r="6" spans="1:9" s="1" customFormat="1" ht="20.25" customHeight="1" x14ac:dyDescent="0.3">
      <c r="E6" s="314"/>
      <c r="F6" s="314"/>
    </row>
    <row r="7" spans="1:9" s="1" customFormat="1" ht="20.25" customHeight="1" x14ac:dyDescent="0.3">
      <c r="A7" s="105" t="s">
        <v>163</v>
      </c>
      <c r="B7" s="106"/>
      <c r="C7" s="106"/>
      <c r="D7" s="106"/>
      <c r="E7" s="318"/>
      <c r="F7" s="319"/>
    </row>
    <row r="8" spans="1:9" s="1" customFormat="1" ht="20.25" customHeight="1" x14ac:dyDescent="0.3">
      <c r="A8" s="105" t="s">
        <v>191</v>
      </c>
      <c r="B8" s="106"/>
      <c r="C8" s="106"/>
      <c r="D8" s="106"/>
      <c r="E8" s="318"/>
      <c r="F8" s="319"/>
    </row>
    <row r="9" spans="1:9" s="19" customFormat="1" ht="20.25" customHeight="1" x14ac:dyDescent="0.3">
      <c r="A9" s="290" t="s">
        <v>195</v>
      </c>
      <c r="B9" s="291" t="s">
        <v>334</v>
      </c>
      <c r="C9" s="293"/>
      <c r="D9" s="293"/>
      <c r="E9" s="320"/>
      <c r="F9" s="320"/>
      <c r="G9" s="291"/>
      <c r="H9" s="291"/>
      <c r="I9" s="291"/>
    </row>
    <row r="10" spans="1:9" s="1" customFormat="1" ht="20.25" customHeight="1" x14ac:dyDescent="0.3">
      <c r="A10" s="15"/>
      <c r="B10" s="15"/>
      <c r="C10" s="15"/>
      <c r="D10" s="15"/>
      <c r="E10" s="321"/>
      <c r="F10" s="314"/>
    </row>
    <row r="11" spans="1:9" ht="15" customHeight="1" x14ac:dyDescent="0.3">
      <c r="A11" s="508" t="s">
        <v>40</v>
      </c>
      <c r="B11" s="506" t="s">
        <v>41</v>
      </c>
      <c r="C11" s="511" t="s">
        <v>118</v>
      </c>
      <c r="D11" s="511" t="s">
        <v>119</v>
      </c>
      <c r="E11" s="513" t="s">
        <v>42</v>
      </c>
      <c r="F11" s="513" t="s">
        <v>43</v>
      </c>
    </row>
    <row r="12" spans="1:9" ht="72.75" customHeight="1" x14ac:dyDescent="0.3">
      <c r="A12" s="509"/>
      <c r="B12" s="510"/>
      <c r="C12" s="512"/>
      <c r="D12" s="512"/>
      <c r="E12" s="515"/>
      <c r="F12" s="514"/>
    </row>
    <row r="13" spans="1:9" x14ac:dyDescent="0.3">
      <c r="A13" s="42">
        <v>1</v>
      </c>
      <c r="B13" s="43">
        <v>2</v>
      </c>
      <c r="C13" s="42">
        <v>3</v>
      </c>
      <c r="D13" s="42">
        <v>4</v>
      </c>
      <c r="E13" s="325">
        <v>5</v>
      </c>
      <c r="F13" s="325">
        <v>6</v>
      </c>
    </row>
    <row r="14" spans="1:9" s="1" customFormat="1" ht="20.149999999999999" customHeight="1" x14ac:dyDescent="0.3">
      <c r="A14" s="108" t="s">
        <v>44</v>
      </c>
      <c r="B14" s="277"/>
      <c r="C14" s="277"/>
      <c r="E14" s="314"/>
      <c r="F14" s="314"/>
    </row>
    <row r="15" spans="1:9" ht="25" customHeight="1" x14ac:dyDescent="0.3">
      <c r="A15" s="155" t="s">
        <v>144</v>
      </c>
      <c r="B15" s="155" t="s">
        <v>144</v>
      </c>
      <c r="C15" s="221">
        <f>SUM($C$17:C1001)</f>
        <v>300</v>
      </c>
      <c r="D15" s="221">
        <f>SUM($D$17:D1001)</f>
        <v>30</v>
      </c>
      <c r="E15" s="322" t="s">
        <v>144</v>
      </c>
      <c r="F15" s="235" t="e">
        <f>SUM($F$17:F1001)</f>
        <v>#N/A</v>
      </c>
    </row>
    <row r="16" spans="1:9" s="1" customFormat="1" ht="20.149999999999999" customHeight="1" x14ac:dyDescent="0.3">
      <c r="A16" s="226" t="s">
        <v>91</v>
      </c>
      <c r="B16" s="227"/>
      <c r="C16" s="227"/>
      <c r="D16" s="228"/>
      <c r="E16" s="257"/>
      <c r="F16" s="257"/>
    </row>
    <row r="17" spans="1:6" s="45" customFormat="1" ht="25" customHeight="1" x14ac:dyDescent="0.3">
      <c r="A17" s="493" t="s">
        <v>342</v>
      </c>
      <c r="B17" s="447">
        <v>1</v>
      </c>
      <c r="C17" s="494">
        <v>100</v>
      </c>
      <c r="D17" s="447">
        <v>10</v>
      </c>
      <c r="E17" s="495">
        <f>VLOOKUP(A17&amp;"#"&amp;B17,Inek2018A1a2a[],3,FALSE)</f>
        <v>2.0878000000000001</v>
      </c>
      <c r="F17" s="496">
        <f>D17*E17</f>
        <v>20.878</v>
      </c>
    </row>
    <row r="18" spans="1:6" s="45" customFormat="1" ht="25" customHeight="1" x14ac:dyDescent="0.3">
      <c r="A18" s="233" t="s">
        <v>442</v>
      </c>
      <c r="B18" s="202">
        <v>1</v>
      </c>
      <c r="C18" s="200">
        <v>100</v>
      </c>
      <c r="D18" s="202">
        <v>10</v>
      </c>
      <c r="E18" s="495">
        <f>VLOOKUP(A18&amp;"#"&amp;B18,Inek2018A1a2a[],3,FALSE)</f>
        <v>0.75149999999999995</v>
      </c>
      <c r="F18" s="232">
        <f>D18*E18</f>
        <v>7.5149999999999997</v>
      </c>
    </row>
    <row r="19" spans="1:6" ht="24" customHeight="1" x14ac:dyDescent="0.3">
      <c r="A19" s="349" t="s">
        <v>3987</v>
      </c>
      <c r="B19" s="350">
        <v>99</v>
      </c>
      <c r="C19" s="497">
        <v>100</v>
      </c>
      <c r="D19" s="350">
        <v>10</v>
      </c>
      <c r="E19" s="495" t="e">
        <f>VLOOKUP(A19&amp;"#"&amp;B19,Inek2018A1a2a[],3,FALSE)</f>
        <v>#N/A</v>
      </c>
      <c r="F19" s="352" t="e">
        <f>D19*E19</f>
        <v>#N/A</v>
      </c>
    </row>
    <row r="20" spans="1:6" x14ac:dyDescent="0.3">
      <c r="A20"/>
      <c r="B20"/>
      <c r="C20"/>
      <c r="D20"/>
      <c r="E20" s="317"/>
      <c r="F20" s="317"/>
    </row>
    <row r="21" spans="1:6" x14ac:dyDescent="0.3">
      <c r="A21"/>
      <c r="B21"/>
      <c r="C21"/>
      <c r="D21"/>
      <c r="E21" s="317"/>
      <c r="F21" s="317"/>
    </row>
    <row r="22" spans="1:6" x14ac:dyDescent="0.3">
      <c r="A22"/>
      <c r="B22"/>
      <c r="C22"/>
      <c r="D22"/>
      <c r="E22" s="317"/>
      <c r="F22" s="317"/>
    </row>
    <row r="23" spans="1:6" x14ac:dyDescent="0.3">
      <c r="A23"/>
      <c r="B23"/>
      <c r="C23"/>
      <c r="D23"/>
      <c r="E23" s="317"/>
      <c r="F23" s="317"/>
    </row>
    <row r="24" spans="1:6" x14ac:dyDescent="0.3">
      <c r="A24"/>
      <c r="B24"/>
      <c r="C24"/>
      <c r="D24"/>
      <c r="E24" s="317"/>
      <c r="F24" s="317"/>
    </row>
    <row r="25" spans="1:6" x14ac:dyDescent="0.3">
      <c r="A25"/>
      <c r="B25"/>
      <c r="C25"/>
      <c r="D25"/>
      <c r="E25" s="317"/>
      <c r="F25" s="317"/>
    </row>
    <row r="26" spans="1:6" x14ac:dyDescent="0.3">
      <c r="A26"/>
      <c r="B26"/>
      <c r="C26"/>
      <c r="D26"/>
      <c r="E26" s="317"/>
      <c r="F26" s="317"/>
    </row>
    <row r="27" spans="1:6" x14ac:dyDescent="0.3">
      <c r="A27"/>
      <c r="B27"/>
      <c r="C27"/>
      <c r="D27"/>
      <c r="E27" s="317"/>
      <c r="F27" s="317"/>
    </row>
    <row r="28" spans="1:6" x14ac:dyDescent="0.3">
      <c r="A28"/>
      <c r="B28"/>
      <c r="C28"/>
      <c r="D28"/>
      <c r="E28" s="317"/>
      <c r="F28" s="317"/>
    </row>
    <row r="29" spans="1:6" x14ac:dyDescent="0.3">
      <c r="A29"/>
      <c r="B29"/>
      <c r="C29"/>
      <c r="D29"/>
      <c r="E29" s="317"/>
      <c r="F29" s="317"/>
    </row>
    <row r="30" spans="1:6" x14ac:dyDescent="0.3">
      <c r="A30"/>
      <c r="B30"/>
      <c r="C30"/>
      <c r="D30"/>
      <c r="E30" s="317"/>
      <c r="F30" s="317"/>
    </row>
    <row r="31" spans="1:6" x14ac:dyDescent="0.3">
      <c r="A31"/>
      <c r="B31"/>
      <c r="C31"/>
      <c r="D31"/>
      <c r="E31" s="317"/>
      <c r="F31" s="317"/>
    </row>
    <row r="32" spans="1:6" x14ac:dyDescent="0.3">
      <c r="A32"/>
      <c r="B32"/>
      <c r="C32"/>
      <c r="D32"/>
      <c r="E32" s="317"/>
      <c r="F32" s="317"/>
    </row>
    <row r="33" spans="1:6" x14ac:dyDescent="0.3">
      <c r="A33"/>
      <c r="B33"/>
      <c r="C33"/>
      <c r="D33"/>
      <c r="E33" s="317"/>
      <c r="F33" s="317"/>
    </row>
    <row r="34" spans="1:6" x14ac:dyDescent="0.3">
      <c r="A34"/>
      <c r="B34"/>
      <c r="C34"/>
      <c r="D34"/>
      <c r="E34" s="317"/>
      <c r="F34" s="317"/>
    </row>
    <row r="35" spans="1:6" x14ac:dyDescent="0.3">
      <c r="A35"/>
      <c r="B35"/>
      <c r="C35"/>
      <c r="D35"/>
      <c r="E35" s="317"/>
      <c r="F35" s="317"/>
    </row>
    <row r="36" spans="1:6" x14ac:dyDescent="0.3">
      <c r="A36"/>
      <c r="B36"/>
      <c r="C36"/>
      <c r="D36"/>
      <c r="E36" s="317"/>
      <c r="F36" s="317"/>
    </row>
    <row r="37" spans="1:6" x14ac:dyDescent="0.3">
      <c r="A37"/>
      <c r="B37"/>
      <c r="C37"/>
      <c r="D37"/>
      <c r="E37" s="317"/>
      <c r="F37" s="317"/>
    </row>
    <row r="38" spans="1:6" x14ac:dyDescent="0.3">
      <c r="A38"/>
      <c r="B38"/>
      <c r="C38"/>
      <c r="D38"/>
      <c r="E38" s="317"/>
      <c r="F38" s="317"/>
    </row>
    <row r="39" spans="1:6" x14ac:dyDescent="0.3">
      <c r="A39"/>
      <c r="B39"/>
      <c r="C39"/>
      <c r="D39"/>
      <c r="E39" s="317"/>
      <c r="F39" s="317"/>
    </row>
    <row r="40" spans="1:6" x14ac:dyDescent="0.3">
      <c r="A40"/>
      <c r="B40"/>
      <c r="C40"/>
      <c r="D40"/>
      <c r="E40" s="317"/>
      <c r="F40" s="317"/>
    </row>
    <row r="41" spans="1:6" x14ac:dyDescent="0.3">
      <c r="A41"/>
      <c r="B41"/>
      <c r="C41"/>
      <c r="D41"/>
      <c r="E41" s="317"/>
      <c r="F41" s="317"/>
    </row>
    <row r="42" spans="1:6" x14ac:dyDescent="0.3">
      <c r="A42"/>
      <c r="B42"/>
      <c r="C42"/>
      <c r="D42"/>
      <c r="E42" s="317"/>
      <c r="F42" s="317"/>
    </row>
    <row r="43" spans="1:6" x14ac:dyDescent="0.3">
      <c r="A43"/>
      <c r="B43"/>
      <c r="C43"/>
      <c r="D43"/>
      <c r="E43" s="317"/>
      <c r="F43" s="317"/>
    </row>
    <row r="44" spans="1:6" x14ac:dyDescent="0.3">
      <c r="A44"/>
      <c r="B44"/>
      <c r="C44"/>
      <c r="D44"/>
      <c r="E44" s="317"/>
      <c r="F44" s="317"/>
    </row>
    <row r="45" spans="1:6" x14ac:dyDescent="0.3">
      <c r="A45"/>
      <c r="B45"/>
      <c r="C45"/>
      <c r="D45"/>
      <c r="E45" s="317"/>
      <c r="F45" s="317"/>
    </row>
    <row r="46" spans="1:6" x14ac:dyDescent="0.3">
      <c r="A46"/>
      <c r="B46"/>
      <c r="C46"/>
      <c r="D46"/>
      <c r="E46" s="317"/>
      <c r="F46" s="317"/>
    </row>
    <row r="47" spans="1:6" x14ac:dyDescent="0.3">
      <c r="A47"/>
      <c r="B47"/>
      <c r="C47"/>
      <c r="D47"/>
      <c r="E47" s="317"/>
      <c r="F47" s="317"/>
    </row>
    <row r="48" spans="1:6" x14ac:dyDescent="0.3">
      <c r="A48"/>
      <c r="B48"/>
      <c r="C48"/>
      <c r="D48"/>
      <c r="E48" s="317"/>
      <c r="F48" s="317"/>
    </row>
    <row r="49" spans="1:6" x14ac:dyDescent="0.3">
      <c r="A49"/>
      <c r="B49"/>
      <c r="C49"/>
      <c r="D49"/>
      <c r="E49" s="317"/>
      <c r="F49" s="317"/>
    </row>
    <row r="50" spans="1:6" x14ac:dyDescent="0.3">
      <c r="A50"/>
      <c r="B50"/>
      <c r="C50"/>
      <c r="D50"/>
      <c r="E50" s="317"/>
      <c r="F50" s="317"/>
    </row>
    <row r="51" spans="1:6" x14ac:dyDescent="0.3">
      <c r="A51"/>
      <c r="B51"/>
      <c r="C51"/>
      <c r="D51"/>
      <c r="E51" s="317"/>
      <c r="F51" s="317"/>
    </row>
    <row r="52" spans="1:6" x14ac:dyDescent="0.3">
      <c r="A52"/>
      <c r="B52"/>
      <c r="C52"/>
      <c r="D52"/>
      <c r="E52" s="317"/>
      <c r="F52" s="317"/>
    </row>
    <row r="53" spans="1:6" x14ac:dyDescent="0.3">
      <c r="A53"/>
      <c r="B53"/>
      <c r="C53"/>
      <c r="D53"/>
      <c r="E53" s="317"/>
      <c r="F53" s="317"/>
    </row>
    <row r="54" spans="1:6" x14ac:dyDescent="0.3">
      <c r="A54"/>
      <c r="B54"/>
      <c r="C54"/>
      <c r="D54"/>
      <c r="E54" s="317"/>
      <c r="F54" s="317"/>
    </row>
    <row r="55" spans="1:6" x14ac:dyDescent="0.3">
      <c r="A55"/>
      <c r="B55"/>
      <c r="C55"/>
      <c r="D55"/>
      <c r="E55" s="317"/>
      <c r="F55" s="317"/>
    </row>
    <row r="56" spans="1:6" x14ac:dyDescent="0.3">
      <c r="A56"/>
      <c r="B56"/>
      <c r="C56"/>
      <c r="D56"/>
      <c r="E56" s="317"/>
      <c r="F56" s="317"/>
    </row>
  </sheetData>
  <mergeCells count="6">
    <mergeCell ref="F11:F12"/>
    <mergeCell ref="A11:A12"/>
    <mergeCell ref="B11:B12"/>
    <mergeCell ref="C11:C12"/>
    <mergeCell ref="D11:D12"/>
    <mergeCell ref="E11:E12"/>
  </mergeCells>
  <pageMargins left="0.39370078740157483" right="0.39370078740157483" top="0.78740157480314965" bottom="0.78740157480314965" header="0.31496062992125984" footer="0.31496062992125984"/>
  <pageSetup paperSize="9" scale="71"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231</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171</v>
      </c>
      <c r="C9" s="297"/>
      <c r="D9" s="297"/>
      <c r="E9" s="297"/>
      <c r="F9" s="297"/>
      <c r="G9" s="297"/>
      <c r="H9" s="297"/>
      <c r="I9" s="297"/>
      <c r="J9" s="297"/>
      <c r="K9" s="297"/>
    </row>
    <row r="10" spans="1:14" s="295" customFormat="1" ht="20.25" customHeight="1" x14ac:dyDescent="0.3">
      <c r="A10" s="290" t="s">
        <v>195</v>
      </c>
      <c r="B10" s="291" t="s">
        <v>3939</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232</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171</v>
      </c>
      <c r="C9" s="297"/>
      <c r="D9" s="297"/>
      <c r="E9" s="297"/>
      <c r="F9" s="297"/>
      <c r="G9" s="297"/>
      <c r="H9" s="297"/>
      <c r="I9" s="297"/>
      <c r="J9" s="297"/>
      <c r="K9" s="297"/>
    </row>
    <row r="10" spans="1:14" s="295" customFormat="1" ht="20.25" customHeight="1" x14ac:dyDescent="0.3">
      <c r="A10" s="290" t="s">
        <v>195</v>
      </c>
      <c r="B10" s="291" t="s">
        <v>3935</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233</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171</v>
      </c>
      <c r="C9" s="297"/>
      <c r="D9" s="297"/>
      <c r="E9" s="297"/>
      <c r="F9" s="297"/>
      <c r="G9" s="297"/>
      <c r="H9" s="297"/>
      <c r="I9" s="297"/>
      <c r="J9" s="297"/>
      <c r="K9" s="297"/>
    </row>
    <row r="10" spans="1:14" s="295" customFormat="1" ht="20.25" customHeight="1" x14ac:dyDescent="0.3">
      <c r="A10" s="290" t="s">
        <v>195</v>
      </c>
      <c r="B10" s="291" t="s">
        <v>3936</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c r="C2" s="179"/>
      <c r="D2" s="179"/>
      <c r="E2" s="179"/>
      <c r="F2" s="179"/>
    </row>
    <row r="3" spans="1:14" s="1" customFormat="1" ht="20.25" customHeight="1" x14ac:dyDescent="0.3">
      <c r="A3" s="160" t="s">
        <v>13</v>
      </c>
      <c r="B3" s="218"/>
      <c r="C3" s="179"/>
      <c r="D3" s="179"/>
      <c r="E3" s="179"/>
      <c r="F3" s="179"/>
    </row>
    <row r="4" spans="1:14" s="1" customFormat="1" ht="20.25" customHeight="1" x14ac:dyDescent="0.3">
      <c r="A4" s="160" t="s">
        <v>0</v>
      </c>
      <c r="B4" s="278"/>
      <c r="C4" s="278"/>
      <c r="D4" s="278"/>
      <c r="E4" s="278"/>
      <c r="F4" s="278"/>
    </row>
    <row r="5" spans="1:14" s="1" customFormat="1" ht="20.25" customHeight="1" x14ac:dyDescent="0.3">
      <c r="A5" s="160" t="s">
        <v>159</v>
      </c>
      <c r="B5" s="218" t="s">
        <v>304</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172</v>
      </c>
      <c r="C9" s="291"/>
      <c r="D9" s="291"/>
      <c r="E9" s="291"/>
      <c r="F9" s="291"/>
      <c r="G9" s="296"/>
    </row>
    <row r="10" spans="1:14" s="295" customFormat="1" ht="20.25" customHeight="1" x14ac:dyDescent="0.3">
      <c r="A10" s="290" t="s">
        <v>195</v>
      </c>
      <c r="B10" s="291"/>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03" t="s">
        <v>54</v>
      </c>
      <c r="G13" s="303" t="s">
        <v>55</v>
      </c>
      <c r="H13" s="303" t="s">
        <v>56</v>
      </c>
      <c r="I13" s="303" t="s">
        <v>57</v>
      </c>
      <c r="J13" s="303" t="s">
        <v>58</v>
      </c>
      <c r="K13" s="303" t="s">
        <v>59</v>
      </c>
      <c r="L13" s="303" t="s">
        <v>60</v>
      </c>
      <c r="M13" s="303"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c r="D16" s="155" t="s">
        <v>144</v>
      </c>
      <c r="E16" s="253"/>
      <c r="F16" s="222"/>
      <c r="G16" s="222"/>
      <c r="H16" s="155" t="s">
        <v>144</v>
      </c>
      <c r="I16" s="253"/>
      <c r="J16" s="222"/>
      <c r="K16" s="222"/>
      <c r="L16" s="155" t="s">
        <v>144</v>
      </c>
      <c r="M16" s="253"/>
      <c r="N16" s="253"/>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c r="F18" s="200"/>
      <c r="G18" s="200"/>
      <c r="H18" s="258"/>
      <c r="I18" s="255"/>
      <c r="J18" s="200"/>
      <c r="K18" s="200"/>
      <c r="L18" s="258"/>
      <c r="M18" s="255"/>
      <c r="N18" s="255"/>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234</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172</v>
      </c>
      <c r="C9" s="297"/>
      <c r="D9" s="297"/>
      <c r="E9" s="297"/>
      <c r="F9" s="297"/>
      <c r="G9" s="297"/>
      <c r="H9" s="297"/>
      <c r="I9" s="297"/>
      <c r="J9" s="297"/>
      <c r="K9" s="297"/>
    </row>
    <row r="10" spans="1:14" s="295" customFormat="1" ht="20.25" customHeight="1" x14ac:dyDescent="0.3">
      <c r="A10" s="290" t="s">
        <v>195</v>
      </c>
      <c r="B10" s="291" t="s">
        <v>3938</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235</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172</v>
      </c>
      <c r="C9" s="297"/>
      <c r="D9" s="297"/>
      <c r="E9" s="297"/>
      <c r="F9" s="297"/>
      <c r="G9" s="297"/>
      <c r="H9" s="297"/>
      <c r="I9" s="297"/>
      <c r="J9" s="297"/>
      <c r="K9" s="297"/>
    </row>
    <row r="10" spans="1:14" s="295" customFormat="1" ht="20.25" customHeight="1" x14ac:dyDescent="0.3">
      <c r="A10" s="290" t="s">
        <v>195</v>
      </c>
      <c r="B10" s="291" t="s">
        <v>3939</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236</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172</v>
      </c>
      <c r="C9" s="297"/>
      <c r="D9" s="297"/>
      <c r="E9" s="297"/>
      <c r="F9" s="297"/>
      <c r="G9" s="297"/>
      <c r="H9" s="297"/>
      <c r="I9" s="297"/>
      <c r="J9" s="297"/>
      <c r="K9" s="297"/>
    </row>
    <row r="10" spans="1:14" s="295" customFormat="1" ht="20.25" customHeight="1" x14ac:dyDescent="0.3">
      <c r="A10" s="290" t="s">
        <v>195</v>
      </c>
      <c r="B10" s="291" t="s">
        <v>3935</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2"/>
  <sheetViews>
    <sheetView zoomScaleNormal="100" zoomScaleSheetLayoutView="100" zoomScalePageLayoutView="55" workbookViewId="0"/>
  </sheetViews>
  <sheetFormatPr baseColWidth="10" defaultColWidth="10" defaultRowHeight="14" x14ac:dyDescent="0.3"/>
  <cols>
    <col min="1" max="1" width="22.33203125" style="65" customWidth="1"/>
    <col min="2" max="2" width="14.08203125" style="65" bestFit="1" customWidth="1"/>
    <col min="3" max="3" width="13.08203125" style="65" customWidth="1"/>
    <col min="4" max="9" width="12.58203125" style="65" customWidth="1"/>
    <col min="10" max="10" width="14.08203125" style="65" customWidth="1"/>
    <col min="11" max="14" width="12.58203125" style="65" customWidth="1"/>
    <col min="15" max="15" width="6" style="65" customWidth="1"/>
    <col min="16" max="22" width="12.58203125" style="65" customWidth="1"/>
    <col min="23" max="16384" width="10" style="65"/>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237</v>
      </c>
      <c r="C5"/>
      <c r="D5"/>
      <c r="E5"/>
      <c r="F5"/>
    </row>
    <row r="6" spans="1:14" s="1" customFormat="1" ht="20.25" customHeight="1" x14ac:dyDescent="0.3"/>
    <row r="7" spans="1:14" ht="20.25" customHeight="1" x14ac:dyDescent="0.3">
      <c r="A7" s="105" t="s">
        <v>167</v>
      </c>
      <c r="B7" s="40"/>
      <c r="C7" s="40"/>
      <c r="D7" s="40"/>
      <c r="E7" s="40"/>
      <c r="F7" s="40"/>
    </row>
    <row r="8" spans="1:14" ht="20.25" customHeight="1" x14ac:dyDescent="0.35">
      <c r="A8" s="109" t="s">
        <v>168</v>
      </c>
      <c r="B8" s="41"/>
      <c r="C8" s="40"/>
      <c r="D8" s="40"/>
      <c r="E8" s="40"/>
      <c r="F8" s="40"/>
    </row>
    <row r="9" spans="1:14" s="19" customFormat="1" ht="20.25" customHeight="1" x14ac:dyDescent="0.3">
      <c r="A9" s="290" t="s">
        <v>196</v>
      </c>
      <c r="B9" s="297" t="s">
        <v>172</v>
      </c>
      <c r="C9" s="297"/>
      <c r="D9" s="297"/>
      <c r="E9" s="297"/>
      <c r="F9" s="297"/>
      <c r="G9" s="297"/>
      <c r="H9" s="297"/>
      <c r="I9" s="297"/>
      <c r="J9" s="297"/>
      <c r="K9" s="297"/>
    </row>
    <row r="10" spans="1:14" s="295" customFormat="1" ht="20.25" customHeight="1" x14ac:dyDescent="0.3">
      <c r="A10" s="290" t="s">
        <v>195</v>
      </c>
      <c r="B10" s="291" t="s">
        <v>3936</v>
      </c>
      <c r="C10" s="291"/>
      <c r="D10" s="291"/>
      <c r="E10" s="291"/>
      <c r="F10" s="291"/>
      <c r="G10" s="296"/>
    </row>
    <row r="11" spans="1:14" s="1" customFormat="1" ht="20.25" customHeight="1" x14ac:dyDescent="0.3">
      <c r="A11" s="276"/>
      <c r="B11" s="277"/>
      <c r="C11" s="277"/>
    </row>
    <row r="12" spans="1:14" ht="15" customHeight="1" x14ac:dyDescent="0.3">
      <c r="A12" s="521" t="s">
        <v>47</v>
      </c>
      <c r="B12" s="511" t="s">
        <v>138</v>
      </c>
      <c r="C12" s="521" t="s">
        <v>48</v>
      </c>
      <c r="D12" s="521" t="s">
        <v>49</v>
      </c>
      <c r="E12" s="521" t="s">
        <v>50</v>
      </c>
      <c r="F12" s="517" t="s">
        <v>51</v>
      </c>
      <c r="G12" s="517"/>
      <c r="H12" s="517"/>
      <c r="I12" s="517"/>
      <c r="J12" s="517" t="s">
        <v>52</v>
      </c>
      <c r="K12" s="517"/>
      <c r="L12" s="517"/>
      <c r="M12" s="517"/>
      <c r="N12" s="518" t="s">
        <v>53</v>
      </c>
    </row>
    <row r="13" spans="1:14" ht="75.75" customHeight="1" x14ac:dyDescent="0.3">
      <c r="A13" s="522"/>
      <c r="B13" s="512"/>
      <c r="C13" s="522"/>
      <c r="D13" s="522"/>
      <c r="E13" s="522"/>
      <c r="F13" s="332" t="s">
        <v>54</v>
      </c>
      <c r="G13" s="332" t="s">
        <v>55</v>
      </c>
      <c r="H13" s="332" t="s">
        <v>56</v>
      </c>
      <c r="I13" s="332" t="s">
        <v>57</v>
      </c>
      <c r="J13" s="332" t="s">
        <v>58</v>
      </c>
      <c r="K13" s="332" t="s">
        <v>59</v>
      </c>
      <c r="L13" s="332" t="s">
        <v>60</v>
      </c>
      <c r="M13" s="332" t="s">
        <v>61</v>
      </c>
      <c r="N13" s="512"/>
    </row>
    <row r="14" spans="1:14" x14ac:dyDescent="0.3">
      <c r="A14" s="42">
        <v>1</v>
      </c>
      <c r="B14" s="42">
        <v>2</v>
      </c>
      <c r="C14" s="42">
        <v>3</v>
      </c>
      <c r="D14" s="42">
        <v>4</v>
      </c>
      <c r="E14" s="42">
        <v>5</v>
      </c>
      <c r="F14" s="42">
        <v>6</v>
      </c>
      <c r="G14" s="42">
        <v>7</v>
      </c>
      <c r="H14" s="42">
        <v>8</v>
      </c>
      <c r="I14" s="42">
        <v>9</v>
      </c>
      <c r="J14" s="42">
        <v>10</v>
      </c>
      <c r="K14" s="42">
        <v>11</v>
      </c>
      <c r="L14" s="42">
        <v>12</v>
      </c>
      <c r="M14" s="42">
        <v>13</v>
      </c>
      <c r="N14" s="42">
        <v>14</v>
      </c>
    </row>
    <row r="15" spans="1:14" s="1" customFormat="1" ht="20.149999999999999" customHeight="1" x14ac:dyDescent="0.3">
      <c r="A15" s="108" t="s">
        <v>44</v>
      </c>
      <c r="B15" s="277"/>
      <c r="C15" s="277"/>
    </row>
    <row r="16" spans="1:14" ht="25" customHeight="1" x14ac:dyDescent="0.3">
      <c r="A16" s="155" t="s">
        <v>144</v>
      </c>
      <c r="B16" s="155" t="s">
        <v>144</v>
      </c>
      <c r="C16" s="222">
        <f>SUM($C$18:C1000)</f>
        <v>0</v>
      </c>
      <c r="D16" s="155" t="s">
        <v>144</v>
      </c>
      <c r="E16" s="253">
        <f>SUM($E$18:E1000)</f>
        <v>0</v>
      </c>
      <c r="F16" s="222">
        <f>SUM($F$18:F1000)</f>
        <v>0</v>
      </c>
      <c r="G16" s="222">
        <f>SUM($G$18:G1000)</f>
        <v>0</v>
      </c>
      <c r="H16" s="155" t="s">
        <v>144</v>
      </c>
      <c r="I16" s="253">
        <f>SUM($I$18:I1000)</f>
        <v>0</v>
      </c>
      <c r="J16" s="222">
        <f>SUM($J$18:J1000)</f>
        <v>0</v>
      </c>
      <c r="K16" s="222">
        <f>SUM($K$18:K1000)</f>
        <v>0</v>
      </c>
      <c r="L16" s="155" t="s">
        <v>144</v>
      </c>
      <c r="M16" s="253">
        <f>SUM($M$18:M1000)</f>
        <v>0</v>
      </c>
      <c r="N16" s="253">
        <f>SUM($N$18:N1000)</f>
        <v>0</v>
      </c>
    </row>
    <row r="17" spans="1:14" s="1" customFormat="1" ht="20.149999999999999" customHeight="1" x14ac:dyDescent="0.3">
      <c r="A17" s="226" t="s">
        <v>91</v>
      </c>
      <c r="B17" s="227"/>
      <c r="C17" s="227"/>
      <c r="D17" s="228"/>
      <c r="E17" s="228"/>
      <c r="F17" s="228"/>
      <c r="G17" s="228"/>
      <c r="H17" s="228"/>
      <c r="I17" s="257"/>
      <c r="J17" s="228"/>
      <c r="K17" s="228"/>
      <c r="L17" s="228"/>
      <c r="M17" s="228"/>
      <c r="N17" s="228"/>
    </row>
    <row r="18" spans="1:14" ht="25" customHeight="1" x14ac:dyDescent="0.3">
      <c r="A18" s="256"/>
      <c r="B18" s="256"/>
      <c r="C18" s="200"/>
      <c r="D18" s="258"/>
      <c r="E18" s="255">
        <f>C18*D18</f>
        <v>0</v>
      </c>
      <c r="F18" s="200"/>
      <c r="G18" s="200"/>
      <c r="H18" s="258"/>
      <c r="I18" s="255">
        <f>G18*H18</f>
        <v>0</v>
      </c>
      <c r="J18" s="200"/>
      <c r="K18" s="200"/>
      <c r="L18" s="258"/>
      <c r="M18" s="255">
        <f>K18*L18</f>
        <v>0</v>
      </c>
      <c r="N18" s="255">
        <f>E18-I18+M18</f>
        <v>0</v>
      </c>
    </row>
    <row r="19" spans="1:14" ht="15" customHeight="1" x14ac:dyDescent="0.3">
      <c r="A19" s="519"/>
      <c r="B19" s="520"/>
      <c r="C19" s="520"/>
      <c r="D19" s="520"/>
      <c r="E19" s="520"/>
      <c r="F19" s="520"/>
      <c r="G19" s="520"/>
      <c r="H19" s="520"/>
      <c r="I19" s="520"/>
      <c r="J19" s="520"/>
      <c r="K19" s="520"/>
      <c r="L19" s="520"/>
      <c r="M19" s="520"/>
      <c r="N19" s="520"/>
    </row>
    <row r="20" spans="1:14" x14ac:dyDescent="0.3">
      <c r="A20" s="36"/>
    </row>
    <row r="21" spans="1:14" x14ac:dyDescent="0.3">
      <c r="A21" s="27"/>
      <c r="B21" s="48"/>
      <c r="C21" s="48"/>
      <c r="D21" s="48"/>
      <c r="E21" s="48"/>
      <c r="F21" s="48"/>
      <c r="G21" s="48"/>
      <c r="H21" s="48"/>
      <c r="I21" s="48"/>
      <c r="J21" s="48"/>
      <c r="K21" s="48"/>
      <c r="L21" s="48"/>
      <c r="M21" s="48"/>
      <c r="N21" s="48"/>
    </row>
    <row r="22" spans="1:14" x14ac:dyDescent="0.3">
      <c r="A22" s="27"/>
    </row>
  </sheetData>
  <mergeCells count="9">
    <mergeCell ref="J12:M12"/>
    <mergeCell ref="N12:N13"/>
    <mergeCell ref="A19:N19"/>
    <mergeCell ref="A12:A13"/>
    <mergeCell ref="B12:B13"/>
    <mergeCell ref="C12:C13"/>
    <mergeCell ref="D12:D13"/>
    <mergeCell ref="E12:E13"/>
    <mergeCell ref="F12:I12"/>
  </mergeCells>
  <pageMargins left="0.39370078740157483" right="0.39370078740157483" top="0.78740157480314965" bottom="0.78740157480314965" header="0.31496062992125984" footer="0.31496062992125984"/>
  <pageSetup paperSize="9" scale="67" fitToHeight="0" orientation="landscape"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2">
    <tabColor rgb="FFFFFF00"/>
  </sheetPr>
  <dimension ref="A1:N21"/>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c r="C2" s="179"/>
      <c r="D2" s="179"/>
      <c r="E2" s="179"/>
      <c r="F2" s="179"/>
    </row>
    <row r="3" spans="1:7" s="1" customFormat="1" ht="20.149999999999999" customHeight="1" x14ac:dyDescent="0.3">
      <c r="A3" s="160" t="s">
        <v>13</v>
      </c>
      <c r="B3" s="218"/>
      <c r="C3" s="179"/>
      <c r="D3" s="179"/>
      <c r="E3" s="179"/>
      <c r="F3" s="179"/>
    </row>
    <row r="4" spans="1:7" s="1" customFormat="1" ht="20.149999999999999" customHeight="1" x14ac:dyDescent="0.3">
      <c r="A4" s="160" t="s">
        <v>0</v>
      </c>
      <c r="B4" s="278"/>
      <c r="C4" s="278"/>
      <c r="D4" s="278"/>
      <c r="E4" s="278"/>
      <c r="F4" s="278"/>
    </row>
    <row r="5" spans="1:7" s="1" customFormat="1" ht="20.149999999999999" customHeight="1" x14ac:dyDescent="0.3">
      <c r="A5" s="160" t="s">
        <v>159</v>
      </c>
      <c r="B5" s="218" t="s">
        <v>305</v>
      </c>
      <c r="C5"/>
      <c r="D5"/>
      <c r="E5"/>
      <c r="F5"/>
    </row>
    <row r="6" spans="1:7" s="1" customFormat="1" ht="20.149999999999999" customHeight="1" x14ac:dyDescent="0.3"/>
    <row r="7" spans="1:7" ht="20.25" customHeight="1" x14ac:dyDescent="0.3">
      <c r="A7" s="105" t="s">
        <v>167</v>
      </c>
      <c r="B7" s="40"/>
      <c r="C7" s="40"/>
      <c r="D7" s="40"/>
      <c r="E7" s="40"/>
      <c r="F7" s="40"/>
    </row>
    <row r="8" spans="1:7" s="111" customFormat="1" ht="20.25" customHeight="1" x14ac:dyDescent="0.3">
      <c r="A8" s="109" t="s">
        <v>173</v>
      </c>
      <c r="B8" s="110"/>
    </row>
    <row r="9" spans="1:7" s="19" customFormat="1" ht="20.25" customHeight="1" x14ac:dyDescent="0.3">
      <c r="A9" s="290" t="s">
        <v>197</v>
      </c>
      <c r="B9" s="297" t="s">
        <v>174</v>
      </c>
      <c r="C9" s="291"/>
      <c r="D9" s="291"/>
      <c r="E9" s="291"/>
      <c r="F9" s="291"/>
      <c r="G9" s="92"/>
    </row>
    <row r="10" spans="1:7" s="295" customFormat="1" ht="20.25" customHeight="1" x14ac:dyDescent="0.3">
      <c r="A10" s="290" t="s">
        <v>195</v>
      </c>
      <c r="B10" s="291"/>
      <c r="C10" s="291"/>
      <c r="D10" s="291"/>
      <c r="E10" s="291"/>
      <c r="F10" s="291"/>
      <c r="G10" s="92"/>
    </row>
    <row r="11" spans="1:7" ht="20.25" customHeight="1" x14ac:dyDescent="0.3"/>
    <row r="12" spans="1:7" ht="59.25" customHeight="1" x14ac:dyDescent="0.3">
      <c r="A12" s="269" t="s">
        <v>62</v>
      </c>
      <c r="B12" s="112" t="s">
        <v>138</v>
      </c>
      <c r="C12" s="267" t="s">
        <v>63</v>
      </c>
      <c r="D12" s="133" t="s">
        <v>141</v>
      </c>
      <c r="E12" s="269" t="s">
        <v>64</v>
      </c>
      <c r="F12" s="112" t="s">
        <v>147</v>
      </c>
    </row>
    <row r="13" spans="1:7" x14ac:dyDescent="0.3">
      <c r="A13" s="49">
        <v>1</v>
      </c>
      <c r="B13" s="268">
        <v>2</v>
      </c>
      <c r="C13" s="42">
        <v>3</v>
      </c>
      <c r="D13" s="42">
        <v>4</v>
      </c>
      <c r="E13" s="42">
        <v>5</v>
      </c>
      <c r="F13" s="42">
        <v>6</v>
      </c>
    </row>
    <row r="14" spans="1:7" s="1" customFormat="1" ht="20.149999999999999" customHeight="1" x14ac:dyDescent="0.3">
      <c r="A14" s="108" t="s">
        <v>44</v>
      </c>
      <c r="B14" s="270"/>
      <c r="C14" s="270"/>
    </row>
    <row r="15" spans="1:7" ht="25" customHeight="1" x14ac:dyDescent="0.3">
      <c r="A15" s="155" t="s">
        <v>144</v>
      </c>
      <c r="B15" s="155" t="s">
        <v>144</v>
      </c>
      <c r="C15" s="155" t="s">
        <v>144</v>
      </c>
      <c r="D15" s="221"/>
      <c r="E15" s="155" t="s">
        <v>144</v>
      </c>
      <c r="F15" s="259"/>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row>
    <row r="18" spans="1:14" ht="16.5" x14ac:dyDescent="0.35">
      <c r="A18" s="261"/>
      <c r="B18" s="261"/>
      <c r="C18" s="230"/>
      <c r="D18" s="230"/>
      <c r="E18" s="230"/>
      <c r="F18" s="230"/>
    </row>
    <row r="19" spans="1:14" x14ac:dyDescent="0.3">
      <c r="A19" s="36"/>
    </row>
    <row r="20" spans="1:14" x14ac:dyDescent="0.3">
      <c r="A20" s="36"/>
      <c r="B20" s="48"/>
      <c r="C20" s="48"/>
      <c r="D20" s="48"/>
      <c r="E20" s="48"/>
      <c r="F20" s="48"/>
      <c r="G20" s="48"/>
      <c r="H20" s="48"/>
      <c r="I20" s="48"/>
      <c r="J20" s="48"/>
      <c r="K20" s="48"/>
      <c r="L20" s="48"/>
      <c r="M20" s="48"/>
      <c r="N20" s="48"/>
    </row>
    <row r="21" spans="1:14" x14ac:dyDescent="0.3">
      <c r="A21"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1"/>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149999999999999" customHeight="1" x14ac:dyDescent="0.3">
      <c r="A3" s="160" t="s">
        <v>13</v>
      </c>
      <c r="B3" s="436">
        <f>'A1'!B3</f>
        <v>44287</v>
      </c>
      <c r="C3" s="179"/>
      <c r="D3" s="179"/>
      <c r="E3" s="179"/>
      <c r="F3" s="179"/>
    </row>
    <row r="4" spans="1:7" s="1" customFormat="1" ht="20.149999999999999" customHeight="1" x14ac:dyDescent="0.3">
      <c r="A4" s="160" t="s">
        <v>0</v>
      </c>
      <c r="B4" s="278" t="str">
        <f>Krankenhaus</f>
        <v>DIE BEZEICHNUNG IHRER KLINIK</v>
      </c>
      <c r="C4" s="278"/>
      <c r="D4" s="278"/>
      <c r="E4" s="278"/>
      <c r="F4" s="278"/>
    </row>
    <row r="5" spans="1:7" s="1" customFormat="1" ht="20.149999999999999" customHeight="1" x14ac:dyDescent="0.3">
      <c r="A5" s="160" t="s">
        <v>159</v>
      </c>
      <c r="B5" s="218" t="s">
        <v>238</v>
      </c>
      <c r="C5"/>
      <c r="D5"/>
      <c r="E5"/>
      <c r="F5"/>
    </row>
    <row r="6" spans="1:7" s="1" customFormat="1" ht="20.149999999999999" customHeight="1" x14ac:dyDescent="0.3"/>
    <row r="7" spans="1:7" ht="20.25" customHeight="1" x14ac:dyDescent="0.3">
      <c r="A7" s="105" t="s">
        <v>167</v>
      </c>
      <c r="B7" s="40"/>
      <c r="C7" s="40"/>
      <c r="D7" s="40"/>
      <c r="E7" s="40"/>
      <c r="F7" s="40"/>
    </row>
    <row r="8" spans="1:7" s="111" customFormat="1" ht="20.25" customHeight="1" x14ac:dyDescent="0.3">
      <c r="A8" s="109" t="s">
        <v>173</v>
      </c>
      <c r="B8" s="110"/>
    </row>
    <row r="9" spans="1:7" s="19" customFormat="1" ht="20.25" customHeight="1" x14ac:dyDescent="0.3">
      <c r="A9" s="290" t="s">
        <v>197</v>
      </c>
      <c r="B9" s="297" t="s">
        <v>174</v>
      </c>
      <c r="C9" s="291"/>
      <c r="D9" s="291"/>
      <c r="E9" s="291"/>
      <c r="F9" s="291"/>
      <c r="G9" s="92"/>
    </row>
    <row r="10" spans="1:7" s="295" customFormat="1" ht="20.25" customHeight="1" x14ac:dyDescent="0.3">
      <c r="A10" s="290" t="s">
        <v>195</v>
      </c>
      <c r="B10" s="291" t="s">
        <v>3938</v>
      </c>
      <c r="C10" s="291"/>
      <c r="D10" s="291"/>
      <c r="E10" s="291"/>
      <c r="F10" s="291"/>
      <c r="G10" s="92"/>
    </row>
    <row r="11" spans="1:7" ht="20.25" customHeight="1" x14ac:dyDescent="0.3"/>
    <row r="12" spans="1:7" ht="59.25" customHeight="1" x14ac:dyDescent="0.3">
      <c r="A12" s="355" t="s">
        <v>62</v>
      </c>
      <c r="B12" s="112" t="s">
        <v>138</v>
      </c>
      <c r="C12" s="353" t="s">
        <v>63</v>
      </c>
      <c r="D12" s="133" t="s">
        <v>141</v>
      </c>
      <c r="E12" s="355" t="s">
        <v>64</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16.5" x14ac:dyDescent="0.35">
      <c r="A18" s="261"/>
      <c r="B18" s="261"/>
      <c r="C18" s="230"/>
      <c r="D18" s="230"/>
      <c r="E18" s="230"/>
      <c r="F18" s="230"/>
    </row>
    <row r="19" spans="1:14" x14ac:dyDescent="0.3">
      <c r="A19" s="36"/>
    </row>
    <row r="20" spans="1:14" x14ac:dyDescent="0.3">
      <c r="A20" s="36"/>
      <c r="B20" s="48"/>
      <c r="C20" s="48"/>
      <c r="D20" s="48"/>
      <c r="E20" s="48"/>
      <c r="F20" s="48"/>
      <c r="G20" s="48"/>
      <c r="H20" s="48"/>
      <c r="I20" s="48"/>
      <c r="J20" s="48"/>
      <c r="K20" s="48"/>
      <c r="L20" s="48"/>
      <c r="M20" s="48"/>
      <c r="N20" s="48"/>
    </row>
    <row r="21" spans="1:14" x14ac:dyDescent="0.3">
      <c r="A21"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56"/>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65" customWidth="1"/>
    <col min="5" max="5" width="13.08203125" style="324" customWidth="1"/>
    <col min="6" max="6" width="25.83203125" style="324" customWidth="1"/>
    <col min="7" max="7" width="20.33203125" style="65" customWidth="1"/>
    <col min="8" max="16384" width="10" style="65"/>
  </cols>
  <sheetData>
    <row r="1" spans="1:11" s="1" customFormat="1" ht="20.25" customHeight="1" x14ac:dyDescent="0.3">
      <c r="A1" s="1" t="s">
        <v>160</v>
      </c>
      <c r="E1" s="314"/>
      <c r="F1" s="314"/>
    </row>
    <row r="2" spans="1:11" s="1" customFormat="1" ht="20.25" customHeight="1" x14ac:dyDescent="0.3">
      <c r="A2" s="160" t="s">
        <v>81</v>
      </c>
      <c r="B2" s="218">
        <f>'A1'!B2</f>
        <v>2021</v>
      </c>
      <c r="C2" s="179"/>
      <c r="D2" s="179"/>
      <c r="E2" s="315"/>
      <c r="F2" s="315"/>
    </row>
    <row r="3" spans="1:11" s="1" customFormat="1" ht="20.25" customHeight="1" x14ac:dyDescent="0.3">
      <c r="A3" s="160" t="s">
        <v>13</v>
      </c>
      <c r="B3" s="436">
        <f>'A1'!B3</f>
        <v>44287</v>
      </c>
      <c r="C3" s="179"/>
      <c r="D3" s="179"/>
      <c r="E3" s="315"/>
      <c r="F3" s="315"/>
    </row>
    <row r="4" spans="1:11" s="1" customFormat="1" ht="20.25" customHeight="1" x14ac:dyDescent="0.3">
      <c r="A4" s="160" t="s">
        <v>0</v>
      </c>
      <c r="B4" s="278" t="str">
        <f>Krankenhaus</f>
        <v>DIE BEZEICHNUNG IHRER KLINIK</v>
      </c>
      <c r="C4" s="278"/>
      <c r="D4" s="278"/>
      <c r="E4" s="316"/>
      <c r="F4" s="316"/>
    </row>
    <row r="5" spans="1:11" s="1" customFormat="1" ht="20.25" customHeight="1" x14ac:dyDescent="0.3">
      <c r="A5" s="160" t="s">
        <v>159</v>
      </c>
      <c r="B5" s="218" t="s">
        <v>201</v>
      </c>
      <c r="C5"/>
      <c r="D5"/>
      <c r="E5" s="317"/>
      <c r="F5" s="317"/>
    </row>
    <row r="6" spans="1:11" s="1" customFormat="1" ht="20.25" customHeight="1" x14ac:dyDescent="0.3">
      <c r="E6" s="314"/>
      <c r="F6" s="314"/>
    </row>
    <row r="7" spans="1:11" s="1" customFormat="1" ht="20.25" customHeight="1" x14ac:dyDescent="0.3">
      <c r="A7" s="105" t="s">
        <v>163</v>
      </c>
      <c r="B7" s="106"/>
      <c r="C7" s="106"/>
      <c r="D7" s="106"/>
      <c r="E7" s="318"/>
      <c r="F7" s="319"/>
    </row>
    <row r="8" spans="1:11" s="1" customFormat="1" ht="20.25" customHeight="1" x14ac:dyDescent="0.3">
      <c r="A8" s="105" t="s">
        <v>191</v>
      </c>
      <c r="B8" s="106"/>
      <c r="C8" s="106"/>
      <c r="D8" s="106"/>
      <c r="E8" s="318"/>
      <c r="F8" s="319"/>
    </row>
    <row r="9" spans="1:11" s="19" customFormat="1" ht="20.25" customHeight="1" x14ac:dyDescent="0.3">
      <c r="A9" s="290" t="s">
        <v>195</v>
      </c>
      <c r="B9" s="291" t="s">
        <v>3447</v>
      </c>
      <c r="C9" s="291"/>
      <c r="D9" s="291"/>
      <c r="E9" s="291"/>
      <c r="F9" s="291"/>
      <c r="G9" s="291"/>
      <c r="H9" s="291"/>
      <c r="I9" s="291"/>
      <c r="J9" s="291"/>
      <c r="K9" s="291"/>
    </row>
    <row r="10" spans="1:11" s="1" customFormat="1" ht="20.25" customHeight="1" x14ac:dyDescent="0.3">
      <c r="A10" s="15"/>
      <c r="B10" s="15"/>
      <c r="C10" s="15"/>
      <c r="D10" s="15"/>
      <c r="E10" s="321"/>
      <c r="F10" s="314"/>
    </row>
    <row r="11" spans="1:11" ht="15" customHeight="1" x14ac:dyDescent="0.3">
      <c r="A11" s="508" t="s">
        <v>40</v>
      </c>
      <c r="B11" s="506" t="s">
        <v>41</v>
      </c>
      <c r="C11" s="511" t="s">
        <v>118</v>
      </c>
      <c r="D11" s="511" t="s">
        <v>119</v>
      </c>
      <c r="E11" s="513" t="s">
        <v>42</v>
      </c>
      <c r="F11" s="513" t="s">
        <v>43</v>
      </c>
    </row>
    <row r="12" spans="1:11" ht="72.75" customHeight="1" x14ac:dyDescent="0.3">
      <c r="A12" s="509"/>
      <c r="B12" s="510"/>
      <c r="C12" s="512"/>
      <c r="D12" s="512"/>
      <c r="E12" s="515"/>
      <c r="F12" s="514"/>
    </row>
    <row r="13" spans="1:11" x14ac:dyDescent="0.3">
      <c r="A13" s="42">
        <v>1</v>
      </c>
      <c r="B13" s="43">
        <v>2</v>
      </c>
      <c r="C13" s="42">
        <v>3</v>
      </c>
      <c r="D13" s="42">
        <v>4</v>
      </c>
      <c r="E13" s="325">
        <v>5</v>
      </c>
      <c r="F13" s="325">
        <v>6</v>
      </c>
    </row>
    <row r="14" spans="1:11" s="1" customFormat="1" ht="20.149999999999999" customHeight="1" x14ac:dyDescent="0.3">
      <c r="A14" s="108" t="s">
        <v>44</v>
      </c>
      <c r="B14" s="277"/>
      <c r="C14" s="277"/>
      <c r="E14" s="314"/>
      <c r="F14" s="314"/>
    </row>
    <row r="15" spans="1:11" ht="25" customHeight="1" x14ac:dyDescent="0.3">
      <c r="A15" s="155" t="s">
        <v>144</v>
      </c>
      <c r="B15" s="155" t="s">
        <v>144</v>
      </c>
      <c r="C15" s="221">
        <f>SUM($C$17:C1001)</f>
        <v>200</v>
      </c>
      <c r="D15" s="221">
        <f>SUM($D$17:D1001)</f>
        <v>20</v>
      </c>
      <c r="E15" s="322" t="s">
        <v>144</v>
      </c>
      <c r="F15" s="235">
        <f>SUM($F$17:F1001)</f>
        <v>34.446999999999996</v>
      </c>
    </row>
    <row r="16" spans="1:11" s="1" customFormat="1" ht="20.149999999999999" customHeight="1" x14ac:dyDescent="0.3">
      <c r="A16" s="226" t="s">
        <v>91</v>
      </c>
      <c r="B16" s="227"/>
      <c r="C16" s="227"/>
      <c r="D16" s="228"/>
      <c r="E16" s="257"/>
      <c r="F16" s="257"/>
    </row>
    <row r="17" spans="1:6" s="45" customFormat="1" ht="25" customHeight="1" x14ac:dyDescent="0.3">
      <c r="A17" s="233" t="s">
        <v>342</v>
      </c>
      <c r="B17" s="202">
        <v>1</v>
      </c>
      <c r="C17" s="200">
        <v>100</v>
      </c>
      <c r="D17" s="202">
        <v>10</v>
      </c>
      <c r="E17" s="305">
        <f>VLOOKUP(A17&amp;"#"&amp;B17,Inek2019A1a2a[],3,FALSE)</f>
        <v>2.1252</v>
      </c>
      <c r="F17" s="232">
        <f>D17*E17</f>
        <v>21.251999999999999</v>
      </c>
    </row>
    <row r="18" spans="1:6" s="45" customFormat="1" ht="25" customHeight="1" x14ac:dyDescent="0.3">
      <c r="A18" s="233" t="s">
        <v>346</v>
      </c>
      <c r="B18" s="202">
        <v>19</v>
      </c>
      <c r="C18" s="200">
        <v>100</v>
      </c>
      <c r="D18" s="202">
        <v>10</v>
      </c>
      <c r="E18" s="305">
        <f>VLOOKUP(A18&amp;"#"&amp;B18,Inek2019A1a2a[],3,FALSE)</f>
        <v>1.3194999999999999</v>
      </c>
      <c r="F18" s="232">
        <f>D18*E18</f>
        <v>13.194999999999999</v>
      </c>
    </row>
    <row r="19" spans="1:6" x14ac:dyDescent="0.3">
      <c r="A19" s="225"/>
      <c r="B19" s="225"/>
      <c r="C19" s="225"/>
      <c r="D19" s="225"/>
      <c r="E19" s="323"/>
      <c r="F19" s="323"/>
    </row>
    <row r="20" spans="1:6" x14ac:dyDescent="0.3">
      <c r="A20"/>
      <c r="B20"/>
      <c r="C20"/>
      <c r="D20"/>
      <c r="E20" s="317"/>
      <c r="F20" s="317"/>
    </row>
    <row r="21" spans="1:6" x14ac:dyDescent="0.3">
      <c r="A21"/>
      <c r="B21"/>
      <c r="C21"/>
      <c r="D21"/>
      <c r="E21" s="317"/>
      <c r="F21" s="317"/>
    </row>
    <row r="22" spans="1:6" x14ac:dyDescent="0.3">
      <c r="A22"/>
      <c r="B22"/>
      <c r="C22"/>
      <c r="D22"/>
      <c r="E22" s="317"/>
      <c r="F22" s="317"/>
    </row>
    <row r="23" spans="1:6" x14ac:dyDescent="0.3">
      <c r="A23"/>
      <c r="B23"/>
      <c r="C23"/>
      <c r="D23"/>
      <c r="E23" s="317"/>
      <c r="F23" s="317"/>
    </row>
    <row r="24" spans="1:6" x14ac:dyDescent="0.3">
      <c r="A24"/>
      <c r="B24"/>
      <c r="C24"/>
      <c r="D24"/>
      <c r="E24" s="317"/>
      <c r="F24" s="317"/>
    </row>
    <row r="25" spans="1:6" x14ac:dyDescent="0.3">
      <c r="A25"/>
      <c r="B25"/>
      <c r="C25"/>
      <c r="D25"/>
      <c r="E25" s="317"/>
      <c r="F25" s="317"/>
    </row>
    <row r="26" spans="1:6" x14ac:dyDescent="0.3">
      <c r="A26"/>
      <c r="B26"/>
      <c r="C26"/>
      <c r="D26"/>
      <c r="E26" s="317"/>
      <c r="F26" s="317"/>
    </row>
    <row r="27" spans="1:6" x14ac:dyDescent="0.3">
      <c r="A27"/>
      <c r="B27"/>
      <c r="C27"/>
      <c r="D27"/>
      <c r="E27" s="317"/>
      <c r="F27" s="317"/>
    </row>
    <row r="28" spans="1:6" x14ac:dyDescent="0.3">
      <c r="A28"/>
      <c r="B28"/>
      <c r="C28"/>
      <c r="D28"/>
      <c r="E28" s="317"/>
      <c r="F28" s="317"/>
    </row>
    <row r="29" spans="1:6" x14ac:dyDescent="0.3">
      <c r="A29"/>
      <c r="B29"/>
      <c r="C29"/>
      <c r="D29"/>
      <c r="E29" s="317"/>
      <c r="F29" s="317"/>
    </row>
    <row r="30" spans="1:6" x14ac:dyDescent="0.3">
      <c r="A30"/>
      <c r="B30"/>
      <c r="C30"/>
      <c r="D30"/>
      <c r="E30" s="317"/>
      <c r="F30" s="317"/>
    </row>
    <row r="31" spans="1:6" x14ac:dyDescent="0.3">
      <c r="A31"/>
      <c r="B31"/>
      <c r="C31"/>
      <c r="D31"/>
      <c r="E31" s="317"/>
      <c r="F31" s="317"/>
    </row>
    <row r="32" spans="1:6" x14ac:dyDescent="0.3">
      <c r="A32"/>
      <c r="B32"/>
      <c r="C32"/>
      <c r="D32"/>
      <c r="E32" s="317"/>
      <c r="F32" s="317"/>
    </row>
    <row r="33" spans="1:6" x14ac:dyDescent="0.3">
      <c r="A33"/>
      <c r="B33"/>
      <c r="C33"/>
      <c r="D33"/>
      <c r="E33" s="317"/>
      <c r="F33" s="317"/>
    </row>
    <row r="34" spans="1:6" x14ac:dyDescent="0.3">
      <c r="A34"/>
      <c r="B34"/>
      <c r="C34"/>
      <c r="D34"/>
      <c r="E34" s="317"/>
      <c r="F34" s="317"/>
    </row>
    <row r="35" spans="1:6" x14ac:dyDescent="0.3">
      <c r="A35"/>
      <c r="B35"/>
      <c r="C35"/>
      <c r="D35"/>
      <c r="E35" s="317"/>
      <c r="F35" s="317"/>
    </row>
    <row r="36" spans="1:6" x14ac:dyDescent="0.3">
      <c r="A36"/>
      <c r="B36"/>
      <c r="C36"/>
      <c r="D36"/>
      <c r="E36" s="317"/>
      <c r="F36" s="317"/>
    </row>
    <row r="37" spans="1:6" x14ac:dyDescent="0.3">
      <c r="A37"/>
      <c r="B37"/>
      <c r="C37"/>
      <c r="D37"/>
      <c r="E37" s="317"/>
      <c r="F37" s="317"/>
    </row>
    <row r="38" spans="1:6" x14ac:dyDescent="0.3">
      <c r="A38"/>
      <c r="B38"/>
      <c r="C38"/>
      <c r="D38"/>
      <c r="E38" s="317"/>
      <c r="F38" s="317"/>
    </row>
    <row r="39" spans="1:6" x14ac:dyDescent="0.3">
      <c r="A39"/>
      <c r="B39"/>
      <c r="C39"/>
      <c r="D39"/>
      <c r="E39" s="317"/>
      <c r="F39" s="317"/>
    </row>
    <row r="40" spans="1:6" x14ac:dyDescent="0.3">
      <c r="A40"/>
      <c r="B40"/>
      <c r="C40"/>
      <c r="D40"/>
      <c r="E40" s="317"/>
      <c r="F40" s="317"/>
    </row>
    <row r="41" spans="1:6" x14ac:dyDescent="0.3">
      <c r="A41"/>
      <c r="B41"/>
      <c r="C41"/>
      <c r="D41"/>
      <c r="E41" s="317"/>
      <c r="F41" s="317"/>
    </row>
    <row r="42" spans="1:6" x14ac:dyDescent="0.3">
      <c r="A42"/>
      <c r="B42"/>
      <c r="C42"/>
      <c r="D42"/>
      <c r="E42" s="317"/>
      <c r="F42" s="317"/>
    </row>
    <row r="43" spans="1:6" x14ac:dyDescent="0.3">
      <c r="A43"/>
      <c r="B43"/>
      <c r="C43"/>
      <c r="D43"/>
      <c r="E43" s="317"/>
      <c r="F43" s="317"/>
    </row>
    <row r="44" spans="1:6" x14ac:dyDescent="0.3">
      <c r="A44"/>
      <c r="B44"/>
      <c r="C44"/>
      <c r="D44"/>
      <c r="E44" s="317"/>
      <c r="F44" s="317"/>
    </row>
    <row r="45" spans="1:6" x14ac:dyDescent="0.3">
      <c r="A45"/>
      <c r="B45"/>
      <c r="C45"/>
      <c r="D45"/>
      <c r="E45" s="317"/>
      <c r="F45" s="317"/>
    </row>
    <row r="46" spans="1:6" x14ac:dyDescent="0.3">
      <c r="A46"/>
      <c r="B46"/>
      <c r="C46"/>
      <c r="D46"/>
      <c r="E46" s="317"/>
      <c r="F46" s="317"/>
    </row>
    <row r="47" spans="1:6" x14ac:dyDescent="0.3">
      <c r="A47"/>
      <c r="B47"/>
      <c r="C47"/>
      <c r="D47"/>
      <c r="E47" s="317"/>
      <c r="F47" s="317"/>
    </row>
    <row r="48" spans="1:6" x14ac:dyDescent="0.3">
      <c r="A48"/>
      <c r="B48"/>
      <c r="C48"/>
      <c r="D48"/>
      <c r="E48" s="317"/>
      <c r="F48" s="317"/>
    </row>
    <row r="49" spans="1:6" x14ac:dyDescent="0.3">
      <c r="A49"/>
      <c r="B49"/>
      <c r="C49"/>
      <c r="D49"/>
      <c r="E49" s="317"/>
      <c r="F49" s="317"/>
    </row>
    <row r="50" spans="1:6" x14ac:dyDescent="0.3">
      <c r="A50"/>
      <c r="B50"/>
      <c r="C50"/>
      <c r="D50"/>
      <c r="E50" s="317"/>
      <c r="F50" s="317"/>
    </row>
    <row r="51" spans="1:6" x14ac:dyDescent="0.3">
      <c r="A51"/>
      <c r="B51"/>
      <c r="C51"/>
      <c r="D51"/>
      <c r="E51" s="317"/>
      <c r="F51" s="317"/>
    </row>
    <row r="52" spans="1:6" x14ac:dyDescent="0.3">
      <c r="A52"/>
      <c r="B52"/>
      <c r="C52"/>
      <c r="D52"/>
      <c r="E52" s="317"/>
      <c r="F52" s="317"/>
    </row>
    <row r="53" spans="1:6" x14ac:dyDescent="0.3">
      <c r="A53"/>
      <c r="B53"/>
      <c r="C53"/>
      <c r="D53"/>
      <c r="E53" s="317"/>
      <c r="F53" s="317"/>
    </row>
    <row r="54" spans="1:6" x14ac:dyDescent="0.3">
      <c r="A54"/>
      <c r="B54"/>
      <c r="C54"/>
      <c r="D54"/>
      <c r="E54" s="317"/>
      <c r="F54" s="317"/>
    </row>
    <row r="55" spans="1:6" x14ac:dyDescent="0.3">
      <c r="A55"/>
      <c r="B55"/>
      <c r="C55"/>
      <c r="D55"/>
      <c r="E55" s="317"/>
      <c r="F55" s="317"/>
    </row>
    <row r="56" spans="1:6" x14ac:dyDescent="0.3">
      <c r="A56"/>
      <c r="B56"/>
      <c r="C56"/>
      <c r="D56"/>
      <c r="E56" s="317"/>
      <c r="F56" s="317"/>
    </row>
  </sheetData>
  <mergeCells count="6">
    <mergeCell ref="F11:F12"/>
    <mergeCell ref="A11:A12"/>
    <mergeCell ref="B11:B12"/>
    <mergeCell ref="C11:C12"/>
    <mergeCell ref="D11:D12"/>
    <mergeCell ref="E11:E12"/>
  </mergeCells>
  <pageMargins left="0.39370078740157483" right="0.39370078740157483" top="0.78740157480314965" bottom="0.78740157480314965" header="0.31496062992125984" footer="0.31496062992125984"/>
  <pageSetup paperSize="9" scale="71"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1"/>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149999999999999" customHeight="1" x14ac:dyDescent="0.3">
      <c r="A3" s="160" t="s">
        <v>13</v>
      </c>
      <c r="B3" s="436">
        <f>'A1'!B3</f>
        <v>44287</v>
      </c>
      <c r="C3" s="179"/>
      <c r="D3" s="179"/>
      <c r="E3" s="179"/>
      <c r="F3" s="179"/>
    </row>
    <row r="4" spans="1:7" s="1" customFormat="1" ht="20.149999999999999" customHeight="1" x14ac:dyDescent="0.3">
      <c r="A4" s="160" t="s">
        <v>0</v>
      </c>
      <c r="B4" s="278" t="str">
        <f>Krankenhaus</f>
        <v>DIE BEZEICHNUNG IHRER KLINIK</v>
      </c>
      <c r="C4" s="278"/>
      <c r="D4" s="278"/>
      <c r="E4" s="278"/>
      <c r="F4" s="278"/>
    </row>
    <row r="5" spans="1:7" s="1" customFormat="1" ht="20.149999999999999" customHeight="1" x14ac:dyDescent="0.3">
      <c r="A5" s="160" t="s">
        <v>159</v>
      </c>
      <c r="B5" s="218" t="s">
        <v>239</v>
      </c>
      <c r="C5"/>
      <c r="D5"/>
      <c r="E5"/>
      <c r="F5"/>
    </row>
    <row r="6" spans="1:7" s="1" customFormat="1" ht="20.149999999999999" customHeight="1" x14ac:dyDescent="0.3"/>
    <row r="7" spans="1:7" ht="20.25" customHeight="1" x14ac:dyDescent="0.3">
      <c r="A7" s="105" t="s">
        <v>167</v>
      </c>
      <c r="B7" s="40"/>
      <c r="C7" s="40"/>
      <c r="D7" s="40"/>
      <c r="E7" s="40"/>
      <c r="F7" s="40"/>
    </row>
    <row r="8" spans="1:7" s="111" customFormat="1" ht="20.25" customHeight="1" x14ac:dyDescent="0.3">
      <c r="A8" s="109" t="s">
        <v>173</v>
      </c>
      <c r="B8" s="110"/>
    </row>
    <row r="9" spans="1:7" s="19" customFormat="1" ht="20.25" customHeight="1" x14ac:dyDescent="0.3">
      <c r="A9" s="290" t="s">
        <v>197</v>
      </c>
      <c r="B9" s="297" t="s">
        <v>174</v>
      </c>
      <c r="C9" s="291"/>
      <c r="D9" s="291"/>
      <c r="E9" s="291"/>
      <c r="F9" s="291"/>
      <c r="G9" s="92"/>
    </row>
    <row r="10" spans="1:7" s="295" customFormat="1" ht="20.25" customHeight="1" x14ac:dyDescent="0.3">
      <c r="A10" s="290" t="s">
        <v>195</v>
      </c>
      <c r="B10" s="291" t="s">
        <v>3939</v>
      </c>
      <c r="C10" s="291"/>
      <c r="D10" s="291"/>
      <c r="E10" s="291"/>
      <c r="F10" s="291"/>
      <c r="G10" s="92"/>
    </row>
    <row r="11" spans="1:7" ht="20.25" customHeight="1" x14ac:dyDescent="0.3"/>
    <row r="12" spans="1:7" ht="59.25" customHeight="1" x14ac:dyDescent="0.3">
      <c r="A12" s="355" t="s">
        <v>62</v>
      </c>
      <c r="B12" s="112" t="s">
        <v>138</v>
      </c>
      <c r="C12" s="353" t="s">
        <v>63</v>
      </c>
      <c r="D12" s="133" t="s">
        <v>141</v>
      </c>
      <c r="E12" s="355" t="s">
        <v>64</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16.5" x14ac:dyDescent="0.35">
      <c r="A18" s="261"/>
      <c r="B18" s="261"/>
      <c r="C18" s="230"/>
      <c r="D18" s="230"/>
      <c r="E18" s="230"/>
      <c r="F18" s="230"/>
    </row>
    <row r="19" spans="1:14" x14ac:dyDescent="0.3">
      <c r="A19" s="36"/>
    </row>
    <row r="20" spans="1:14" x14ac:dyDescent="0.3">
      <c r="A20" s="36"/>
      <c r="B20" s="48"/>
      <c r="C20" s="48"/>
      <c r="D20" s="48"/>
      <c r="E20" s="48"/>
      <c r="F20" s="48"/>
      <c r="G20" s="48"/>
      <c r="H20" s="48"/>
      <c r="I20" s="48"/>
      <c r="J20" s="48"/>
      <c r="K20" s="48"/>
      <c r="L20" s="48"/>
      <c r="M20" s="48"/>
      <c r="N20" s="48"/>
    </row>
    <row r="21" spans="1:14" x14ac:dyDescent="0.3">
      <c r="A21"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1"/>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149999999999999" customHeight="1" x14ac:dyDescent="0.3">
      <c r="A3" s="160" t="s">
        <v>13</v>
      </c>
      <c r="B3" s="436">
        <f>'A1'!B3</f>
        <v>44287</v>
      </c>
      <c r="C3" s="179"/>
      <c r="D3" s="179"/>
      <c r="E3" s="179"/>
      <c r="F3" s="179"/>
    </row>
    <row r="4" spans="1:7" s="1" customFormat="1" ht="20.149999999999999" customHeight="1" x14ac:dyDescent="0.3">
      <c r="A4" s="160" t="s">
        <v>0</v>
      </c>
      <c r="B4" s="278" t="str">
        <f>Krankenhaus</f>
        <v>DIE BEZEICHNUNG IHRER KLINIK</v>
      </c>
      <c r="C4" s="278"/>
      <c r="D4" s="278"/>
      <c r="E4" s="278"/>
      <c r="F4" s="278"/>
    </row>
    <row r="5" spans="1:7" s="1" customFormat="1" ht="20.149999999999999" customHeight="1" x14ac:dyDescent="0.3">
      <c r="A5" s="160" t="s">
        <v>159</v>
      </c>
      <c r="B5" s="218" t="s">
        <v>240</v>
      </c>
      <c r="C5"/>
      <c r="D5"/>
      <c r="E5"/>
      <c r="F5"/>
    </row>
    <row r="6" spans="1:7" s="1" customFormat="1" ht="20.149999999999999" customHeight="1" x14ac:dyDescent="0.3"/>
    <row r="7" spans="1:7" ht="20.25" customHeight="1" x14ac:dyDescent="0.3">
      <c r="A7" s="105" t="s">
        <v>167</v>
      </c>
      <c r="B7" s="40"/>
      <c r="C7" s="40"/>
      <c r="D7" s="40"/>
      <c r="E7" s="40"/>
      <c r="F7" s="40"/>
    </row>
    <row r="8" spans="1:7" s="111" customFormat="1" ht="20.25" customHeight="1" x14ac:dyDescent="0.3">
      <c r="A8" s="109" t="s">
        <v>173</v>
      </c>
      <c r="B8" s="110"/>
    </row>
    <row r="9" spans="1:7" s="19" customFormat="1" ht="20.25" customHeight="1" x14ac:dyDescent="0.3">
      <c r="A9" s="290" t="s">
        <v>197</v>
      </c>
      <c r="B9" s="297" t="s">
        <v>174</v>
      </c>
      <c r="C9" s="291"/>
      <c r="D9" s="291"/>
      <c r="E9" s="291"/>
      <c r="F9" s="291"/>
      <c r="G9" s="92"/>
    </row>
    <row r="10" spans="1:7" s="295" customFormat="1" ht="20.25" customHeight="1" x14ac:dyDescent="0.3">
      <c r="A10" s="290" t="s">
        <v>195</v>
      </c>
      <c r="B10" s="291" t="s">
        <v>3935</v>
      </c>
      <c r="C10" s="291"/>
      <c r="D10" s="291"/>
      <c r="E10" s="291"/>
      <c r="F10" s="291"/>
      <c r="G10" s="92"/>
    </row>
    <row r="11" spans="1:7" ht="20.25" customHeight="1" x14ac:dyDescent="0.3"/>
    <row r="12" spans="1:7" ht="59.25" customHeight="1" x14ac:dyDescent="0.3">
      <c r="A12" s="355" t="s">
        <v>62</v>
      </c>
      <c r="B12" s="112" t="s">
        <v>138</v>
      </c>
      <c r="C12" s="353" t="s">
        <v>63</v>
      </c>
      <c r="D12" s="133" t="s">
        <v>141</v>
      </c>
      <c r="E12" s="355" t="s">
        <v>64</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16.5" x14ac:dyDescent="0.35">
      <c r="A18" s="261"/>
      <c r="B18" s="261"/>
      <c r="C18" s="230"/>
      <c r="D18" s="230"/>
      <c r="E18" s="230"/>
      <c r="F18" s="230"/>
    </row>
    <row r="19" spans="1:14" x14ac:dyDescent="0.3">
      <c r="A19" s="36"/>
    </row>
    <row r="20" spans="1:14" x14ac:dyDescent="0.3">
      <c r="A20" s="36"/>
      <c r="B20" s="48"/>
      <c r="C20" s="48"/>
      <c r="D20" s="48"/>
      <c r="E20" s="48"/>
      <c r="F20" s="48"/>
      <c r="G20" s="48"/>
      <c r="H20" s="48"/>
      <c r="I20" s="48"/>
      <c r="J20" s="48"/>
      <c r="K20" s="48"/>
      <c r="L20" s="48"/>
      <c r="M20" s="48"/>
      <c r="N20" s="48"/>
    </row>
    <row r="21" spans="1:14" x14ac:dyDescent="0.3">
      <c r="A21"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1"/>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149999999999999" customHeight="1" x14ac:dyDescent="0.3">
      <c r="A3" s="160" t="s">
        <v>13</v>
      </c>
      <c r="B3" s="436">
        <f>'A1'!B3</f>
        <v>44287</v>
      </c>
      <c r="C3" s="179"/>
      <c r="D3" s="179"/>
      <c r="E3" s="179"/>
      <c r="F3" s="179"/>
    </row>
    <row r="4" spans="1:7" s="1" customFormat="1" ht="20.149999999999999" customHeight="1" x14ac:dyDescent="0.3">
      <c r="A4" s="160" t="s">
        <v>0</v>
      </c>
      <c r="B4" s="278" t="str">
        <f>Krankenhaus</f>
        <v>DIE BEZEICHNUNG IHRER KLINIK</v>
      </c>
      <c r="C4" s="278"/>
      <c r="D4" s="278"/>
      <c r="E4" s="278"/>
      <c r="F4" s="278"/>
    </row>
    <row r="5" spans="1:7" s="1" customFormat="1" ht="20.149999999999999" customHeight="1" x14ac:dyDescent="0.3">
      <c r="A5" s="160" t="s">
        <v>159</v>
      </c>
      <c r="B5" s="218" t="s">
        <v>241</v>
      </c>
      <c r="C5"/>
      <c r="D5"/>
      <c r="E5"/>
      <c r="F5"/>
    </row>
    <row r="6" spans="1:7" s="1" customFormat="1" ht="20.149999999999999" customHeight="1" x14ac:dyDescent="0.3"/>
    <row r="7" spans="1:7" ht="20.25" customHeight="1" x14ac:dyDescent="0.3">
      <c r="A7" s="105" t="s">
        <v>167</v>
      </c>
      <c r="B7" s="40"/>
      <c r="C7" s="40"/>
      <c r="D7" s="40"/>
      <c r="E7" s="40"/>
      <c r="F7" s="40"/>
    </row>
    <row r="8" spans="1:7" s="111" customFormat="1" ht="20.25" customHeight="1" x14ac:dyDescent="0.3">
      <c r="A8" s="109" t="s">
        <v>173</v>
      </c>
      <c r="B8" s="110"/>
    </row>
    <row r="9" spans="1:7" s="19" customFormat="1" ht="20.25" customHeight="1" x14ac:dyDescent="0.3">
      <c r="A9" s="290" t="s">
        <v>197</v>
      </c>
      <c r="B9" s="297" t="s">
        <v>174</v>
      </c>
      <c r="C9" s="291"/>
      <c r="D9" s="291"/>
      <c r="E9" s="291"/>
      <c r="F9" s="291"/>
      <c r="G9" s="92"/>
    </row>
    <row r="10" spans="1:7" s="295" customFormat="1" ht="20.25" customHeight="1" x14ac:dyDescent="0.3">
      <c r="A10" s="290" t="s">
        <v>195</v>
      </c>
      <c r="B10" s="291" t="s">
        <v>3936</v>
      </c>
      <c r="C10" s="291"/>
      <c r="D10" s="291"/>
      <c r="E10" s="291"/>
      <c r="F10" s="291"/>
      <c r="G10" s="92"/>
    </row>
    <row r="11" spans="1:7" ht="20.25" customHeight="1" x14ac:dyDescent="0.3"/>
    <row r="12" spans="1:7" ht="59.25" customHeight="1" x14ac:dyDescent="0.3">
      <c r="A12" s="355" t="s">
        <v>62</v>
      </c>
      <c r="B12" s="112" t="s">
        <v>138</v>
      </c>
      <c r="C12" s="353" t="s">
        <v>63</v>
      </c>
      <c r="D12" s="133" t="s">
        <v>141</v>
      </c>
      <c r="E12" s="355" t="s">
        <v>64</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16.5" x14ac:dyDescent="0.35">
      <c r="A18" s="261"/>
      <c r="B18" s="261"/>
      <c r="C18" s="230"/>
      <c r="D18" s="230"/>
      <c r="E18" s="230"/>
      <c r="F18" s="230"/>
    </row>
    <row r="19" spans="1:14" x14ac:dyDescent="0.3">
      <c r="A19" s="36"/>
    </row>
    <row r="20" spans="1:14" x14ac:dyDescent="0.3">
      <c r="A20" s="36"/>
      <c r="B20" s="48"/>
      <c r="C20" s="48"/>
      <c r="D20" s="48"/>
      <c r="E20" s="48"/>
      <c r="F20" s="48"/>
      <c r="G20" s="48"/>
      <c r="H20" s="48"/>
      <c r="I20" s="48"/>
      <c r="J20" s="48"/>
      <c r="K20" s="48"/>
      <c r="L20" s="48"/>
      <c r="M20" s="48"/>
      <c r="N20" s="48"/>
    </row>
    <row r="21" spans="1:14" x14ac:dyDescent="0.3">
      <c r="A21"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1"/>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c r="C2" s="179"/>
      <c r="D2" s="179"/>
      <c r="E2" s="179"/>
      <c r="F2" s="179"/>
    </row>
    <row r="3" spans="1:7" s="1" customFormat="1" ht="20.149999999999999" customHeight="1" x14ac:dyDescent="0.3">
      <c r="A3" s="160" t="s">
        <v>13</v>
      </c>
      <c r="B3" s="218"/>
      <c r="C3" s="179"/>
      <c r="D3" s="179"/>
      <c r="E3" s="179"/>
      <c r="F3" s="179"/>
    </row>
    <row r="4" spans="1:7" s="1" customFormat="1" ht="20.149999999999999" customHeight="1" x14ac:dyDescent="0.3">
      <c r="A4" s="160" t="s">
        <v>0</v>
      </c>
      <c r="B4" s="278"/>
      <c r="C4" s="278"/>
      <c r="D4" s="278"/>
      <c r="E4" s="278"/>
      <c r="F4" s="278"/>
    </row>
    <row r="5" spans="1:7" s="1" customFormat="1" ht="20.149999999999999" customHeight="1" x14ac:dyDescent="0.3">
      <c r="A5" s="160" t="s">
        <v>159</v>
      </c>
      <c r="B5" s="218" t="s">
        <v>306</v>
      </c>
      <c r="C5"/>
      <c r="D5"/>
      <c r="E5"/>
      <c r="F5"/>
    </row>
    <row r="6" spans="1:7" s="1" customFormat="1" ht="20.149999999999999" customHeight="1" x14ac:dyDescent="0.3"/>
    <row r="7" spans="1:7" ht="20.25" customHeight="1" x14ac:dyDescent="0.3">
      <c r="A7" s="105" t="s">
        <v>167</v>
      </c>
      <c r="B7" s="40"/>
      <c r="C7" s="40"/>
      <c r="D7" s="40"/>
      <c r="E7" s="40"/>
      <c r="F7" s="40"/>
    </row>
    <row r="8" spans="1:7" s="111" customFormat="1" ht="20.25" customHeight="1" x14ac:dyDescent="0.3">
      <c r="A8" s="109" t="s">
        <v>173</v>
      </c>
      <c r="B8" s="110"/>
    </row>
    <row r="9" spans="1:7" s="19" customFormat="1" ht="20.25" customHeight="1" x14ac:dyDescent="0.3">
      <c r="A9" s="290" t="s">
        <v>197</v>
      </c>
      <c r="B9" s="297" t="s">
        <v>175</v>
      </c>
      <c r="C9" s="291"/>
      <c r="D9" s="291"/>
      <c r="E9" s="291"/>
      <c r="F9" s="291"/>
      <c r="G9" s="92"/>
    </row>
    <row r="10" spans="1:7" s="295" customFormat="1" ht="20.25" customHeight="1" x14ac:dyDescent="0.3">
      <c r="A10" s="290" t="s">
        <v>195</v>
      </c>
      <c r="B10" s="291"/>
      <c r="C10" s="291"/>
      <c r="D10" s="291"/>
      <c r="E10" s="291"/>
      <c r="F10" s="291"/>
      <c r="G10" s="92"/>
    </row>
    <row r="11" spans="1:7" ht="20.25" customHeight="1" x14ac:dyDescent="0.3"/>
    <row r="12" spans="1:7" ht="59.25" customHeight="1" x14ac:dyDescent="0.3">
      <c r="A12" s="303" t="s">
        <v>62</v>
      </c>
      <c r="B12" s="112" t="s">
        <v>138</v>
      </c>
      <c r="C12" s="301" t="s">
        <v>63</v>
      </c>
      <c r="D12" s="133" t="s">
        <v>141</v>
      </c>
      <c r="E12" s="303" t="s">
        <v>64</v>
      </c>
      <c r="F12" s="112" t="s">
        <v>147</v>
      </c>
    </row>
    <row r="13" spans="1:7" x14ac:dyDescent="0.3">
      <c r="A13" s="49">
        <v>1</v>
      </c>
      <c r="B13" s="302">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c r="E15" s="155" t="s">
        <v>144</v>
      </c>
      <c r="F15" s="259"/>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row>
    <row r="18" spans="1:14" ht="16.5" x14ac:dyDescent="0.35">
      <c r="A18" s="261"/>
      <c r="B18" s="261"/>
      <c r="C18" s="230"/>
      <c r="D18" s="230"/>
      <c r="E18" s="230"/>
      <c r="F18" s="230"/>
    </row>
    <row r="19" spans="1:14" x14ac:dyDescent="0.3">
      <c r="A19" s="36"/>
    </row>
    <row r="20" spans="1:14" x14ac:dyDescent="0.3">
      <c r="A20" s="36"/>
      <c r="B20" s="48"/>
      <c r="C20" s="48"/>
      <c r="D20" s="48"/>
      <c r="E20" s="48"/>
      <c r="F20" s="48"/>
      <c r="G20" s="48"/>
      <c r="H20" s="48"/>
      <c r="I20" s="48"/>
      <c r="J20" s="48"/>
      <c r="K20" s="48"/>
      <c r="L20" s="48"/>
      <c r="M20" s="48"/>
      <c r="N20" s="48"/>
    </row>
    <row r="21" spans="1:14" x14ac:dyDescent="0.3">
      <c r="A21"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1"/>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149999999999999" customHeight="1" x14ac:dyDescent="0.3">
      <c r="A3" s="160" t="s">
        <v>13</v>
      </c>
      <c r="B3" s="436">
        <f>'A1'!B3</f>
        <v>44287</v>
      </c>
      <c r="C3" s="179"/>
      <c r="D3" s="179"/>
      <c r="E3" s="179"/>
      <c r="F3" s="179"/>
    </row>
    <row r="4" spans="1:7" s="1" customFormat="1" ht="20.149999999999999" customHeight="1" x14ac:dyDescent="0.3">
      <c r="A4" s="160" t="s">
        <v>0</v>
      </c>
      <c r="B4" s="278" t="str">
        <f>Krankenhaus</f>
        <v>DIE BEZEICHNUNG IHRER KLINIK</v>
      </c>
      <c r="C4" s="278"/>
      <c r="D4" s="278"/>
      <c r="E4" s="278"/>
      <c r="F4" s="278"/>
    </row>
    <row r="5" spans="1:7" s="1" customFormat="1" ht="20.149999999999999" customHeight="1" x14ac:dyDescent="0.3">
      <c r="A5" s="160" t="s">
        <v>159</v>
      </c>
      <c r="B5" s="218" t="s">
        <v>242</v>
      </c>
      <c r="C5"/>
      <c r="D5"/>
      <c r="E5"/>
      <c r="F5"/>
    </row>
    <row r="6" spans="1:7" s="1" customFormat="1" ht="20.149999999999999" customHeight="1" x14ac:dyDescent="0.3"/>
    <row r="7" spans="1:7" ht="20.25" customHeight="1" x14ac:dyDescent="0.3">
      <c r="A7" s="105" t="s">
        <v>167</v>
      </c>
      <c r="B7" s="40"/>
      <c r="C7" s="40"/>
      <c r="D7" s="40"/>
      <c r="E7" s="40"/>
      <c r="F7" s="40"/>
    </row>
    <row r="8" spans="1:7" s="111" customFormat="1" ht="20.25" customHeight="1" x14ac:dyDescent="0.3">
      <c r="A8" s="109" t="s">
        <v>173</v>
      </c>
      <c r="B8" s="110"/>
    </row>
    <row r="9" spans="1:7" s="19" customFormat="1" ht="20.25" customHeight="1" x14ac:dyDescent="0.3">
      <c r="A9" s="290" t="s">
        <v>197</v>
      </c>
      <c r="B9" s="297" t="s">
        <v>175</v>
      </c>
      <c r="C9" s="291"/>
      <c r="D9" s="291"/>
      <c r="E9" s="291"/>
      <c r="F9" s="291"/>
      <c r="G9" s="92"/>
    </row>
    <row r="10" spans="1:7" s="295" customFormat="1" ht="20.25" customHeight="1" x14ac:dyDescent="0.3">
      <c r="A10" s="290" t="s">
        <v>195</v>
      </c>
      <c r="B10" s="291" t="s">
        <v>3938</v>
      </c>
      <c r="C10" s="291"/>
      <c r="D10" s="291"/>
      <c r="E10" s="291"/>
      <c r="F10" s="291"/>
      <c r="G10" s="92"/>
    </row>
    <row r="11" spans="1:7" ht="20.25" customHeight="1" x14ac:dyDescent="0.3"/>
    <row r="12" spans="1:7" ht="59.25" customHeight="1" x14ac:dyDescent="0.3">
      <c r="A12" s="355" t="s">
        <v>62</v>
      </c>
      <c r="B12" s="112" t="s">
        <v>138</v>
      </c>
      <c r="C12" s="353" t="s">
        <v>63</v>
      </c>
      <c r="D12" s="133" t="s">
        <v>141</v>
      </c>
      <c r="E12" s="355" t="s">
        <v>64</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16.5" x14ac:dyDescent="0.35">
      <c r="A18" s="261"/>
      <c r="B18" s="261"/>
      <c r="C18" s="230"/>
      <c r="D18" s="230"/>
      <c r="E18" s="230"/>
      <c r="F18" s="230"/>
    </row>
    <row r="19" spans="1:14" x14ac:dyDescent="0.3">
      <c r="A19" s="36"/>
    </row>
    <row r="20" spans="1:14" x14ac:dyDescent="0.3">
      <c r="A20" s="36"/>
      <c r="B20" s="48"/>
      <c r="C20" s="48"/>
      <c r="D20" s="48"/>
      <c r="E20" s="48"/>
      <c r="F20" s="48"/>
      <c r="G20" s="48"/>
      <c r="H20" s="48"/>
      <c r="I20" s="48"/>
      <c r="J20" s="48"/>
      <c r="K20" s="48"/>
      <c r="L20" s="48"/>
      <c r="M20" s="48"/>
      <c r="N20" s="48"/>
    </row>
    <row r="21" spans="1:14" x14ac:dyDescent="0.3">
      <c r="A21"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1"/>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149999999999999" customHeight="1" x14ac:dyDescent="0.3">
      <c r="A3" s="160" t="s">
        <v>13</v>
      </c>
      <c r="B3" s="436">
        <f>'A1'!B3</f>
        <v>44287</v>
      </c>
      <c r="C3" s="179"/>
      <c r="D3" s="179"/>
      <c r="E3" s="179"/>
      <c r="F3" s="179"/>
    </row>
    <row r="4" spans="1:7" s="1" customFormat="1" ht="20.149999999999999" customHeight="1" x14ac:dyDescent="0.3">
      <c r="A4" s="160" t="s">
        <v>0</v>
      </c>
      <c r="B4" s="278" t="str">
        <f>Krankenhaus</f>
        <v>DIE BEZEICHNUNG IHRER KLINIK</v>
      </c>
      <c r="C4" s="278"/>
      <c r="D4" s="278"/>
      <c r="E4" s="278"/>
      <c r="F4" s="278"/>
    </row>
    <row r="5" spans="1:7" s="1" customFormat="1" ht="20.149999999999999" customHeight="1" x14ac:dyDescent="0.3">
      <c r="A5" s="160" t="s">
        <v>159</v>
      </c>
      <c r="B5" s="218" t="s">
        <v>243</v>
      </c>
      <c r="C5"/>
      <c r="D5"/>
      <c r="E5"/>
      <c r="F5"/>
    </row>
    <row r="6" spans="1:7" s="1" customFormat="1" ht="20.149999999999999" customHeight="1" x14ac:dyDescent="0.3"/>
    <row r="7" spans="1:7" ht="20.25" customHeight="1" x14ac:dyDescent="0.3">
      <c r="A7" s="105" t="s">
        <v>167</v>
      </c>
      <c r="B7" s="40"/>
      <c r="C7" s="40"/>
      <c r="D7" s="40"/>
      <c r="E7" s="40"/>
      <c r="F7" s="40"/>
    </row>
    <row r="8" spans="1:7" s="111" customFormat="1" ht="20.25" customHeight="1" x14ac:dyDescent="0.3">
      <c r="A8" s="109" t="s">
        <v>173</v>
      </c>
      <c r="B8" s="110"/>
    </row>
    <row r="9" spans="1:7" s="19" customFormat="1" ht="20.25" customHeight="1" x14ac:dyDescent="0.3">
      <c r="A9" s="290" t="s">
        <v>197</v>
      </c>
      <c r="B9" s="297" t="s">
        <v>175</v>
      </c>
      <c r="C9" s="291"/>
      <c r="D9" s="291"/>
      <c r="E9" s="291"/>
      <c r="F9" s="291"/>
      <c r="G9" s="92"/>
    </row>
    <row r="10" spans="1:7" s="295" customFormat="1" ht="20.25" customHeight="1" x14ac:dyDescent="0.3">
      <c r="A10" s="290" t="s">
        <v>195</v>
      </c>
      <c r="B10" s="291" t="s">
        <v>3939</v>
      </c>
      <c r="C10" s="291"/>
      <c r="D10" s="291"/>
      <c r="E10" s="291"/>
      <c r="F10" s="291"/>
      <c r="G10" s="92"/>
    </row>
    <row r="11" spans="1:7" ht="20.25" customHeight="1" x14ac:dyDescent="0.3"/>
    <row r="12" spans="1:7" ht="59.25" customHeight="1" x14ac:dyDescent="0.3">
      <c r="A12" s="355" t="s">
        <v>62</v>
      </c>
      <c r="B12" s="112" t="s">
        <v>138</v>
      </c>
      <c r="C12" s="353" t="s">
        <v>63</v>
      </c>
      <c r="D12" s="133" t="s">
        <v>141</v>
      </c>
      <c r="E12" s="355" t="s">
        <v>64</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16.5" x14ac:dyDescent="0.35">
      <c r="A18" s="261"/>
      <c r="B18" s="261"/>
      <c r="C18" s="230"/>
      <c r="D18" s="230"/>
      <c r="E18" s="230"/>
      <c r="F18" s="230"/>
    </row>
    <row r="19" spans="1:14" x14ac:dyDescent="0.3">
      <c r="A19" s="36"/>
    </row>
    <row r="20" spans="1:14" x14ac:dyDescent="0.3">
      <c r="A20" s="36"/>
      <c r="B20" s="48"/>
      <c r="C20" s="48"/>
      <c r="D20" s="48"/>
      <c r="E20" s="48"/>
      <c r="F20" s="48"/>
      <c r="G20" s="48"/>
      <c r="H20" s="48"/>
      <c r="I20" s="48"/>
      <c r="J20" s="48"/>
      <c r="K20" s="48"/>
      <c r="L20" s="48"/>
      <c r="M20" s="48"/>
      <c r="N20" s="48"/>
    </row>
    <row r="21" spans="1:14" x14ac:dyDescent="0.3">
      <c r="A21"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1"/>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149999999999999" customHeight="1" x14ac:dyDescent="0.3">
      <c r="A3" s="160" t="s">
        <v>13</v>
      </c>
      <c r="B3" s="436">
        <f>'A1'!B3</f>
        <v>44287</v>
      </c>
      <c r="C3" s="179"/>
      <c r="D3" s="179"/>
      <c r="E3" s="179"/>
      <c r="F3" s="179"/>
    </row>
    <row r="4" spans="1:7" s="1" customFormat="1" ht="20.149999999999999" customHeight="1" x14ac:dyDescent="0.3">
      <c r="A4" s="160" t="s">
        <v>0</v>
      </c>
      <c r="B4" s="278" t="str">
        <f>Krankenhaus</f>
        <v>DIE BEZEICHNUNG IHRER KLINIK</v>
      </c>
      <c r="C4" s="278"/>
      <c r="D4" s="278"/>
      <c r="E4" s="278"/>
      <c r="F4" s="278"/>
    </row>
    <row r="5" spans="1:7" s="1" customFormat="1" ht="20.149999999999999" customHeight="1" x14ac:dyDescent="0.3">
      <c r="A5" s="160" t="s">
        <v>159</v>
      </c>
      <c r="B5" s="218" t="s">
        <v>244</v>
      </c>
      <c r="C5"/>
      <c r="D5"/>
      <c r="E5"/>
      <c r="F5"/>
    </row>
    <row r="6" spans="1:7" s="1" customFormat="1" ht="20.149999999999999" customHeight="1" x14ac:dyDescent="0.3"/>
    <row r="7" spans="1:7" ht="20.25" customHeight="1" x14ac:dyDescent="0.3">
      <c r="A7" s="105" t="s">
        <v>167</v>
      </c>
      <c r="B7" s="40"/>
      <c r="C7" s="40"/>
      <c r="D7" s="40"/>
      <c r="E7" s="40"/>
      <c r="F7" s="40"/>
    </row>
    <row r="8" spans="1:7" s="111" customFormat="1" ht="20.25" customHeight="1" x14ac:dyDescent="0.3">
      <c r="A8" s="109" t="s">
        <v>173</v>
      </c>
      <c r="B8" s="110"/>
    </row>
    <row r="9" spans="1:7" s="19" customFormat="1" ht="20.25" customHeight="1" x14ac:dyDescent="0.3">
      <c r="A9" s="290" t="s">
        <v>197</v>
      </c>
      <c r="B9" s="297" t="s">
        <v>175</v>
      </c>
      <c r="C9" s="291"/>
      <c r="D9" s="291"/>
      <c r="E9" s="291"/>
      <c r="F9" s="291"/>
      <c r="G9" s="92"/>
    </row>
    <row r="10" spans="1:7" s="295" customFormat="1" ht="20.25" customHeight="1" x14ac:dyDescent="0.3">
      <c r="A10" s="290" t="s">
        <v>195</v>
      </c>
      <c r="B10" s="291" t="s">
        <v>3935</v>
      </c>
      <c r="C10" s="291"/>
      <c r="D10" s="291"/>
      <c r="E10" s="291"/>
      <c r="F10" s="291"/>
      <c r="G10" s="92"/>
    </row>
    <row r="11" spans="1:7" ht="20.25" customHeight="1" x14ac:dyDescent="0.3"/>
    <row r="12" spans="1:7" ht="59.25" customHeight="1" x14ac:dyDescent="0.3">
      <c r="A12" s="355" t="s">
        <v>62</v>
      </c>
      <c r="B12" s="112" t="s">
        <v>138</v>
      </c>
      <c r="C12" s="353" t="s">
        <v>63</v>
      </c>
      <c r="D12" s="133" t="s">
        <v>141</v>
      </c>
      <c r="E12" s="355" t="s">
        <v>64</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16.5" x14ac:dyDescent="0.35">
      <c r="A18" s="261"/>
      <c r="B18" s="261"/>
      <c r="C18" s="230"/>
      <c r="D18" s="230"/>
      <c r="E18" s="230"/>
      <c r="F18" s="230"/>
    </row>
    <row r="19" spans="1:14" x14ac:dyDescent="0.3">
      <c r="A19" s="36"/>
    </row>
    <row r="20" spans="1:14" x14ac:dyDescent="0.3">
      <c r="A20" s="36"/>
      <c r="B20" s="48"/>
      <c r="C20" s="48"/>
      <c r="D20" s="48"/>
      <c r="E20" s="48"/>
      <c r="F20" s="48"/>
      <c r="G20" s="48"/>
      <c r="H20" s="48"/>
      <c r="I20" s="48"/>
      <c r="J20" s="48"/>
      <c r="K20" s="48"/>
      <c r="L20" s="48"/>
      <c r="M20" s="48"/>
      <c r="N20" s="48"/>
    </row>
    <row r="21" spans="1:14" x14ac:dyDescent="0.3">
      <c r="A21"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1"/>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149999999999999" customHeight="1" x14ac:dyDescent="0.3">
      <c r="A3" s="160" t="s">
        <v>13</v>
      </c>
      <c r="B3" s="436">
        <f>'A1'!B3</f>
        <v>44287</v>
      </c>
      <c r="C3" s="179"/>
      <c r="D3" s="179"/>
      <c r="E3" s="179"/>
      <c r="F3" s="179"/>
    </row>
    <row r="4" spans="1:7" s="1" customFormat="1" ht="20.149999999999999" customHeight="1" x14ac:dyDescent="0.3">
      <c r="A4" s="160" t="s">
        <v>0</v>
      </c>
      <c r="B4" s="278" t="str">
        <f>Krankenhaus</f>
        <v>DIE BEZEICHNUNG IHRER KLINIK</v>
      </c>
      <c r="C4" s="278"/>
      <c r="D4" s="278"/>
      <c r="E4" s="278"/>
      <c r="F4" s="278"/>
    </row>
    <row r="5" spans="1:7" s="1" customFormat="1" ht="20.149999999999999" customHeight="1" x14ac:dyDescent="0.3">
      <c r="A5" s="160" t="s">
        <v>159</v>
      </c>
      <c r="B5" s="218" t="s">
        <v>245</v>
      </c>
      <c r="C5"/>
      <c r="D5"/>
      <c r="E5"/>
      <c r="F5"/>
    </row>
    <row r="6" spans="1:7" s="1" customFormat="1" ht="20.149999999999999" customHeight="1" x14ac:dyDescent="0.3"/>
    <row r="7" spans="1:7" ht="20.25" customHeight="1" x14ac:dyDescent="0.3">
      <c r="A7" s="105" t="s">
        <v>167</v>
      </c>
      <c r="B7" s="40"/>
      <c r="C7" s="40"/>
      <c r="D7" s="40"/>
      <c r="E7" s="40"/>
      <c r="F7" s="40"/>
    </row>
    <row r="8" spans="1:7" s="111" customFormat="1" ht="20.25" customHeight="1" x14ac:dyDescent="0.3">
      <c r="A8" s="109" t="s">
        <v>173</v>
      </c>
      <c r="B8" s="110"/>
    </row>
    <row r="9" spans="1:7" s="19" customFormat="1" ht="20.25" customHeight="1" x14ac:dyDescent="0.3">
      <c r="A9" s="290" t="s">
        <v>197</v>
      </c>
      <c r="B9" s="297" t="s">
        <v>175</v>
      </c>
      <c r="C9" s="291"/>
      <c r="D9" s="291"/>
      <c r="E9" s="291"/>
      <c r="F9" s="291"/>
      <c r="G9" s="92"/>
    </row>
    <row r="10" spans="1:7" s="295" customFormat="1" ht="20.25" customHeight="1" x14ac:dyDescent="0.3">
      <c r="A10" s="290" t="s">
        <v>195</v>
      </c>
      <c r="B10" s="291" t="s">
        <v>3936</v>
      </c>
      <c r="C10" s="291"/>
      <c r="D10" s="291"/>
      <c r="E10" s="291"/>
      <c r="F10" s="291"/>
      <c r="G10" s="92"/>
    </row>
    <row r="11" spans="1:7" ht="20.25" customHeight="1" x14ac:dyDescent="0.3"/>
    <row r="12" spans="1:7" ht="59.25" customHeight="1" x14ac:dyDescent="0.3">
      <c r="A12" s="355" t="s">
        <v>62</v>
      </c>
      <c r="B12" s="112" t="s">
        <v>138</v>
      </c>
      <c r="C12" s="353" t="s">
        <v>63</v>
      </c>
      <c r="D12" s="133" t="s">
        <v>141</v>
      </c>
      <c r="E12" s="355" t="s">
        <v>64</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16.5" x14ac:dyDescent="0.35">
      <c r="A18" s="261"/>
      <c r="B18" s="261"/>
      <c r="C18" s="230"/>
      <c r="D18" s="230"/>
      <c r="E18" s="230"/>
      <c r="F18" s="230"/>
    </row>
    <row r="19" spans="1:14" x14ac:dyDescent="0.3">
      <c r="A19" s="36"/>
    </row>
    <row r="20" spans="1:14" x14ac:dyDescent="0.3">
      <c r="A20" s="36"/>
      <c r="B20" s="48"/>
      <c r="C20" s="48"/>
      <c r="D20" s="48"/>
      <c r="E20" s="48"/>
      <c r="F20" s="48"/>
      <c r="G20" s="48"/>
      <c r="H20" s="48"/>
      <c r="I20" s="48"/>
      <c r="J20" s="48"/>
      <c r="K20" s="48"/>
      <c r="L20" s="48"/>
      <c r="M20" s="48"/>
      <c r="N20" s="48"/>
    </row>
    <row r="21" spans="1:14" x14ac:dyDescent="0.3">
      <c r="A21" s="27"/>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FF0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c r="C2" s="179"/>
      <c r="D2" s="179"/>
      <c r="E2" s="179"/>
      <c r="F2" s="179"/>
    </row>
    <row r="3" spans="1:7" s="1" customFormat="1" ht="20.25" customHeight="1" x14ac:dyDescent="0.3">
      <c r="A3" s="160" t="s">
        <v>13</v>
      </c>
      <c r="B3" s="218"/>
      <c r="C3" s="179"/>
      <c r="D3" s="179"/>
      <c r="E3" s="179"/>
      <c r="F3" s="179"/>
    </row>
    <row r="4" spans="1:7" s="1" customFormat="1" ht="20.25" customHeight="1" x14ac:dyDescent="0.3">
      <c r="A4" s="160" t="s">
        <v>0</v>
      </c>
      <c r="B4" s="523"/>
      <c r="C4" s="524"/>
      <c r="D4" s="524"/>
      <c r="E4" s="524"/>
      <c r="F4" s="524"/>
    </row>
    <row r="5" spans="1:7" s="1" customFormat="1" ht="20.25" customHeight="1" x14ac:dyDescent="0.3">
      <c r="A5" s="160" t="s">
        <v>159</v>
      </c>
      <c r="B5" s="218" t="s">
        <v>300</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178</v>
      </c>
      <c r="C9" s="298"/>
      <c r="D9" s="298"/>
      <c r="E9" s="298"/>
      <c r="F9" s="292"/>
      <c r="G9" s="296"/>
    </row>
    <row r="10" spans="1:7" s="295" customFormat="1" ht="20.25" customHeight="1" x14ac:dyDescent="0.3">
      <c r="A10" s="290" t="s">
        <v>195</v>
      </c>
      <c r="B10" s="291"/>
      <c r="C10" s="291"/>
      <c r="D10" s="291"/>
      <c r="E10" s="291"/>
      <c r="F10" s="291"/>
      <c r="G10" s="296"/>
    </row>
    <row r="11" spans="1:7" s="1" customFormat="1" ht="20.25" customHeight="1" x14ac:dyDescent="0.3">
      <c r="A11" s="275"/>
      <c r="B11" s="274"/>
      <c r="C11" s="274"/>
    </row>
    <row r="12" spans="1:7" ht="59.25" customHeight="1" x14ac:dyDescent="0.3">
      <c r="A12" s="273" t="s">
        <v>65</v>
      </c>
      <c r="B12" s="112" t="s">
        <v>138</v>
      </c>
      <c r="C12" s="133" t="s">
        <v>139</v>
      </c>
      <c r="D12" s="134" t="s">
        <v>140</v>
      </c>
      <c r="E12" s="273" t="s">
        <v>66</v>
      </c>
      <c r="F12" s="112" t="s">
        <v>147</v>
      </c>
    </row>
    <row r="13" spans="1:7" x14ac:dyDescent="0.3">
      <c r="A13" s="49">
        <v>1</v>
      </c>
      <c r="B13" s="272">
        <v>2</v>
      </c>
      <c r="C13" s="42">
        <v>3</v>
      </c>
      <c r="D13" s="42">
        <v>4</v>
      </c>
      <c r="E13" s="42">
        <v>5</v>
      </c>
      <c r="F13" s="42">
        <v>6</v>
      </c>
    </row>
    <row r="14" spans="1:7" s="1" customFormat="1" ht="20.149999999999999" customHeight="1" x14ac:dyDescent="0.3">
      <c r="A14" s="108" t="s">
        <v>44</v>
      </c>
      <c r="B14" s="274"/>
      <c r="C14" s="274"/>
    </row>
    <row r="15" spans="1:7" ht="25" customHeight="1" x14ac:dyDescent="0.3">
      <c r="A15" s="155" t="s">
        <v>144</v>
      </c>
      <c r="B15" s="155" t="s">
        <v>144</v>
      </c>
      <c r="C15" s="155" t="s">
        <v>144</v>
      </c>
      <c r="D15" s="221"/>
      <c r="E15" s="155" t="s">
        <v>144</v>
      </c>
      <c r="F15" s="259"/>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mergeCells count="1">
    <mergeCell ref="B4:F4"/>
  </mergeCells>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246</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178</v>
      </c>
      <c r="C9" s="298"/>
      <c r="D9" s="298"/>
      <c r="E9" s="298"/>
      <c r="F9" s="292"/>
      <c r="G9" s="296"/>
    </row>
    <row r="10" spans="1:7" s="295" customFormat="1" ht="20.25" customHeight="1" x14ac:dyDescent="0.3">
      <c r="A10" s="290" t="s">
        <v>195</v>
      </c>
      <c r="B10" s="291" t="s">
        <v>3938</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56"/>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65" customWidth="1"/>
    <col min="5" max="5" width="13.08203125" style="324" customWidth="1"/>
    <col min="6" max="6" width="25.83203125" style="324" customWidth="1"/>
    <col min="7" max="7" width="20.33203125" style="65" customWidth="1"/>
    <col min="8" max="16384" width="10" style="65"/>
  </cols>
  <sheetData>
    <row r="1" spans="1:11" s="1" customFormat="1" ht="20.25" customHeight="1" x14ac:dyDescent="0.3">
      <c r="A1" s="1" t="s">
        <v>160</v>
      </c>
      <c r="E1" s="314"/>
      <c r="F1" s="314"/>
    </row>
    <row r="2" spans="1:11" s="1" customFormat="1" ht="20.25" customHeight="1" x14ac:dyDescent="0.3">
      <c r="A2" s="160" t="s">
        <v>81</v>
      </c>
      <c r="B2" s="218">
        <f>'A1'!B2</f>
        <v>2021</v>
      </c>
      <c r="C2" s="179"/>
      <c r="D2" s="179"/>
      <c r="E2" s="315"/>
      <c r="F2" s="315"/>
    </row>
    <row r="3" spans="1:11" s="1" customFormat="1" ht="20.25" customHeight="1" x14ac:dyDescent="0.3">
      <c r="A3" s="160" t="s">
        <v>13</v>
      </c>
      <c r="B3" s="436">
        <f>'A1'!B3</f>
        <v>44287</v>
      </c>
      <c r="C3" s="179"/>
      <c r="D3" s="179"/>
      <c r="E3" s="315"/>
      <c r="F3" s="315"/>
    </row>
    <row r="4" spans="1:11" s="1" customFormat="1" ht="20.25" customHeight="1" x14ac:dyDescent="0.3">
      <c r="A4" s="160" t="s">
        <v>0</v>
      </c>
      <c r="B4" s="278" t="str">
        <f>Krankenhaus</f>
        <v>DIE BEZEICHNUNG IHRER KLINIK</v>
      </c>
      <c r="C4" s="278"/>
      <c r="D4" s="278"/>
      <c r="E4" s="316"/>
      <c r="F4" s="316"/>
    </row>
    <row r="5" spans="1:11" s="1" customFormat="1" ht="20.25" customHeight="1" x14ac:dyDescent="0.3">
      <c r="A5" s="160" t="s">
        <v>159</v>
      </c>
      <c r="B5" s="218" t="s">
        <v>202</v>
      </c>
      <c r="C5"/>
      <c r="D5"/>
      <c r="E5" s="317"/>
      <c r="F5" s="317"/>
    </row>
    <row r="6" spans="1:11" s="1" customFormat="1" ht="20.25" customHeight="1" x14ac:dyDescent="0.3">
      <c r="E6" s="314"/>
      <c r="F6" s="314"/>
    </row>
    <row r="7" spans="1:11" s="1" customFormat="1" ht="20.25" customHeight="1" x14ac:dyDescent="0.3">
      <c r="A7" s="105" t="s">
        <v>163</v>
      </c>
      <c r="B7" s="106"/>
      <c r="C7" s="106"/>
      <c r="D7" s="106"/>
      <c r="E7" s="318"/>
      <c r="F7" s="319"/>
    </row>
    <row r="8" spans="1:11" s="1" customFormat="1" ht="20.25" customHeight="1" x14ac:dyDescent="0.3">
      <c r="A8" s="105" t="s">
        <v>191</v>
      </c>
      <c r="B8" s="106"/>
      <c r="C8" s="106"/>
      <c r="D8" s="106"/>
      <c r="E8" s="318"/>
      <c r="F8" s="319"/>
    </row>
    <row r="9" spans="1:11" s="19" customFormat="1" ht="20.25" customHeight="1" x14ac:dyDescent="0.3">
      <c r="A9" s="290" t="s">
        <v>195</v>
      </c>
      <c r="B9" s="291" t="s">
        <v>3930</v>
      </c>
      <c r="C9" s="291"/>
      <c r="D9" s="291"/>
      <c r="E9" s="291"/>
      <c r="F9" s="291"/>
      <c r="G9" s="291"/>
      <c r="H9" s="291"/>
      <c r="I9" s="291"/>
      <c r="J9" s="291"/>
      <c r="K9" s="291"/>
    </row>
    <row r="10" spans="1:11" s="1" customFormat="1" ht="20.25" customHeight="1" x14ac:dyDescent="0.3">
      <c r="A10" s="15"/>
      <c r="B10" s="15"/>
      <c r="C10" s="15"/>
      <c r="D10" s="15"/>
      <c r="E10" s="321"/>
      <c r="F10" s="314"/>
    </row>
    <row r="11" spans="1:11" ht="15" customHeight="1" x14ac:dyDescent="0.3">
      <c r="A11" s="508" t="s">
        <v>40</v>
      </c>
      <c r="B11" s="506" t="s">
        <v>41</v>
      </c>
      <c r="C11" s="511" t="s">
        <v>118</v>
      </c>
      <c r="D11" s="511" t="s">
        <v>119</v>
      </c>
      <c r="E11" s="513" t="s">
        <v>42</v>
      </c>
      <c r="F11" s="513" t="s">
        <v>43</v>
      </c>
    </row>
    <row r="12" spans="1:11" ht="72.75" customHeight="1" x14ac:dyDescent="0.3">
      <c r="A12" s="509"/>
      <c r="B12" s="510"/>
      <c r="C12" s="512"/>
      <c r="D12" s="512"/>
      <c r="E12" s="515"/>
      <c r="F12" s="514"/>
    </row>
    <row r="13" spans="1:11" x14ac:dyDescent="0.3">
      <c r="A13" s="42">
        <v>1</v>
      </c>
      <c r="B13" s="43">
        <v>2</v>
      </c>
      <c r="C13" s="42">
        <v>3</v>
      </c>
      <c r="D13" s="42">
        <v>4</v>
      </c>
      <c r="E13" s="325">
        <v>5</v>
      </c>
      <c r="F13" s="325">
        <v>6</v>
      </c>
    </row>
    <row r="14" spans="1:11" s="1" customFormat="1" ht="20.149999999999999" customHeight="1" x14ac:dyDescent="0.3">
      <c r="A14" s="108" t="s">
        <v>44</v>
      </c>
      <c r="B14" s="277"/>
      <c r="C14" s="277"/>
      <c r="E14" s="314"/>
      <c r="F14" s="314"/>
    </row>
    <row r="15" spans="1:11" ht="25" customHeight="1" x14ac:dyDescent="0.3">
      <c r="A15" s="155" t="s">
        <v>144</v>
      </c>
      <c r="B15" s="155" t="s">
        <v>144</v>
      </c>
      <c r="C15" s="221">
        <f>SUM($C$17:C1001)</f>
        <v>200</v>
      </c>
      <c r="D15" s="221">
        <f>SUM($D$17:D1001)</f>
        <v>20</v>
      </c>
      <c r="E15" s="322" t="s">
        <v>144</v>
      </c>
      <c r="F15" s="235">
        <f>SUM($F$17:F1001)</f>
        <v>34.446999999999996</v>
      </c>
    </row>
    <row r="16" spans="1:11" s="1" customFormat="1" ht="20.149999999999999" customHeight="1" x14ac:dyDescent="0.3">
      <c r="A16" s="226" t="s">
        <v>91</v>
      </c>
      <c r="B16" s="227"/>
      <c r="C16" s="227"/>
      <c r="D16" s="228"/>
      <c r="E16" s="257"/>
      <c r="F16" s="257"/>
    </row>
    <row r="17" spans="1:6" s="45" customFormat="1" ht="25" customHeight="1" x14ac:dyDescent="0.3">
      <c r="A17" s="233" t="s">
        <v>342</v>
      </c>
      <c r="B17" s="202">
        <v>1</v>
      </c>
      <c r="C17" s="200">
        <v>100</v>
      </c>
      <c r="D17" s="202">
        <v>10</v>
      </c>
      <c r="E17" s="305">
        <f>VLOOKUP(A17&amp;"#"&amp;B17,Inek2019A1a2a[],3,FALSE)</f>
        <v>2.1252</v>
      </c>
      <c r="F17" s="232">
        <f>D17*E17</f>
        <v>21.251999999999999</v>
      </c>
    </row>
    <row r="18" spans="1:6" s="45" customFormat="1" ht="25" customHeight="1" x14ac:dyDescent="0.3">
      <c r="A18" s="233" t="s">
        <v>346</v>
      </c>
      <c r="B18" s="202">
        <v>19</v>
      </c>
      <c r="C18" s="200">
        <v>100</v>
      </c>
      <c r="D18" s="202">
        <v>10</v>
      </c>
      <c r="E18" s="305">
        <f>VLOOKUP(A18&amp;"#"&amp;B18,Inek2019A1a2a[],3,FALSE)</f>
        <v>1.3194999999999999</v>
      </c>
      <c r="F18" s="232">
        <f>D18*E18</f>
        <v>13.194999999999999</v>
      </c>
    </row>
    <row r="19" spans="1:6" x14ac:dyDescent="0.3">
      <c r="A19" s="225"/>
      <c r="B19" s="225"/>
      <c r="C19" s="225"/>
      <c r="D19" s="225"/>
      <c r="E19" s="323"/>
      <c r="F19" s="323"/>
    </row>
    <row r="20" spans="1:6" x14ac:dyDescent="0.3">
      <c r="A20"/>
      <c r="B20"/>
      <c r="C20"/>
      <c r="D20"/>
      <c r="E20" s="317"/>
      <c r="F20" s="317"/>
    </row>
    <row r="21" spans="1:6" x14ac:dyDescent="0.3">
      <c r="A21"/>
      <c r="B21"/>
      <c r="C21"/>
      <c r="D21"/>
      <c r="E21" s="317"/>
      <c r="F21" s="317"/>
    </row>
    <row r="22" spans="1:6" x14ac:dyDescent="0.3">
      <c r="A22"/>
      <c r="B22"/>
      <c r="C22"/>
      <c r="D22"/>
      <c r="E22" s="317"/>
      <c r="F22" s="317"/>
    </row>
    <row r="23" spans="1:6" x14ac:dyDescent="0.3">
      <c r="A23"/>
      <c r="B23"/>
      <c r="C23"/>
      <c r="D23"/>
      <c r="E23" s="317"/>
      <c r="F23" s="317"/>
    </row>
    <row r="24" spans="1:6" x14ac:dyDescent="0.3">
      <c r="A24"/>
      <c r="B24"/>
      <c r="C24"/>
      <c r="D24"/>
      <c r="E24" s="317"/>
      <c r="F24" s="317"/>
    </row>
    <row r="25" spans="1:6" x14ac:dyDescent="0.3">
      <c r="A25"/>
      <c r="B25"/>
      <c r="C25"/>
      <c r="D25"/>
      <c r="E25" s="317"/>
      <c r="F25" s="317"/>
    </row>
    <row r="26" spans="1:6" x14ac:dyDescent="0.3">
      <c r="A26"/>
      <c r="B26"/>
      <c r="C26"/>
      <c r="D26"/>
      <c r="E26" s="317"/>
      <c r="F26" s="317"/>
    </row>
    <row r="27" spans="1:6" x14ac:dyDescent="0.3">
      <c r="A27"/>
      <c r="B27"/>
      <c r="C27"/>
      <c r="D27"/>
      <c r="E27" s="317"/>
      <c r="F27" s="317"/>
    </row>
    <row r="28" spans="1:6" x14ac:dyDescent="0.3">
      <c r="A28"/>
      <c r="B28"/>
      <c r="C28"/>
      <c r="D28"/>
      <c r="E28" s="317"/>
      <c r="F28" s="317"/>
    </row>
    <row r="29" spans="1:6" x14ac:dyDescent="0.3">
      <c r="A29"/>
      <c r="B29"/>
      <c r="C29"/>
      <c r="D29"/>
      <c r="E29" s="317"/>
      <c r="F29" s="317"/>
    </row>
    <row r="30" spans="1:6" x14ac:dyDescent="0.3">
      <c r="A30"/>
      <c r="B30"/>
      <c r="C30"/>
      <c r="D30"/>
      <c r="E30" s="317"/>
      <c r="F30" s="317"/>
    </row>
    <row r="31" spans="1:6" x14ac:dyDescent="0.3">
      <c r="A31"/>
      <c r="B31"/>
      <c r="C31"/>
      <c r="D31"/>
      <c r="E31" s="317"/>
      <c r="F31" s="317"/>
    </row>
    <row r="32" spans="1:6" x14ac:dyDescent="0.3">
      <c r="A32"/>
      <c r="B32"/>
      <c r="C32"/>
      <c r="D32"/>
      <c r="E32" s="317"/>
      <c r="F32" s="317"/>
    </row>
    <row r="33" spans="1:6" x14ac:dyDescent="0.3">
      <c r="A33"/>
      <c r="B33"/>
      <c r="C33"/>
      <c r="D33"/>
      <c r="E33" s="317"/>
      <c r="F33" s="317"/>
    </row>
    <row r="34" spans="1:6" x14ac:dyDescent="0.3">
      <c r="A34"/>
      <c r="B34"/>
      <c r="C34"/>
      <c r="D34"/>
      <c r="E34" s="317"/>
      <c r="F34" s="317"/>
    </row>
    <row r="35" spans="1:6" x14ac:dyDescent="0.3">
      <c r="A35"/>
      <c r="B35"/>
      <c r="C35"/>
      <c r="D35"/>
      <c r="E35" s="317"/>
      <c r="F35" s="317"/>
    </row>
    <row r="36" spans="1:6" x14ac:dyDescent="0.3">
      <c r="A36"/>
      <c r="B36"/>
      <c r="C36"/>
      <c r="D36"/>
      <c r="E36" s="317"/>
      <c r="F36" s="317"/>
    </row>
    <row r="37" spans="1:6" x14ac:dyDescent="0.3">
      <c r="A37"/>
      <c r="B37"/>
      <c r="C37"/>
      <c r="D37"/>
      <c r="E37" s="317"/>
      <c r="F37" s="317"/>
    </row>
    <row r="38" spans="1:6" x14ac:dyDescent="0.3">
      <c r="A38"/>
      <c r="B38"/>
      <c r="C38"/>
      <c r="D38"/>
      <c r="E38" s="317"/>
      <c r="F38" s="317"/>
    </row>
    <row r="39" spans="1:6" x14ac:dyDescent="0.3">
      <c r="A39"/>
      <c r="B39"/>
      <c r="C39"/>
      <c r="D39"/>
      <c r="E39" s="317"/>
      <c r="F39" s="317"/>
    </row>
    <row r="40" spans="1:6" x14ac:dyDescent="0.3">
      <c r="A40"/>
      <c r="B40"/>
      <c r="C40"/>
      <c r="D40"/>
      <c r="E40" s="317"/>
      <c r="F40" s="317"/>
    </row>
    <row r="41" spans="1:6" x14ac:dyDescent="0.3">
      <c r="A41"/>
      <c r="B41"/>
      <c r="C41"/>
      <c r="D41"/>
      <c r="E41" s="317"/>
      <c r="F41" s="317"/>
    </row>
    <row r="42" spans="1:6" x14ac:dyDescent="0.3">
      <c r="A42"/>
      <c r="B42"/>
      <c r="C42"/>
      <c r="D42"/>
      <c r="E42" s="317"/>
      <c r="F42" s="317"/>
    </row>
    <row r="43" spans="1:6" x14ac:dyDescent="0.3">
      <c r="A43"/>
      <c r="B43"/>
      <c r="C43"/>
      <c r="D43"/>
      <c r="E43" s="317"/>
      <c r="F43" s="317"/>
    </row>
    <row r="44" spans="1:6" x14ac:dyDescent="0.3">
      <c r="A44"/>
      <c r="B44"/>
      <c r="C44"/>
      <c r="D44"/>
      <c r="E44" s="317"/>
      <c r="F44" s="317"/>
    </row>
    <row r="45" spans="1:6" x14ac:dyDescent="0.3">
      <c r="A45"/>
      <c r="B45"/>
      <c r="C45"/>
      <c r="D45"/>
      <c r="E45" s="317"/>
      <c r="F45" s="317"/>
    </row>
    <row r="46" spans="1:6" x14ac:dyDescent="0.3">
      <c r="A46"/>
      <c r="B46"/>
      <c r="C46"/>
      <c r="D46"/>
      <c r="E46" s="317"/>
      <c r="F46" s="317"/>
    </row>
    <row r="47" spans="1:6" x14ac:dyDescent="0.3">
      <c r="A47"/>
      <c r="B47"/>
      <c r="C47"/>
      <c r="D47"/>
      <c r="E47" s="317"/>
      <c r="F47" s="317"/>
    </row>
    <row r="48" spans="1:6" x14ac:dyDescent="0.3">
      <c r="A48"/>
      <c r="B48"/>
      <c r="C48"/>
      <c r="D48"/>
      <c r="E48" s="317"/>
      <c r="F48" s="317"/>
    </row>
    <row r="49" spans="1:6" x14ac:dyDescent="0.3">
      <c r="A49"/>
      <c r="B49"/>
      <c r="C49"/>
      <c r="D49"/>
      <c r="E49" s="317"/>
      <c r="F49" s="317"/>
    </row>
    <row r="50" spans="1:6" x14ac:dyDescent="0.3">
      <c r="A50"/>
      <c r="B50"/>
      <c r="C50"/>
      <c r="D50"/>
      <c r="E50" s="317"/>
      <c r="F50" s="317"/>
    </row>
    <row r="51" spans="1:6" x14ac:dyDescent="0.3">
      <c r="A51"/>
      <c r="B51"/>
      <c r="C51"/>
      <c r="D51"/>
      <c r="E51" s="317"/>
      <c r="F51" s="317"/>
    </row>
    <row r="52" spans="1:6" x14ac:dyDescent="0.3">
      <c r="A52"/>
      <c r="B52"/>
      <c r="C52"/>
      <c r="D52"/>
      <c r="E52" s="317"/>
      <c r="F52" s="317"/>
    </row>
    <row r="53" spans="1:6" x14ac:dyDescent="0.3">
      <c r="A53"/>
      <c r="B53"/>
      <c r="C53"/>
      <c r="D53"/>
      <c r="E53" s="317"/>
      <c r="F53" s="317"/>
    </row>
    <row r="54" spans="1:6" x14ac:dyDescent="0.3">
      <c r="A54"/>
      <c r="B54"/>
      <c r="C54"/>
      <c r="D54"/>
      <c r="E54" s="317"/>
      <c r="F54" s="317"/>
    </row>
    <row r="55" spans="1:6" x14ac:dyDescent="0.3">
      <c r="A55"/>
      <c r="B55"/>
      <c r="C55"/>
      <c r="D55"/>
      <c r="E55" s="317"/>
      <c r="F55" s="317"/>
    </row>
    <row r="56" spans="1:6" x14ac:dyDescent="0.3">
      <c r="A56"/>
      <c r="B56"/>
      <c r="C56"/>
      <c r="D56"/>
      <c r="E56" s="317"/>
      <c r="F56" s="317"/>
    </row>
  </sheetData>
  <mergeCells count="6">
    <mergeCell ref="F11:F12"/>
    <mergeCell ref="A11:A12"/>
    <mergeCell ref="B11:B12"/>
    <mergeCell ref="C11:C12"/>
    <mergeCell ref="D11:D12"/>
    <mergeCell ref="E11:E12"/>
  </mergeCells>
  <pageMargins left="0.39370078740157483" right="0.39370078740157483" top="0.78740157480314965" bottom="0.78740157480314965" header="0.31496062992125984" footer="0.31496062992125984"/>
  <pageSetup paperSize="9" scale="71"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247</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178</v>
      </c>
      <c r="C9" s="298"/>
      <c r="D9" s="298"/>
      <c r="E9" s="298"/>
      <c r="F9" s="292"/>
      <c r="G9" s="296"/>
    </row>
    <row r="10" spans="1:7" s="295" customFormat="1" ht="20.25" customHeight="1" x14ac:dyDescent="0.3">
      <c r="A10" s="290" t="s">
        <v>195</v>
      </c>
      <c r="B10" s="291" t="s">
        <v>3939</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248</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178</v>
      </c>
      <c r="C9" s="298"/>
      <c r="D9" s="298"/>
      <c r="E9" s="298"/>
      <c r="F9" s="292"/>
      <c r="G9" s="296"/>
    </row>
    <row r="10" spans="1:7" s="295" customFormat="1" ht="20.25" customHeight="1" x14ac:dyDescent="0.3">
      <c r="A10" s="290" t="s">
        <v>195</v>
      </c>
      <c r="B10" s="291" t="s">
        <v>3935</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249</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178</v>
      </c>
      <c r="C9" s="298"/>
      <c r="D9" s="298"/>
      <c r="E9" s="298"/>
      <c r="F9" s="292"/>
      <c r="G9" s="296"/>
    </row>
    <row r="10" spans="1:7" s="295" customFormat="1" ht="20.25" customHeight="1" x14ac:dyDescent="0.3">
      <c r="A10" s="290" t="s">
        <v>195</v>
      </c>
      <c r="B10" s="291" t="s">
        <v>3936</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11" s="1" customFormat="1" ht="20.25" customHeight="1" x14ac:dyDescent="0.3">
      <c r="A1" s="1" t="s">
        <v>160</v>
      </c>
    </row>
    <row r="2" spans="1:11" s="1" customFormat="1" ht="20.25" customHeight="1" x14ac:dyDescent="0.3">
      <c r="A2" s="160" t="s">
        <v>81</v>
      </c>
      <c r="B2" s="218"/>
      <c r="C2" s="179"/>
      <c r="D2" s="179"/>
      <c r="E2" s="179"/>
      <c r="F2" s="179"/>
    </row>
    <row r="3" spans="1:11" s="1" customFormat="1" ht="20.25" customHeight="1" x14ac:dyDescent="0.3">
      <c r="A3" s="160" t="s">
        <v>13</v>
      </c>
      <c r="B3" s="218"/>
      <c r="C3" s="179"/>
      <c r="D3" s="179"/>
      <c r="E3" s="179"/>
      <c r="F3" s="179"/>
    </row>
    <row r="4" spans="1:11" s="1" customFormat="1" ht="20.25" customHeight="1" x14ac:dyDescent="0.3">
      <c r="A4" s="160" t="s">
        <v>0</v>
      </c>
      <c r="B4" s="523"/>
      <c r="C4" s="524"/>
      <c r="D4" s="524"/>
      <c r="E4" s="524"/>
      <c r="F4" s="524"/>
    </row>
    <row r="5" spans="1:11" s="1" customFormat="1" ht="20.25" customHeight="1" x14ac:dyDescent="0.3">
      <c r="A5" s="160" t="s">
        <v>159</v>
      </c>
      <c r="B5" s="218" t="s">
        <v>307</v>
      </c>
      <c r="C5"/>
      <c r="D5"/>
      <c r="E5"/>
      <c r="F5"/>
    </row>
    <row r="6" spans="1:11" s="1" customFormat="1" ht="20.25" customHeight="1" x14ac:dyDescent="0.3"/>
    <row r="7" spans="1:11" ht="20.25" customHeight="1" x14ac:dyDescent="0.3">
      <c r="A7" s="105" t="s">
        <v>176</v>
      </c>
      <c r="B7" s="40"/>
      <c r="C7" s="40"/>
      <c r="D7" s="40"/>
      <c r="E7" s="40"/>
      <c r="F7" s="40"/>
    </row>
    <row r="8" spans="1:11" ht="20.25" customHeight="1" x14ac:dyDescent="0.35">
      <c r="A8" s="53" t="s">
        <v>177</v>
      </c>
      <c r="B8" s="41"/>
      <c r="C8" s="40"/>
      <c r="D8" s="40"/>
      <c r="E8" s="40"/>
      <c r="F8" s="40"/>
    </row>
    <row r="9" spans="1:11" s="19" customFormat="1" ht="20.25" customHeight="1" x14ac:dyDescent="0.3">
      <c r="A9" s="290" t="s">
        <v>197</v>
      </c>
      <c r="B9" s="291" t="s">
        <v>179</v>
      </c>
      <c r="C9" s="298"/>
      <c r="D9" s="298"/>
      <c r="E9" s="298"/>
      <c r="F9" s="292"/>
      <c r="G9" s="296"/>
      <c r="H9" s="292"/>
      <c r="I9" s="292"/>
      <c r="J9" s="292"/>
      <c r="K9" s="292"/>
    </row>
    <row r="10" spans="1:11" s="295" customFormat="1" ht="20.25" customHeight="1" x14ac:dyDescent="0.3">
      <c r="A10" s="290" t="s">
        <v>195</v>
      </c>
      <c r="B10" s="291"/>
      <c r="C10" s="291"/>
      <c r="D10" s="291"/>
      <c r="E10" s="291"/>
      <c r="F10" s="291"/>
      <c r="G10" s="296"/>
      <c r="H10" s="299"/>
      <c r="I10" s="299"/>
      <c r="J10" s="299"/>
      <c r="K10" s="299"/>
    </row>
    <row r="11" spans="1:11" s="1" customFormat="1" ht="20.25" customHeight="1" x14ac:dyDescent="0.3">
      <c r="A11" s="276"/>
      <c r="B11" s="277"/>
      <c r="C11" s="277"/>
    </row>
    <row r="12" spans="1:11" ht="59.25" customHeight="1" x14ac:dyDescent="0.3">
      <c r="A12" s="303" t="s">
        <v>65</v>
      </c>
      <c r="B12" s="112" t="s">
        <v>138</v>
      </c>
      <c r="C12" s="133" t="s">
        <v>139</v>
      </c>
      <c r="D12" s="134" t="s">
        <v>140</v>
      </c>
      <c r="E12" s="303" t="s">
        <v>66</v>
      </c>
      <c r="F12" s="112" t="s">
        <v>147</v>
      </c>
    </row>
    <row r="13" spans="1:11" x14ac:dyDescent="0.3">
      <c r="A13" s="49">
        <v>1</v>
      </c>
      <c r="B13" s="302">
        <v>2</v>
      </c>
      <c r="C13" s="42">
        <v>3</v>
      </c>
      <c r="D13" s="42">
        <v>4</v>
      </c>
      <c r="E13" s="42">
        <v>5</v>
      </c>
      <c r="F13" s="42">
        <v>6</v>
      </c>
    </row>
    <row r="14" spans="1:11" s="1" customFormat="1" ht="20.149999999999999" customHeight="1" x14ac:dyDescent="0.3">
      <c r="A14" s="108" t="s">
        <v>44</v>
      </c>
      <c r="B14" s="277"/>
      <c r="C14" s="277"/>
    </row>
    <row r="15" spans="1:11" ht="25" customHeight="1" x14ac:dyDescent="0.3">
      <c r="A15" s="155" t="s">
        <v>144</v>
      </c>
      <c r="B15" s="155" t="s">
        <v>144</v>
      </c>
      <c r="C15" s="155" t="s">
        <v>144</v>
      </c>
      <c r="D15" s="221"/>
      <c r="E15" s="155" t="s">
        <v>144</v>
      </c>
      <c r="F15" s="259"/>
    </row>
    <row r="16" spans="1:11"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mergeCells count="1">
    <mergeCell ref="B4:F4"/>
  </mergeCells>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11" s="1" customFormat="1" ht="20.25" customHeight="1" x14ac:dyDescent="0.3">
      <c r="A1" s="1" t="s">
        <v>160</v>
      </c>
    </row>
    <row r="2" spans="1:11" s="1" customFormat="1" ht="20.25" customHeight="1" x14ac:dyDescent="0.3">
      <c r="A2" s="160" t="s">
        <v>81</v>
      </c>
      <c r="B2" s="218">
        <f>'A1'!B2</f>
        <v>2021</v>
      </c>
      <c r="C2" s="179"/>
      <c r="D2" s="179"/>
      <c r="E2" s="179"/>
      <c r="F2" s="179"/>
    </row>
    <row r="3" spans="1:11" s="1" customFormat="1" ht="20.25" customHeight="1" x14ac:dyDescent="0.3">
      <c r="A3" s="160" t="s">
        <v>13</v>
      </c>
      <c r="B3" s="436">
        <f>'A1'!B3</f>
        <v>44287</v>
      </c>
      <c r="C3" s="179"/>
      <c r="D3" s="179"/>
      <c r="E3" s="179"/>
      <c r="F3" s="179"/>
    </row>
    <row r="4" spans="1:11" s="1" customFormat="1" ht="20.25" customHeight="1" x14ac:dyDescent="0.3">
      <c r="A4" s="160" t="s">
        <v>0</v>
      </c>
      <c r="B4" s="278" t="str">
        <f>Krankenhaus</f>
        <v>DIE BEZEICHNUNG IHRER KLINIK</v>
      </c>
      <c r="C4" s="278"/>
      <c r="D4" s="278"/>
      <c r="E4" s="278"/>
      <c r="F4" s="278"/>
      <c r="G4" s="278"/>
    </row>
    <row r="5" spans="1:11" s="1" customFormat="1" ht="20.25" customHeight="1" x14ac:dyDescent="0.3">
      <c r="A5" s="160" t="s">
        <v>159</v>
      </c>
      <c r="B5" s="218" t="s">
        <v>250</v>
      </c>
      <c r="C5"/>
      <c r="D5"/>
      <c r="E5"/>
      <c r="F5"/>
    </row>
    <row r="6" spans="1:11" s="1" customFormat="1" ht="20.25" customHeight="1" x14ac:dyDescent="0.3"/>
    <row r="7" spans="1:11" ht="20.25" customHeight="1" x14ac:dyDescent="0.3">
      <c r="A7" s="105" t="s">
        <v>176</v>
      </c>
      <c r="B7" s="40"/>
      <c r="C7" s="40"/>
      <c r="D7" s="40"/>
      <c r="E7" s="40"/>
      <c r="F7" s="40"/>
    </row>
    <row r="8" spans="1:11" ht="20.25" customHeight="1" x14ac:dyDescent="0.35">
      <c r="A8" s="53" t="s">
        <v>177</v>
      </c>
      <c r="B8" s="41"/>
      <c r="C8" s="40"/>
      <c r="D8" s="40"/>
      <c r="E8" s="40"/>
      <c r="F8" s="40"/>
    </row>
    <row r="9" spans="1:11" s="19" customFormat="1" ht="20.25" customHeight="1" x14ac:dyDescent="0.3">
      <c r="A9" s="290" t="s">
        <v>197</v>
      </c>
      <c r="B9" s="291" t="s">
        <v>179</v>
      </c>
      <c r="C9" s="298"/>
      <c r="D9" s="298"/>
      <c r="E9" s="298"/>
      <c r="F9" s="292"/>
      <c r="G9" s="296"/>
      <c r="H9" s="292"/>
      <c r="I9" s="292"/>
      <c r="J9" s="292"/>
      <c r="K9" s="292"/>
    </row>
    <row r="10" spans="1:11" s="295" customFormat="1" ht="20.25" customHeight="1" x14ac:dyDescent="0.3">
      <c r="A10" s="290" t="s">
        <v>195</v>
      </c>
      <c r="B10" s="291" t="s">
        <v>3938</v>
      </c>
      <c r="C10" s="291"/>
      <c r="D10" s="291"/>
      <c r="E10" s="291"/>
      <c r="F10" s="291"/>
      <c r="G10" s="296"/>
      <c r="H10" s="299"/>
      <c r="I10" s="299"/>
      <c r="J10" s="299"/>
      <c r="K10" s="299"/>
    </row>
    <row r="11" spans="1:11" s="1" customFormat="1" ht="20.25" customHeight="1" x14ac:dyDescent="0.3">
      <c r="A11" s="276"/>
      <c r="B11" s="277"/>
      <c r="C11" s="277"/>
    </row>
    <row r="12" spans="1:11" ht="59.25" customHeight="1" x14ac:dyDescent="0.3">
      <c r="A12" s="355" t="s">
        <v>65</v>
      </c>
      <c r="B12" s="112" t="s">
        <v>138</v>
      </c>
      <c r="C12" s="133" t="s">
        <v>139</v>
      </c>
      <c r="D12" s="134" t="s">
        <v>140</v>
      </c>
      <c r="E12" s="355" t="s">
        <v>66</v>
      </c>
      <c r="F12" s="112" t="s">
        <v>147</v>
      </c>
    </row>
    <row r="13" spans="1:11" x14ac:dyDescent="0.3">
      <c r="A13" s="49">
        <v>1</v>
      </c>
      <c r="B13" s="354">
        <v>2</v>
      </c>
      <c r="C13" s="42">
        <v>3</v>
      </c>
      <c r="D13" s="42">
        <v>4</v>
      </c>
      <c r="E13" s="42">
        <v>5</v>
      </c>
      <c r="F13" s="42">
        <v>6</v>
      </c>
    </row>
    <row r="14" spans="1:11" s="1" customFormat="1" ht="20.149999999999999" customHeight="1" x14ac:dyDescent="0.3">
      <c r="A14" s="108" t="s">
        <v>44</v>
      </c>
      <c r="B14" s="277"/>
      <c r="C14" s="277"/>
    </row>
    <row r="15" spans="1:11" ht="25" customHeight="1" x14ac:dyDescent="0.3">
      <c r="A15" s="155" t="s">
        <v>144</v>
      </c>
      <c r="B15" s="155" t="s">
        <v>144</v>
      </c>
      <c r="C15" s="155" t="s">
        <v>144</v>
      </c>
      <c r="D15" s="221">
        <f>SUM($D$17:D1000)</f>
        <v>0</v>
      </c>
      <c r="E15" s="155" t="s">
        <v>144</v>
      </c>
      <c r="F15" s="259">
        <f>SUM($F$17:F1000)</f>
        <v>0</v>
      </c>
    </row>
    <row r="16" spans="1:11"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11" s="1" customFormat="1" ht="20.25" customHeight="1" x14ac:dyDescent="0.3">
      <c r="A1" s="1" t="s">
        <v>160</v>
      </c>
    </row>
    <row r="2" spans="1:11" s="1" customFormat="1" ht="20.25" customHeight="1" x14ac:dyDescent="0.3">
      <c r="A2" s="160" t="s">
        <v>81</v>
      </c>
      <c r="B2" s="218">
        <f>'A1'!B2</f>
        <v>2021</v>
      </c>
      <c r="C2" s="179"/>
      <c r="D2" s="179"/>
      <c r="E2" s="179"/>
      <c r="F2" s="179"/>
    </row>
    <row r="3" spans="1:11" s="1" customFormat="1" ht="20.25" customHeight="1" x14ac:dyDescent="0.3">
      <c r="A3" s="160" t="s">
        <v>13</v>
      </c>
      <c r="B3" s="436">
        <f>'A1'!B3</f>
        <v>44287</v>
      </c>
      <c r="C3" s="179"/>
      <c r="D3" s="179"/>
      <c r="E3" s="179"/>
      <c r="F3" s="179"/>
    </row>
    <row r="4" spans="1:11" s="1" customFormat="1" ht="20.25" customHeight="1" x14ac:dyDescent="0.3">
      <c r="A4" s="160" t="s">
        <v>0</v>
      </c>
      <c r="B4" s="278" t="str">
        <f>Krankenhaus</f>
        <v>DIE BEZEICHNUNG IHRER KLINIK</v>
      </c>
      <c r="C4" s="278"/>
      <c r="D4" s="278"/>
      <c r="E4" s="278"/>
      <c r="F4" s="278"/>
      <c r="G4" s="278"/>
    </row>
    <row r="5" spans="1:11" s="1" customFormat="1" ht="20.25" customHeight="1" x14ac:dyDescent="0.3">
      <c r="A5" s="160" t="s">
        <v>159</v>
      </c>
      <c r="B5" s="218" t="s">
        <v>251</v>
      </c>
      <c r="C5"/>
      <c r="D5"/>
      <c r="E5"/>
      <c r="F5"/>
    </row>
    <row r="6" spans="1:11" s="1" customFormat="1" ht="20.25" customHeight="1" x14ac:dyDescent="0.3"/>
    <row r="7" spans="1:11" ht="20.25" customHeight="1" x14ac:dyDescent="0.3">
      <c r="A7" s="105" t="s">
        <v>176</v>
      </c>
      <c r="B7" s="40"/>
      <c r="C7" s="40"/>
      <c r="D7" s="40"/>
      <c r="E7" s="40"/>
      <c r="F7" s="40"/>
    </row>
    <row r="8" spans="1:11" ht="20.25" customHeight="1" x14ac:dyDescent="0.35">
      <c r="A8" s="53" t="s">
        <v>177</v>
      </c>
      <c r="B8" s="41"/>
      <c r="C8" s="40"/>
      <c r="D8" s="40"/>
      <c r="E8" s="40"/>
      <c r="F8" s="40"/>
    </row>
    <row r="9" spans="1:11" s="19" customFormat="1" ht="20.25" customHeight="1" x14ac:dyDescent="0.3">
      <c r="A9" s="290" t="s">
        <v>197</v>
      </c>
      <c r="B9" s="291" t="s">
        <v>179</v>
      </c>
      <c r="C9" s="298"/>
      <c r="D9" s="298"/>
      <c r="E9" s="298"/>
      <c r="F9" s="292"/>
      <c r="G9" s="296"/>
      <c r="H9" s="292"/>
      <c r="I9" s="292"/>
      <c r="J9" s="292"/>
      <c r="K9" s="292"/>
    </row>
    <row r="10" spans="1:11" s="295" customFormat="1" ht="20.25" customHeight="1" x14ac:dyDescent="0.3">
      <c r="A10" s="290" t="s">
        <v>195</v>
      </c>
      <c r="B10" s="291" t="s">
        <v>3939</v>
      </c>
      <c r="C10" s="291"/>
      <c r="D10" s="291"/>
      <c r="E10" s="291"/>
      <c r="F10" s="291"/>
      <c r="G10" s="296"/>
      <c r="H10" s="299"/>
      <c r="I10" s="299"/>
      <c r="J10" s="299"/>
      <c r="K10" s="299"/>
    </row>
    <row r="11" spans="1:11" s="1" customFormat="1" ht="20.25" customHeight="1" x14ac:dyDescent="0.3">
      <c r="A11" s="276"/>
      <c r="B11" s="277"/>
      <c r="C11" s="277"/>
    </row>
    <row r="12" spans="1:11" ht="59.25" customHeight="1" x14ac:dyDescent="0.3">
      <c r="A12" s="355" t="s">
        <v>65</v>
      </c>
      <c r="B12" s="112" t="s">
        <v>138</v>
      </c>
      <c r="C12" s="133" t="s">
        <v>139</v>
      </c>
      <c r="D12" s="134" t="s">
        <v>140</v>
      </c>
      <c r="E12" s="355" t="s">
        <v>66</v>
      </c>
      <c r="F12" s="112" t="s">
        <v>147</v>
      </c>
    </row>
    <row r="13" spans="1:11" x14ac:dyDescent="0.3">
      <c r="A13" s="49">
        <v>1</v>
      </c>
      <c r="B13" s="354">
        <v>2</v>
      </c>
      <c r="C13" s="42">
        <v>3</v>
      </c>
      <c r="D13" s="42">
        <v>4</v>
      </c>
      <c r="E13" s="42">
        <v>5</v>
      </c>
      <c r="F13" s="42">
        <v>6</v>
      </c>
    </row>
    <row r="14" spans="1:11" s="1" customFormat="1" ht="20.149999999999999" customHeight="1" x14ac:dyDescent="0.3">
      <c r="A14" s="108" t="s">
        <v>44</v>
      </c>
      <c r="B14" s="277"/>
      <c r="C14" s="277"/>
    </row>
    <row r="15" spans="1:11" ht="25" customHeight="1" x14ac:dyDescent="0.3">
      <c r="A15" s="155" t="s">
        <v>144</v>
      </c>
      <c r="B15" s="155" t="s">
        <v>144</v>
      </c>
      <c r="C15" s="155" t="s">
        <v>144</v>
      </c>
      <c r="D15" s="221">
        <f>SUM($D$17:D1000)</f>
        <v>0</v>
      </c>
      <c r="E15" s="155" t="s">
        <v>144</v>
      </c>
      <c r="F15" s="259">
        <f>SUM($F$17:F1000)</f>
        <v>0</v>
      </c>
    </row>
    <row r="16" spans="1:11"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11" s="1" customFormat="1" ht="20.25" customHeight="1" x14ac:dyDescent="0.3">
      <c r="A1" s="1" t="s">
        <v>160</v>
      </c>
    </row>
    <row r="2" spans="1:11" s="1" customFormat="1" ht="20.25" customHeight="1" x14ac:dyDescent="0.3">
      <c r="A2" s="160" t="s">
        <v>81</v>
      </c>
      <c r="B2" s="218">
        <f>'A1'!B2</f>
        <v>2021</v>
      </c>
      <c r="C2" s="179"/>
      <c r="D2" s="179"/>
      <c r="E2" s="179"/>
      <c r="F2" s="179"/>
    </row>
    <row r="3" spans="1:11" s="1" customFormat="1" ht="20.25" customHeight="1" x14ac:dyDescent="0.3">
      <c r="A3" s="160" t="s">
        <v>13</v>
      </c>
      <c r="B3" s="436">
        <f>'A1'!B3</f>
        <v>44287</v>
      </c>
      <c r="C3" s="179"/>
      <c r="D3" s="179"/>
      <c r="E3" s="179"/>
      <c r="F3" s="179"/>
    </row>
    <row r="4" spans="1:11" s="1" customFormat="1" ht="20.25" customHeight="1" x14ac:dyDescent="0.3">
      <c r="A4" s="160" t="s">
        <v>0</v>
      </c>
      <c r="B4" s="278" t="str">
        <f>Krankenhaus</f>
        <v>DIE BEZEICHNUNG IHRER KLINIK</v>
      </c>
      <c r="C4" s="278"/>
      <c r="D4" s="278"/>
      <c r="E4" s="278"/>
      <c r="F4" s="278"/>
      <c r="G4" s="278"/>
    </row>
    <row r="5" spans="1:11" s="1" customFormat="1" ht="20.25" customHeight="1" x14ac:dyDescent="0.3">
      <c r="A5" s="160" t="s">
        <v>159</v>
      </c>
      <c r="B5" s="218" t="s">
        <v>252</v>
      </c>
      <c r="C5"/>
      <c r="D5"/>
      <c r="E5"/>
      <c r="F5"/>
    </row>
    <row r="6" spans="1:11" s="1" customFormat="1" ht="20.25" customHeight="1" x14ac:dyDescent="0.3"/>
    <row r="7" spans="1:11" ht="20.25" customHeight="1" x14ac:dyDescent="0.3">
      <c r="A7" s="105" t="s">
        <v>176</v>
      </c>
      <c r="B7" s="40"/>
      <c r="C7" s="40"/>
      <c r="D7" s="40"/>
      <c r="E7" s="40"/>
      <c r="F7" s="40"/>
    </row>
    <row r="8" spans="1:11" ht="20.25" customHeight="1" x14ac:dyDescent="0.35">
      <c r="A8" s="53" t="s">
        <v>177</v>
      </c>
      <c r="B8" s="41"/>
      <c r="C8" s="40"/>
      <c r="D8" s="40"/>
      <c r="E8" s="40"/>
      <c r="F8" s="40"/>
    </row>
    <row r="9" spans="1:11" s="19" customFormat="1" ht="20.25" customHeight="1" x14ac:dyDescent="0.3">
      <c r="A9" s="290" t="s">
        <v>197</v>
      </c>
      <c r="B9" s="291" t="s">
        <v>179</v>
      </c>
      <c r="C9" s="298"/>
      <c r="D9" s="298"/>
      <c r="E9" s="298"/>
      <c r="F9" s="292"/>
      <c r="G9" s="296"/>
      <c r="H9" s="292"/>
      <c r="I9" s="292"/>
      <c r="J9" s="292"/>
      <c r="K9" s="292"/>
    </row>
    <row r="10" spans="1:11" s="295" customFormat="1" ht="20.25" customHeight="1" x14ac:dyDescent="0.3">
      <c r="A10" s="290" t="s">
        <v>195</v>
      </c>
      <c r="B10" s="291" t="s">
        <v>3935</v>
      </c>
      <c r="C10" s="291"/>
      <c r="D10" s="291"/>
      <c r="E10" s="291"/>
      <c r="F10" s="291"/>
      <c r="G10" s="296"/>
      <c r="H10" s="299"/>
      <c r="I10" s="299"/>
      <c r="J10" s="299"/>
      <c r="K10" s="299"/>
    </row>
    <row r="11" spans="1:11" s="1" customFormat="1" ht="20.25" customHeight="1" x14ac:dyDescent="0.3">
      <c r="A11" s="276"/>
      <c r="B11" s="277"/>
      <c r="C11" s="277"/>
    </row>
    <row r="12" spans="1:11" ht="59.25" customHeight="1" x14ac:dyDescent="0.3">
      <c r="A12" s="355" t="s">
        <v>65</v>
      </c>
      <c r="B12" s="112" t="s">
        <v>138</v>
      </c>
      <c r="C12" s="133" t="s">
        <v>139</v>
      </c>
      <c r="D12" s="134" t="s">
        <v>140</v>
      </c>
      <c r="E12" s="355" t="s">
        <v>66</v>
      </c>
      <c r="F12" s="112" t="s">
        <v>147</v>
      </c>
    </row>
    <row r="13" spans="1:11" x14ac:dyDescent="0.3">
      <c r="A13" s="49">
        <v>1</v>
      </c>
      <c r="B13" s="354">
        <v>2</v>
      </c>
      <c r="C13" s="42">
        <v>3</v>
      </c>
      <c r="D13" s="42">
        <v>4</v>
      </c>
      <c r="E13" s="42">
        <v>5</v>
      </c>
      <c r="F13" s="42">
        <v>6</v>
      </c>
    </row>
    <row r="14" spans="1:11" s="1" customFormat="1" ht="20.149999999999999" customHeight="1" x14ac:dyDescent="0.3">
      <c r="A14" s="108" t="s">
        <v>44</v>
      </c>
      <c r="B14" s="277"/>
      <c r="C14" s="277"/>
    </row>
    <row r="15" spans="1:11" ht="25" customHeight="1" x14ac:dyDescent="0.3">
      <c r="A15" s="155" t="s">
        <v>144</v>
      </c>
      <c r="B15" s="155" t="s">
        <v>144</v>
      </c>
      <c r="C15" s="155" t="s">
        <v>144</v>
      </c>
      <c r="D15" s="221">
        <f>SUM($D$17:D1000)</f>
        <v>0</v>
      </c>
      <c r="E15" s="155" t="s">
        <v>144</v>
      </c>
      <c r="F15" s="259">
        <f>SUM($F$17:F1000)</f>
        <v>0</v>
      </c>
    </row>
    <row r="16" spans="1:11"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11" s="1" customFormat="1" ht="20.25" customHeight="1" x14ac:dyDescent="0.3">
      <c r="A1" s="1" t="s">
        <v>160</v>
      </c>
    </row>
    <row r="2" spans="1:11" s="1" customFormat="1" ht="20.25" customHeight="1" x14ac:dyDescent="0.3">
      <c r="A2" s="160" t="s">
        <v>81</v>
      </c>
      <c r="B2" s="218">
        <f>'A1'!B2</f>
        <v>2021</v>
      </c>
      <c r="C2" s="179"/>
      <c r="D2" s="179"/>
      <c r="E2" s="179"/>
      <c r="F2" s="179"/>
    </row>
    <row r="3" spans="1:11" s="1" customFormat="1" ht="20.25" customHeight="1" x14ac:dyDescent="0.3">
      <c r="A3" s="160" t="s">
        <v>13</v>
      </c>
      <c r="B3" s="436">
        <f>'A1'!B3</f>
        <v>44287</v>
      </c>
      <c r="C3" s="179"/>
      <c r="D3" s="179"/>
      <c r="E3" s="179"/>
      <c r="F3" s="179"/>
    </row>
    <row r="4" spans="1:11" s="1" customFormat="1" ht="20.25" customHeight="1" x14ac:dyDescent="0.3">
      <c r="A4" s="160" t="s">
        <v>0</v>
      </c>
      <c r="B4" s="278" t="str">
        <f>Krankenhaus</f>
        <v>DIE BEZEICHNUNG IHRER KLINIK</v>
      </c>
      <c r="C4" s="278"/>
      <c r="D4" s="278"/>
      <c r="E4" s="278"/>
      <c r="F4" s="278"/>
      <c r="G4" s="278"/>
    </row>
    <row r="5" spans="1:11" s="1" customFormat="1" ht="20.25" customHeight="1" x14ac:dyDescent="0.3">
      <c r="A5" s="160" t="s">
        <v>159</v>
      </c>
      <c r="B5" s="218" t="s">
        <v>253</v>
      </c>
      <c r="C5"/>
      <c r="D5"/>
      <c r="E5"/>
      <c r="F5"/>
    </row>
    <row r="6" spans="1:11" s="1" customFormat="1" ht="20.25" customHeight="1" x14ac:dyDescent="0.3"/>
    <row r="7" spans="1:11" ht="20.25" customHeight="1" x14ac:dyDescent="0.3">
      <c r="A7" s="105" t="s">
        <v>176</v>
      </c>
      <c r="B7" s="40"/>
      <c r="C7" s="40"/>
      <c r="D7" s="40"/>
      <c r="E7" s="40"/>
      <c r="F7" s="40"/>
    </row>
    <row r="8" spans="1:11" ht="20.25" customHeight="1" x14ac:dyDescent="0.35">
      <c r="A8" s="53" t="s">
        <v>177</v>
      </c>
      <c r="B8" s="41"/>
      <c r="C8" s="40"/>
      <c r="D8" s="40"/>
      <c r="E8" s="40"/>
      <c r="F8" s="40"/>
    </row>
    <row r="9" spans="1:11" s="19" customFormat="1" ht="20.25" customHeight="1" x14ac:dyDescent="0.3">
      <c r="A9" s="290" t="s">
        <v>197</v>
      </c>
      <c r="B9" s="291" t="s">
        <v>179</v>
      </c>
      <c r="C9" s="298"/>
      <c r="D9" s="298"/>
      <c r="E9" s="298"/>
      <c r="F9" s="292"/>
      <c r="G9" s="296"/>
      <c r="H9" s="292"/>
      <c r="I9" s="292"/>
      <c r="J9" s="292"/>
      <c r="K9" s="292"/>
    </row>
    <row r="10" spans="1:11" s="295" customFormat="1" ht="20.25" customHeight="1" x14ac:dyDescent="0.3">
      <c r="A10" s="290" t="s">
        <v>195</v>
      </c>
      <c r="B10" s="291" t="s">
        <v>3936</v>
      </c>
      <c r="C10" s="291"/>
      <c r="D10" s="291"/>
      <c r="E10" s="291"/>
      <c r="F10" s="291"/>
      <c r="G10" s="296"/>
      <c r="H10" s="299"/>
      <c r="I10" s="299"/>
      <c r="J10" s="299"/>
      <c r="K10" s="299"/>
    </row>
    <row r="11" spans="1:11" s="1" customFormat="1" ht="20.25" customHeight="1" x14ac:dyDescent="0.3">
      <c r="A11" s="276"/>
      <c r="B11" s="277"/>
      <c r="C11" s="277"/>
    </row>
    <row r="12" spans="1:11" ht="59.25" customHeight="1" x14ac:dyDescent="0.3">
      <c r="A12" s="355" t="s">
        <v>65</v>
      </c>
      <c r="B12" s="112" t="s">
        <v>138</v>
      </c>
      <c r="C12" s="133" t="s">
        <v>139</v>
      </c>
      <c r="D12" s="134" t="s">
        <v>140</v>
      </c>
      <c r="E12" s="355" t="s">
        <v>66</v>
      </c>
      <c r="F12" s="112" t="s">
        <v>147</v>
      </c>
    </row>
    <row r="13" spans="1:11" x14ac:dyDescent="0.3">
      <c r="A13" s="49">
        <v>1</v>
      </c>
      <c r="B13" s="354">
        <v>2</v>
      </c>
      <c r="C13" s="42">
        <v>3</v>
      </c>
      <c r="D13" s="42">
        <v>4</v>
      </c>
      <c r="E13" s="42">
        <v>5</v>
      </c>
      <c r="F13" s="42">
        <v>6</v>
      </c>
    </row>
    <row r="14" spans="1:11" s="1" customFormat="1" ht="20.149999999999999" customHeight="1" x14ac:dyDescent="0.3">
      <c r="A14" s="108" t="s">
        <v>44</v>
      </c>
      <c r="B14" s="277"/>
      <c r="C14" s="277"/>
    </row>
    <row r="15" spans="1:11" ht="25" customHeight="1" x14ac:dyDescent="0.3">
      <c r="A15" s="155" t="s">
        <v>144</v>
      </c>
      <c r="B15" s="155" t="s">
        <v>144</v>
      </c>
      <c r="C15" s="155" t="s">
        <v>144</v>
      </c>
      <c r="D15" s="221">
        <f>SUM($D$17:D1000)</f>
        <v>0</v>
      </c>
      <c r="E15" s="155" t="s">
        <v>144</v>
      </c>
      <c r="F15" s="259">
        <f>SUM($F$17:F1000)</f>
        <v>0</v>
      </c>
    </row>
    <row r="16" spans="1:11"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c r="C2" s="179"/>
      <c r="D2" s="179"/>
      <c r="E2" s="179"/>
      <c r="F2" s="179"/>
    </row>
    <row r="3" spans="1:7" s="1" customFormat="1" ht="20.25" customHeight="1" x14ac:dyDescent="0.3">
      <c r="A3" s="160" t="s">
        <v>13</v>
      </c>
      <c r="B3" s="218"/>
      <c r="C3" s="179"/>
      <c r="D3" s="179"/>
      <c r="E3" s="179"/>
      <c r="F3" s="179"/>
    </row>
    <row r="4" spans="1:7" s="1" customFormat="1" ht="20.25" customHeight="1" x14ac:dyDescent="0.3">
      <c r="A4" s="160" t="s">
        <v>0</v>
      </c>
      <c r="B4" s="523"/>
      <c r="C4" s="524"/>
      <c r="D4" s="524"/>
      <c r="E4" s="524"/>
      <c r="F4" s="524"/>
    </row>
    <row r="5" spans="1:7" s="1" customFormat="1" ht="20.25" customHeight="1" x14ac:dyDescent="0.3">
      <c r="A5" s="160" t="s">
        <v>159</v>
      </c>
      <c r="B5" s="218" t="s">
        <v>308</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180</v>
      </c>
      <c r="C9" s="298"/>
      <c r="D9" s="298"/>
      <c r="E9" s="298"/>
      <c r="F9" s="292"/>
      <c r="G9" s="296"/>
    </row>
    <row r="10" spans="1:7" s="295" customFormat="1" ht="20.25" customHeight="1" x14ac:dyDescent="0.3">
      <c r="A10" s="290" t="s">
        <v>195</v>
      </c>
      <c r="B10" s="291"/>
      <c r="C10" s="291"/>
      <c r="D10" s="291"/>
      <c r="E10" s="291"/>
      <c r="F10" s="291"/>
      <c r="G10" s="296"/>
    </row>
    <row r="11" spans="1:7" s="1" customFormat="1" ht="20.25" customHeight="1" x14ac:dyDescent="0.3">
      <c r="A11" s="276"/>
      <c r="B11" s="277"/>
      <c r="C11" s="277"/>
    </row>
    <row r="12" spans="1:7" ht="59.25" customHeight="1" x14ac:dyDescent="0.3">
      <c r="A12" s="303" t="s">
        <v>65</v>
      </c>
      <c r="B12" s="112" t="s">
        <v>138</v>
      </c>
      <c r="C12" s="133" t="s">
        <v>139</v>
      </c>
      <c r="D12" s="134" t="s">
        <v>140</v>
      </c>
      <c r="E12" s="303" t="s">
        <v>66</v>
      </c>
      <c r="F12" s="112" t="s">
        <v>147</v>
      </c>
    </row>
    <row r="13" spans="1:7" x14ac:dyDescent="0.3">
      <c r="A13" s="49">
        <v>1</v>
      </c>
      <c r="B13" s="302">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c r="E15" s="155" t="s">
        <v>144</v>
      </c>
      <c r="F15" s="259"/>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mergeCells count="1">
    <mergeCell ref="B4:F4"/>
  </mergeCells>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254</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180</v>
      </c>
      <c r="C9" s="298"/>
      <c r="D9" s="298"/>
      <c r="E9" s="298"/>
      <c r="F9" s="292"/>
      <c r="G9" s="296"/>
    </row>
    <row r="10" spans="1:7" s="295" customFormat="1" ht="20.25" customHeight="1" x14ac:dyDescent="0.3">
      <c r="A10" s="290" t="s">
        <v>195</v>
      </c>
      <c r="B10" s="291" t="s">
        <v>3938</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56"/>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65" customWidth="1"/>
    <col min="5" max="5" width="13.08203125" style="324" customWidth="1"/>
    <col min="6" max="6" width="25.83203125" style="324" customWidth="1"/>
    <col min="7" max="7" width="20.33203125" style="65" customWidth="1"/>
    <col min="8" max="16384" width="10" style="65"/>
  </cols>
  <sheetData>
    <row r="1" spans="1:11" s="1" customFormat="1" ht="20.25" customHeight="1" x14ac:dyDescent="0.3">
      <c r="A1" s="1" t="s">
        <v>160</v>
      </c>
      <c r="E1" s="314"/>
      <c r="F1" s="314"/>
    </row>
    <row r="2" spans="1:11" s="1" customFormat="1" ht="20.25" customHeight="1" x14ac:dyDescent="0.3">
      <c r="A2" s="160" t="s">
        <v>81</v>
      </c>
      <c r="B2" s="218">
        <f>'A1'!B2</f>
        <v>2021</v>
      </c>
      <c r="C2" s="179"/>
      <c r="D2" s="179"/>
      <c r="E2" s="315"/>
      <c r="F2" s="315"/>
    </row>
    <row r="3" spans="1:11" s="1" customFormat="1" ht="20.25" customHeight="1" x14ac:dyDescent="0.3">
      <c r="A3" s="160" t="s">
        <v>13</v>
      </c>
      <c r="B3" s="436">
        <f>'A1'!B3</f>
        <v>44287</v>
      </c>
      <c r="C3" s="179"/>
      <c r="D3" s="179"/>
      <c r="E3" s="315"/>
      <c r="F3" s="315"/>
    </row>
    <row r="4" spans="1:11" s="1" customFormat="1" ht="20.25" customHeight="1" x14ac:dyDescent="0.3">
      <c r="A4" s="160" t="s">
        <v>0</v>
      </c>
      <c r="B4" s="278" t="str">
        <f>Krankenhaus</f>
        <v>DIE BEZEICHNUNG IHRER KLINIK</v>
      </c>
      <c r="C4" s="278"/>
      <c r="D4" s="278"/>
      <c r="E4" s="316"/>
      <c r="F4" s="316"/>
    </row>
    <row r="5" spans="1:11" s="1" customFormat="1" ht="20.25" customHeight="1" x14ac:dyDescent="0.3">
      <c r="A5" s="160" t="s">
        <v>159</v>
      </c>
      <c r="B5" s="218" t="s">
        <v>316</v>
      </c>
      <c r="C5"/>
      <c r="D5"/>
      <c r="E5" s="317"/>
      <c r="F5" s="317"/>
    </row>
    <row r="6" spans="1:11" s="1" customFormat="1" ht="20.25" customHeight="1" x14ac:dyDescent="0.3">
      <c r="E6" s="314"/>
      <c r="F6" s="314"/>
    </row>
    <row r="7" spans="1:11" s="1" customFormat="1" ht="20.25" customHeight="1" x14ac:dyDescent="0.3">
      <c r="A7" s="105" t="s">
        <v>163</v>
      </c>
      <c r="B7" s="106"/>
      <c r="C7" s="106"/>
      <c r="D7" s="106"/>
      <c r="E7" s="318"/>
      <c r="F7" s="319"/>
    </row>
    <row r="8" spans="1:11" s="1" customFormat="1" ht="20.25" customHeight="1" x14ac:dyDescent="0.3">
      <c r="A8" s="105" t="s">
        <v>191</v>
      </c>
      <c r="B8" s="106"/>
      <c r="C8" s="106"/>
      <c r="D8" s="106"/>
      <c r="E8" s="318"/>
      <c r="F8" s="319"/>
    </row>
    <row r="9" spans="1:11" s="19" customFormat="1" ht="20.25" customHeight="1" x14ac:dyDescent="0.3">
      <c r="A9" s="290" t="s">
        <v>195</v>
      </c>
      <c r="B9" s="291" t="s">
        <v>3931</v>
      </c>
      <c r="C9" s="291"/>
      <c r="D9" s="291"/>
      <c r="E9" s="291"/>
      <c r="F9" s="291"/>
      <c r="G9" s="291"/>
      <c r="H9" s="291"/>
      <c r="I9" s="291"/>
      <c r="J9" s="291"/>
      <c r="K9" s="291"/>
    </row>
    <row r="10" spans="1:11" s="1" customFormat="1" ht="20.25" customHeight="1" x14ac:dyDescent="0.3">
      <c r="A10" s="15"/>
      <c r="B10" s="15"/>
      <c r="C10" s="15"/>
      <c r="D10" s="15"/>
      <c r="E10" s="321"/>
      <c r="F10" s="314"/>
    </row>
    <row r="11" spans="1:11" ht="15" customHeight="1" x14ac:dyDescent="0.3">
      <c r="A11" s="508" t="s">
        <v>40</v>
      </c>
      <c r="B11" s="506" t="s">
        <v>41</v>
      </c>
      <c r="C11" s="511" t="s">
        <v>118</v>
      </c>
      <c r="D11" s="511" t="s">
        <v>119</v>
      </c>
      <c r="E11" s="513" t="s">
        <v>42</v>
      </c>
      <c r="F11" s="513" t="s">
        <v>43</v>
      </c>
    </row>
    <row r="12" spans="1:11" ht="72.75" customHeight="1" x14ac:dyDescent="0.3">
      <c r="A12" s="509"/>
      <c r="B12" s="510"/>
      <c r="C12" s="512"/>
      <c r="D12" s="512"/>
      <c r="E12" s="515"/>
      <c r="F12" s="514"/>
    </row>
    <row r="13" spans="1:11" x14ac:dyDescent="0.3">
      <c r="A13" s="42">
        <v>1</v>
      </c>
      <c r="B13" s="43">
        <v>2</v>
      </c>
      <c r="C13" s="42">
        <v>3</v>
      </c>
      <c r="D13" s="42">
        <v>4</v>
      </c>
      <c r="E13" s="325">
        <v>5</v>
      </c>
      <c r="F13" s="325">
        <v>6</v>
      </c>
    </row>
    <row r="14" spans="1:11" s="1" customFormat="1" ht="20.149999999999999" customHeight="1" x14ac:dyDescent="0.3">
      <c r="A14" s="108" t="s">
        <v>44</v>
      </c>
      <c r="B14" s="277"/>
      <c r="C14" s="277"/>
      <c r="E14" s="314"/>
      <c r="F14" s="314"/>
    </row>
    <row r="15" spans="1:11" ht="25" customHeight="1" x14ac:dyDescent="0.3">
      <c r="A15" s="155" t="s">
        <v>144</v>
      </c>
      <c r="B15" s="155" t="s">
        <v>144</v>
      </c>
      <c r="C15" s="221">
        <f>SUM($C$17:C1001)</f>
        <v>200</v>
      </c>
      <c r="D15" s="221">
        <f>SUM($D$17:D1001)</f>
        <v>20</v>
      </c>
      <c r="E15" s="322" t="s">
        <v>144</v>
      </c>
      <c r="F15" s="235">
        <f>SUM($F$17:F1001)</f>
        <v>34.446999999999996</v>
      </c>
    </row>
    <row r="16" spans="1:11" s="1" customFormat="1" ht="20.149999999999999" customHeight="1" x14ac:dyDescent="0.3">
      <c r="A16" s="226" t="s">
        <v>91</v>
      </c>
      <c r="B16" s="227"/>
      <c r="C16" s="227"/>
      <c r="D16" s="228"/>
      <c r="E16" s="257"/>
      <c r="F16" s="257"/>
    </row>
    <row r="17" spans="1:6" s="45" customFormat="1" ht="25" customHeight="1" x14ac:dyDescent="0.3">
      <c r="A17" s="233" t="s">
        <v>342</v>
      </c>
      <c r="B17" s="202">
        <v>1</v>
      </c>
      <c r="C17" s="200">
        <v>100</v>
      </c>
      <c r="D17" s="202">
        <v>10</v>
      </c>
      <c r="E17" s="305">
        <f>VLOOKUP(A17&amp;"#"&amp;B17,Inek2019A1a2a[],3,FALSE)</f>
        <v>2.1252</v>
      </c>
      <c r="F17" s="232">
        <f>D17*E17</f>
        <v>21.251999999999999</v>
      </c>
    </row>
    <row r="18" spans="1:6" s="45" customFormat="1" ht="25" customHeight="1" x14ac:dyDescent="0.3">
      <c r="A18" s="233" t="s">
        <v>346</v>
      </c>
      <c r="B18" s="202">
        <v>19</v>
      </c>
      <c r="C18" s="200">
        <v>100</v>
      </c>
      <c r="D18" s="202">
        <v>10</v>
      </c>
      <c r="E18" s="305">
        <f>VLOOKUP(A18&amp;"#"&amp;B18,Inek2019A1a2a[],3,FALSE)</f>
        <v>1.3194999999999999</v>
      </c>
      <c r="F18" s="232">
        <f>D18*E18</f>
        <v>13.194999999999999</v>
      </c>
    </row>
    <row r="19" spans="1:6" x14ac:dyDescent="0.3">
      <c r="A19" s="225"/>
      <c r="B19" s="225"/>
      <c r="C19" s="225"/>
      <c r="D19" s="225"/>
      <c r="E19" s="323"/>
      <c r="F19" s="323"/>
    </row>
    <row r="20" spans="1:6" x14ac:dyDescent="0.3">
      <c r="A20"/>
      <c r="B20"/>
      <c r="C20"/>
      <c r="D20"/>
      <c r="E20" s="317"/>
      <c r="F20" s="317"/>
    </row>
    <row r="21" spans="1:6" x14ac:dyDescent="0.3">
      <c r="A21"/>
      <c r="B21"/>
      <c r="C21"/>
      <c r="D21"/>
      <c r="E21" s="317"/>
      <c r="F21" s="317"/>
    </row>
    <row r="22" spans="1:6" x14ac:dyDescent="0.3">
      <c r="A22"/>
      <c r="B22"/>
      <c r="C22"/>
      <c r="D22"/>
      <c r="E22" s="317"/>
      <c r="F22" s="317"/>
    </row>
    <row r="23" spans="1:6" x14ac:dyDescent="0.3">
      <c r="A23"/>
      <c r="B23"/>
      <c r="C23"/>
      <c r="D23"/>
      <c r="E23" s="317"/>
      <c r="F23" s="317"/>
    </row>
    <row r="24" spans="1:6" x14ac:dyDescent="0.3">
      <c r="A24"/>
      <c r="B24"/>
      <c r="C24"/>
      <c r="D24"/>
      <c r="E24" s="317"/>
      <c r="F24" s="317"/>
    </row>
    <row r="25" spans="1:6" x14ac:dyDescent="0.3">
      <c r="A25"/>
      <c r="B25"/>
      <c r="C25"/>
      <c r="D25"/>
      <c r="E25" s="317"/>
      <c r="F25" s="317"/>
    </row>
    <row r="26" spans="1:6" x14ac:dyDescent="0.3">
      <c r="A26"/>
      <c r="B26"/>
      <c r="C26"/>
      <c r="D26"/>
      <c r="E26" s="317"/>
      <c r="F26" s="317"/>
    </row>
    <row r="27" spans="1:6" x14ac:dyDescent="0.3">
      <c r="A27"/>
      <c r="B27"/>
      <c r="C27"/>
      <c r="D27"/>
      <c r="E27" s="317"/>
      <c r="F27" s="317"/>
    </row>
    <row r="28" spans="1:6" x14ac:dyDescent="0.3">
      <c r="A28"/>
      <c r="B28"/>
      <c r="C28"/>
      <c r="D28"/>
      <c r="E28" s="317"/>
      <c r="F28" s="317"/>
    </row>
    <row r="29" spans="1:6" x14ac:dyDescent="0.3">
      <c r="A29"/>
      <c r="B29"/>
      <c r="C29"/>
      <c r="D29"/>
      <c r="E29" s="317"/>
      <c r="F29" s="317"/>
    </row>
    <row r="30" spans="1:6" x14ac:dyDescent="0.3">
      <c r="A30"/>
      <c r="B30"/>
      <c r="C30"/>
      <c r="D30"/>
      <c r="E30" s="317"/>
      <c r="F30" s="317"/>
    </row>
    <row r="31" spans="1:6" x14ac:dyDescent="0.3">
      <c r="A31"/>
      <c r="B31"/>
      <c r="C31"/>
      <c r="D31"/>
      <c r="E31" s="317"/>
      <c r="F31" s="317"/>
    </row>
    <row r="32" spans="1:6" x14ac:dyDescent="0.3">
      <c r="A32"/>
      <c r="B32"/>
      <c r="C32"/>
      <c r="D32"/>
      <c r="E32" s="317"/>
      <c r="F32" s="317"/>
    </row>
    <row r="33" spans="1:6" x14ac:dyDescent="0.3">
      <c r="A33"/>
      <c r="B33"/>
      <c r="C33"/>
      <c r="D33"/>
      <c r="E33" s="317"/>
      <c r="F33" s="317"/>
    </row>
    <row r="34" spans="1:6" x14ac:dyDescent="0.3">
      <c r="A34"/>
      <c r="B34"/>
      <c r="C34"/>
      <c r="D34"/>
      <c r="E34" s="317"/>
      <c r="F34" s="317"/>
    </row>
    <row r="35" spans="1:6" x14ac:dyDescent="0.3">
      <c r="A35"/>
      <c r="B35"/>
      <c r="C35"/>
      <c r="D35"/>
      <c r="E35" s="317"/>
      <c r="F35" s="317"/>
    </row>
    <row r="36" spans="1:6" x14ac:dyDescent="0.3">
      <c r="A36"/>
      <c r="B36"/>
      <c r="C36"/>
      <c r="D36"/>
      <c r="E36" s="317"/>
      <c r="F36" s="317"/>
    </row>
    <row r="37" spans="1:6" x14ac:dyDescent="0.3">
      <c r="A37"/>
      <c r="B37"/>
      <c r="C37"/>
      <c r="D37"/>
      <c r="E37" s="317"/>
      <c r="F37" s="317"/>
    </row>
    <row r="38" spans="1:6" x14ac:dyDescent="0.3">
      <c r="A38"/>
      <c r="B38"/>
      <c r="C38"/>
      <c r="D38"/>
      <c r="E38" s="317"/>
      <c r="F38" s="317"/>
    </row>
    <row r="39" spans="1:6" x14ac:dyDescent="0.3">
      <c r="A39"/>
      <c r="B39"/>
      <c r="C39"/>
      <c r="D39"/>
      <c r="E39" s="317"/>
      <c r="F39" s="317"/>
    </row>
    <row r="40" spans="1:6" x14ac:dyDescent="0.3">
      <c r="A40"/>
      <c r="B40"/>
      <c r="C40"/>
      <c r="D40"/>
      <c r="E40" s="317"/>
      <c r="F40" s="317"/>
    </row>
    <row r="41" spans="1:6" x14ac:dyDescent="0.3">
      <c r="A41"/>
      <c r="B41"/>
      <c r="C41"/>
      <c r="D41"/>
      <c r="E41" s="317"/>
      <c r="F41" s="317"/>
    </row>
    <row r="42" spans="1:6" x14ac:dyDescent="0.3">
      <c r="A42"/>
      <c r="B42"/>
      <c r="C42"/>
      <c r="D42"/>
      <c r="E42" s="317"/>
      <c r="F42" s="317"/>
    </row>
    <row r="43" spans="1:6" x14ac:dyDescent="0.3">
      <c r="A43"/>
      <c r="B43"/>
      <c r="C43"/>
      <c r="D43"/>
      <c r="E43" s="317"/>
      <c r="F43" s="317"/>
    </row>
    <row r="44" spans="1:6" x14ac:dyDescent="0.3">
      <c r="A44"/>
      <c r="B44"/>
      <c r="C44"/>
      <c r="D44"/>
      <c r="E44" s="317"/>
      <c r="F44" s="317"/>
    </row>
    <row r="45" spans="1:6" x14ac:dyDescent="0.3">
      <c r="A45"/>
      <c r="B45"/>
      <c r="C45"/>
      <c r="D45"/>
      <c r="E45" s="317"/>
      <c r="F45" s="317"/>
    </row>
    <row r="46" spans="1:6" x14ac:dyDescent="0.3">
      <c r="A46"/>
      <c r="B46"/>
      <c r="C46"/>
      <c r="D46"/>
      <c r="E46" s="317"/>
      <c r="F46" s="317"/>
    </row>
    <row r="47" spans="1:6" x14ac:dyDescent="0.3">
      <c r="A47"/>
      <c r="B47"/>
      <c r="C47"/>
      <c r="D47"/>
      <c r="E47" s="317"/>
      <c r="F47" s="317"/>
    </row>
    <row r="48" spans="1:6" x14ac:dyDescent="0.3">
      <c r="A48"/>
      <c r="B48"/>
      <c r="C48"/>
      <c r="D48"/>
      <c r="E48" s="317"/>
      <c r="F48" s="317"/>
    </row>
    <row r="49" spans="1:6" x14ac:dyDescent="0.3">
      <c r="A49"/>
      <c r="B49"/>
      <c r="C49"/>
      <c r="D49"/>
      <c r="E49" s="317"/>
      <c r="F49" s="317"/>
    </row>
    <row r="50" spans="1:6" x14ac:dyDescent="0.3">
      <c r="A50"/>
      <c r="B50"/>
      <c r="C50"/>
      <c r="D50"/>
      <c r="E50" s="317"/>
      <c r="F50" s="317"/>
    </row>
    <row r="51" spans="1:6" x14ac:dyDescent="0.3">
      <c r="A51"/>
      <c r="B51"/>
      <c r="C51"/>
      <c r="D51"/>
      <c r="E51" s="317"/>
      <c r="F51" s="317"/>
    </row>
    <row r="52" spans="1:6" x14ac:dyDescent="0.3">
      <c r="A52"/>
      <c r="B52"/>
      <c r="C52"/>
      <c r="D52"/>
      <c r="E52" s="317"/>
      <c r="F52" s="317"/>
    </row>
    <row r="53" spans="1:6" x14ac:dyDescent="0.3">
      <c r="A53"/>
      <c r="B53"/>
      <c r="C53"/>
      <c r="D53"/>
      <c r="E53" s="317"/>
      <c r="F53" s="317"/>
    </row>
    <row r="54" spans="1:6" x14ac:dyDescent="0.3">
      <c r="A54"/>
      <c r="B54"/>
      <c r="C54"/>
      <c r="D54"/>
      <c r="E54" s="317"/>
      <c r="F54" s="317"/>
    </row>
    <row r="55" spans="1:6" x14ac:dyDescent="0.3">
      <c r="A55"/>
      <c r="B55"/>
      <c r="C55"/>
      <c r="D55"/>
      <c r="E55" s="317"/>
      <c r="F55" s="317"/>
    </row>
    <row r="56" spans="1:6" x14ac:dyDescent="0.3">
      <c r="A56"/>
      <c r="B56"/>
      <c r="C56"/>
      <c r="D56"/>
      <c r="E56" s="317"/>
      <c r="F56" s="317"/>
    </row>
  </sheetData>
  <mergeCells count="6">
    <mergeCell ref="F11:F12"/>
    <mergeCell ref="A11:A12"/>
    <mergeCell ref="B11:B12"/>
    <mergeCell ref="C11:C12"/>
    <mergeCell ref="D11:D12"/>
    <mergeCell ref="E11:E12"/>
  </mergeCells>
  <pageMargins left="0.39370078740157483" right="0.39370078740157483" top="0.78740157480314965" bottom="0.78740157480314965" header="0.31496062992125984" footer="0.31496062992125984"/>
  <pageSetup paperSize="9" scale="71"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255</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180</v>
      </c>
      <c r="C9" s="298"/>
      <c r="D9" s="298"/>
      <c r="E9" s="298"/>
      <c r="F9" s="292"/>
      <c r="G9" s="296"/>
    </row>
    <row r="10" spans="1:7" s="295" customFormat="1" ht="20.25" customHeight="1" x14ac:dyDescent="0.3">
      <c r="A10" s="290" t="s">
        <v>195</v>
      </c>
      <c r="B10" s="291" t="s">
        <v>3939</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256</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180</v>
      </c>
      <c r="C9" s="298"/>
      <c r="D9" s="298"/>
      <c r="E9" s="298"/>
      <c r="F9" s="292"/>
      <c r="G9" s="296"/>
    </row>
    <row r="10" spans="1:7" s="295" customFormat="1" ht="20.25" customHeight="1" x14ac:dyDescent="0.3">
      <c r="A10" s="290" t="s">
        <v>195</v>
      </c>
      <c r="B10" s="291" t="s">
        <v>3935</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257</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180</v>
      </c>
      <c r="C9" s="298"/>
      <c r="D9" s="298"/>
      <c r="E9" s="298"/>
      <c r="F9" s="292"/>
      <c r="G9" s="296"/>
    </row>
    <row r="10" spans="1:7" s="295" customFormat="1" ht="20.25" customHeight="1" x14ac:dyDescent="0.3">
      <c r="A10" s="290" t="s">
        <v>195</v>
      </c>
      <c r="B10" s="291" t="s">
        <v>3936</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c r="C2" s="179"/>
      <c r="D2" s="179"/>
      <c r="E2" s="179"/>
      <c r="F2" s="179"/>
    </row>
    <row r="3" spans="1:7" s="1" customFormat="1" ht="20.25" customHeight="1" x14ac:dyDescent="0.3">
      <c r="A3" s="160" t="s">
        <v>13</v>
      </c>
      <c r="B3" s="218"/>
      <c r="C3" s="179"/>
      <c r="D3" s="179"/>
      <c r="E3" s="179"/>
      <c r="F3" s="179"/>
    </row>
    <row r="4" spans="1:7" s="1" customFormat="1" ht="20.25" customHeight="1" x14ac:dyDescent="0.3">
      <c r="A4" s="160" t="s">
        <v>0</v>
      </c>
      <c r="B4" s="523"/>
      <c r="C4" s="524"/>
      <c r="D4" s="524"/>
      <c r="E4" s="524"/>
      <c r="F4" s="524"/>
    </row>
    <row r="5" spans="1:7" s="1" customFormat="1" ht="20.25" customHeight="1" x14ac:dyDescent="0.3">
      <c r="A5" s="160" t="s">
        <v>159</v>
      </c>
      <c r="B5" s="218" t="s">
        <v>309</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181</v>
      </c>
      <c r="C9" s="298"/>
      <c r="D9" s="298"/>
      <c r="E9" s="298"/>
      <c r="F9" s="292"/>
      <c r="G9" s="296"/>
    </row>
    <row r="10" spans="1:7" s="295" customFormat="1" ht="20.25" customHeight="1" x14ac:dyDescent="0.3">
      <c r="A10" s="290" t="s">
        <v>195</v>
      </c>
      <c r="B10" s="291"/>
      <c r="C10" s="291"/>
      <c r="D10" s="291"/>
      <c r="E10" s="291"/>
      <c r="F10" s="291"/>
      <c r="G10" s="296"/>
    </row>
    <row r="11" spans="1:7" s="1" customFormat="1" ht="20.25" customHeight="1" x14ac:dyDescent="0.3">
      <c r="A11" s="276"/>
      <c r="B11" s="277"/>
      <c r="C11" s="277"/>
    </row>
    <row r="12" spans="1:7" ht="59.25" customHeight="1" x14ac:dyDescent="0.3">
      <c r="A12" s="303" t="s">
        <v>65</v>
      </c>
      <c r="B12" s="112" t="s">
        <v>138</v>
      </c>
      <c r="C12" s="133" t="s">
        <v>139</v>
      </c>
      <c r="D12" s="134" t="s">
        <v>140</v>
      </c>
      <c r="E12" s="303" t="s">
        <v>66</v>
      </c>
      <c r="F12" s="112" t="s">
        <v>147</v>
      </c>
    </row>
    <row r="13" spans="1:7" x14ac:dyDescent="0.3">
      <c r="A13" s="49">
        <v>1</v>
      </c>
      <c r="B13" s="302">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c r="E15" s="155" t="s">
        <v>144</v>
      </c>
      <c r="F15" s="259"/>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mergeCells count="1">
    <mergeCell ref="B4:F4"/>
  </mergeCells>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258</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181</v>
      </c>
      <c r="C9" s="298"/>
      <c r="D9" s="298"/>
      <c r="E9" s="298"/>
      <c r="F9" s="292"/>
      <c r="G9" s="296"/>
    </row>
    <row r="10" spans="1:7" s="295" customFormat="1" ht="20.25" customHeight="1" x14ac:dyDescent="0.3">
      <c r="A10" s="290" t="s">
        <v>195</v>
      </c>
      <c r="B10" s="291" t="s">
        <v>3938</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259</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181</v>
      </c>
      <c r="C9" s="298"/>
      <c r="D9" s="298"/>
      <c r="E9" s="298"/>
      <c r="F9" s="292"/>
      <c r="G9" s="296"/>
    </row>
    <row r="10" spans="1:7" s="295" customFormat="1" ht="20.25" customHeight="1" x14ac:dyDescent="0.3">
      <c r="A10" s="290" t="s">
        <v>195</v>
      </c>
      <c r="B10" s="291" t="s">
        <v>3939</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260</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181</v>
      </c>
      <c r="C9" s="298"/>
      <c r="D9" s="298"/>
      <c r="E9" s="298"/>
      <c r="F9" s="292"/>
      <c r="G9" s="296"/>
    </row>
    <row r="10" spans="1:7" s="295" customFormat="1" ht="20.25" customHeight="1" x14ac:dyDescent="0.3">
      <c r="A10" s="290" t="s">
        <v>195</v>
      </c>
      <c r="B10" s="291" t="s">
        <v>3935</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4"/>
  <sheetViews>
    <sheetView zoomScaleNormal="100" zoomScaleSheetLayoutView="100" zoomScalePageLayoutView="55" workbookViewId="0"/>
  </sheetViews>
  <sheetFormatPr baseColWidth="10" defaultColWidth="10" defaultRowHeight="14" x14ac:dyDescent="0.3"/>
  <cols>
    <col min="1" max="1" width="22.58203125" style="65" customWidth="1"/>
    <col min="2" max="2" width="14.08203125" style="65" bestFit="1" customWidth="1"/>
    <col min="3" max="3" width="13.08203125" style="65" customWidth="1"/>
    <col min="4" max="9" width="12.58203125" style="65" customWidth="1"/>
    <col min="10" max="10" width="14.08203125" style="65" customWidth="1"/>
    <col min="11" max="22" width="12.58203125" style="65" customWidth="1"/>
    <col min="23" max="16384" width="10" style="65"/>
  </cols>
  <sheetData>
    <row r="1" spans="1:7" s="1" customFormat="1" ht="20.25" customHeight="1" x14ac:dyDescent="0.3">
      <c r="A1" s="1" t="s">
        <v>160</v>
      </c>
    </row>
    <row r="2" spans="1:7" s="1" customFormat="1" ht="20.25" customHeight="1" x14ac:dyDescent="0.3">
      <c r="A2" s="160" t="s">
        <v>81</v>
      </c>
      <c r="B2" s="218">
        <f>'A1'!B2</f>
        <v>2021</v>
      </c>
      <c r="C2" s="179"/>
      <c r="D2" s="179"/>
      <c r="E2" s="179"/>
      <c r="F2" s="179"/>
    </row>
    <row r="3" spans="1:7" s="1" customFormat="1" ht="20.25" customHeight="1" x14ac:dyDescent="0.3">
      <c r="A3" s="160" t="s">
        <v>13</v>
      </c>
      <c r="B3" s="436">
        <f>'A1'!B3</f>
        <v>44287</v>
      </c>
      <c r="C3" s="179"/>
      <c r="D3" s="179"/>
      <c r="E3" s="179"/>
      <c r="F3" s="179"/>
    </row>
    <row r="4" spans="1:7" s="1" customFormat="1" ht="20.25" customHeight="1" x14ac:dyDescent="0.3">
      <c r="A4" s="160" t="s">
        <v>0</v>
      </c>
      <c r="B4" s="278" t="str">
        <f>Krankenhaus</f>
        <v>DIE BEZEICHNUNG IHRER KLINIK</v>
      </c>
      <c r="C4" s="278"/>
      <c r="D4" s="278"/>
      <c r="E4" s="278"/>
      <c r="F4" s="278"/>
      <c r="G4" s="278"/>
    </row>
    <row r="5" spans="1:7" s="1" customFormat="1" ht="20.25" customHeight="1" x14ac:dyDescent="0.3">
      <c r="A5" s="160" t="s">
        <v>159</v>
      </c>
      <c r="B5" s="218" t="s">
        <v>261</v>
      </c>
      <c r="C5"/>
      <c r="D5"/>
      <c r="E5"/>
      <c r="F5"/>
    </row>
    <row r="6" spans="1:7" s="1" customFormat="1" ht="20.25" customHeight="1" x14ac:dyDescent="0.3"/>
    <row r="7" spans="1:7" ht="20.25" customHeight="1" x14ac:dyDescent="0.3">
      <c r="A7" s="105" t="s">
        <v>176</v>
      </c>
      <c r="B7" s="40"/>
      <c r="C7" s="40"/>
      <c r="D7" s="40"/>
      <c r="E7" s="40"/>
      <c r="F7" s="40"/>
    </row>
    <row r="8" spans="1:7" ht="20.25" customHeight="1" x14ac:dyDescent="0.35">
      <c r="A8" s="53" t="s">
        <v>177</v>
      </c>
      <c r="B8" s="41"/>
      <c r="C8" s="40"/>
      <c r="D8" s="40"/>
      <c r="E8" s="40"/>
      <c r="F8" s="40"/>
    </row>
    <row r="9" spans="1:7" s="19" customFormat="1" ht="20.25" customHeight="1" x14ac:dyDescent="0.3">
      <c r="A9" s="290" t="s">
        <v>197</v>
      </c>
      <c r="B9" s="291" t="s">
        <v>181</v>
      </c>
      <c r="C9" s="298"/>
      <c r="D9" s="298"/>
      <c r="E9" s="298"/>
      <c r="F9" s="292"/>
      <c r="G9" s="296"/>
    </row>
    <row r="10" spans="1:7" s="295" customFormat="1" ht="20.25" customHeight="1" x14ac:dyDescent="0.3">
      <c r="A10" s="290" t="s">
        <v>195</v>
      </c>
      <c r="B10" s="291" t="s">
        <v>3936</v>
      </c>
      <c r="C10" s="291"/>
      <c r="D10" s="291"/>
      <c r="E10" s="291"/>
      <c r="F10" s="291"/>
      <c r="G10" s="296"/>
    </row>
    <row r="11" spans="1:7" s="1" customFormat="1" ht="20.25" customHeight="1" x14ac:dyDescent="0.3">
      <c r="A11" s="276"/>
      <c r="B11" s="277"/>
      <c r="C11" s="277"/>
    </row>
    <row r="12" spans="1:7" ht="59.25" customHeight="1" x14ac:dyDescent="0.3">
      <c r="A12" s="355" t="s">
        <v>65</v>
      </c>
      <c r="B12" s="112" t="s">
        <v>138</v>
      </c>
      <c r="C12" s="133" t="s">
        <v>139</v>
      </c>
      <c r="D12" s="134" t="s">
        <v>140</v>
      </c>
      <c r="E12" s="355" t="s">
        <v>66</v>
      </c>
      <c r="F12" s="112" t="s">
        <v>147</v>
      </c>
    </row>
    <row r="13" spans="1:7" x14ac:dyDescent="0.3">
      <c r="A13" s="49">
        <v>1</v>
      </c>
      <c r="B13" s="354">
        <v>2</v>
      </c>
      <c r="C13" s="42">
        <v>3</v>
      </c>
      <c r="D13" s="42">
        <v>4</v>
      </c>
      <c r="E13" s="42">
        <v>5</v>
      </c>
      <c r="F13" s="42">
        <v>6</v>
      </c>
    </row>
    <row r="14" spans="1:7" s="1" customFormat="1" ht="20.149999999999999" customHeight="1" x14ac:dyDescent="0.3">
      <c r="A14" s="108" t="s">
        <v>44</v>
      </c>
      <c r="B14" s="277"/>
      <c r="C14" s="277"/>
    </row>
    <row r="15" spans="1:7" ht="25" customHeight="1" x14ac:dyDescent="0.3">
      <c r="A15" s="155" t="s">
        <v>144</v>
      </c>
      <c r="B15" s="155" t="s">
        <v>144</v>
      </c>
      <c r="C15" s="155" t="s">
        <v>144</v>
      </c>
      <c r="D15" s="221">
        <f>SUM($D$17:D1000)</f>
        <v>0</v>
      </c>
      <c r="E15" s="155" t="s">
        <v>144</v>
      </c>
      <c r="F15" s="259">
        <f>SUM($F$17:F1000)</f>
        <v>0</v>
      </c>
    </row>
    <row r="16" spans="1:7" s="1" customFormat="1" ht="20.149999999999999" customHeight="1" x14ac:dyDescent="0.3">
      <c r="A16" s="226" t="s">
        <v>91</v>
      </c>
      <c r="B16" s="260"/>
      <c r="C16" s="260"/>
      <c r="D16" s="260"/>
      <c r="E16" s="260"/>
      <c r="F16" s="260"/>
    </row>
    <row r="17" spans="1:14" ht="25" customHeight="1" x14ac:dyDescent="0.3">
      <c r="A17" s="256"/>
      <c r="B17" s="200"/>
      <c r="C17" s="200"/>
      <c r="D17" s="200"/>
      <c r="E17" s="258"/>
      <c r="F17" s="255">
        <f>D17*E17</f>
        <v>0</v>
      </c>
    </row>
    <row r="18" spans="1:14" ht="25" customHeight="1" x14ac:dyDescent="0.35">
      <c r="A18" s="261"/>
      <c r="B18" s="261"/>
      <c r="C18" s="230"/>
      <c r="D18" s="230"/>
      <c r="E18" s="230"/>
      <c r="F18" s="230"/>
    </row>
    <row r="19" spans="1:14" ht="25" customHeight="1" x14ac:dyDescent="0.3">
      <c r="A19" s="36"/>
    </row>
    <row r="20" spans="1:14" ht="25" customHeight="1" x14ac:dyDescent="0.3">
      <c r="A20" s="36"/>
      <c r="B20" s="48"/>
      <c r="C20" s="48"/>
      <c r="D20" s="48"/>
      <c r="E20" s="48"/>
      <c r="F20" s="48"/>
    </row>
    <row r="21" spans="1:14" ht="25" customHeight="1" x14ac:dyDescent="0.3">
      <c r="A21" s="27"/>
    </row>
    <row r="24" spans="1:14" x14ac:dyDescent="0.3">
      <c r="G24" s="48"/>
      <c r="H24" s="48"/>
      <c r="I24" s="48"/>
      <c r="J24" s="48"/>
      <c r="K24" s="48"/>
      <c r="L24" s="48"/>
      <c r="M24" s="48"/>
      <c r="N24" s="48"/>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8">
    <tabColor rgb="FFFFFF00"/>
  </sheetPr>
  <dimension ref="A1:O30"/>
  <sheetViews>
    <sheetView zoomScaleNormal="100" zoomScalePageLayoutView="55" workbookViewId="0"/>
  </sheetViews>
  <sheetFormatPr baseColWidth="10" defaultColWidth="11" defaultRowHeight="14.5" x14ac:dyDescent="0.35"/>
  <cols>
    <col min="1" max="1" width="22.83203125" style="38" customWidth="1"/>
    <col min="2" max="2" width="19.83203125" style="38" customWidth="1"/>
    <col min="3" max="3" width="16.08203125" style="38" customWidth="1"/>
    <col min="4" max="4" width="14.08203125" style="38" customWidth="1"/>
    <col min="5" max="5" width="16.08203125" style="38" customWidth="1"/>
    <col min="6" max="6" width="11.33203125" style="38" bestFit="1" customWidth="1"/>
    <col min="7" max="16384" width="11" style="38"/>
  </cols>
  <sheetData>
    <row r="1" spans="1:14" s="1" customFormat="1" ht="20.25" customHeight="1" x14ac:dyDescent="0.3">
      <c r="A1" s="1" t="s">
        <v>160</v>
      </c>
    </row>
    <row r="2" spans="1:14" s="1" customFormat="1" ht="20.25" customHeight="1" x14ac:dyDescent="0.3">
      <c r="A2" s="160" t="s">
        <v>81</v>
      </c>
      <c r="B2" s="218"/>
      <c r="C2" s="179"/>
      <c r="D2" s="179"/>
      <c r="E2" s="179"/>
      <c r="F2" s="179"/>
    </row>
    <row r="3" spans="1:14" s="1" customFormat="1" ht="20.25" customHeight="1" x14ac:dyDescent="0.3">
      <c r="A3" s="160" t="s">
        <v>13</v>
      </c>
      <c r="B3" s="218"/>
      <c r="C3" s="179"/>
      <c r="D3" s="179"/>
      <c r="E3" s="179"/>
      <c r="F3" s="179"/>
    </row>
    <row r="4" spans="1:14" s="1" customFormat="1" ht="20.25" customHeight="1" x14ac:dyDescent="0.3">
      <c r="A4" s="160" t="s">
        <v>0</v>
      </c>
      <c r="B4" s="278"/>
      <c r="C4" s="278"/>
      <c r="D4" s="278"/>
      <c r="E4" s="278"/>
      <c r="F4" s="278"/>
    </row>
    <row r="5" spans="1:14" s="1" customFormat="1" ht="20.25" customHeight="1" x14ac:dyDescent="0.3">
      <c r="A5" s="160" t="s">
        <v>159</v>
      </c>
      <c r="B5" s="218" t="s">
        <v>262</v>
      </c>
      <c r="C5"/>
      <c r="D5"/>
      <c r="E5"/>
      <c r="F5"/>
    </row>
    <row r="6" spans="1:14" s="1" customFormat="1" ht="20.25" customHeight="1" x14ac:dyDescent="0.3"/>
    <row r="7" spans="1:14" s="65" customFormat="1" ht="20.25" customHeight="1" x14ac:dyDescent="0.3">
      <c r="A7" s="105" t="s">
        <v>167</v>
      </c>
      <c r="B7" s="40"/>
      <c r="C7" s="40"/>
      <c r="D7" s="40"/>
      <c r="E7" s="40"/>
      <c r="F7" s="40"/>
    </row>
    <row r="8" spans="1:14" s="65" customFormat="1" ht="20.25" customHeight="1" x14ac:dyDescent="0.35">
      <c r="A8" s="105" t="s">
        <v>182</v>
      </c>
      <c r="B8" s="41"/>
      <c r="C8" s="40"/>
      <c r="D8" s="40"/>
      <c r="E8" s="40"/>
      <c r="F8" s="40"/>
    </row>
    <row r="9" spans="1:14" s="19" customFormat="1" ht="20.25" customHeight="1" x14ac:dyDescent="0.3">
      <c r="A9" s="290" t="s">
        <v>195</v>
      </c>
      <c r="B9" s="291"/>
      <c r="C9" s="291"/>
      <c r="D9" s="291"/>
      <c r="E9" s="291"/>
      <c r="F9" s="291"/>
    </row>
    <row r="10" spans="1:14" s="1" customFormat="1" ht="20.25" customHeight="1" x14ac:dyDescent="0.3">
      <c r="A10" s="73"/>
      <c r="B10" s="2"/>
      <c r="C10" s="2"/>
    </row>
    <row r="11" spans="1:14" s="37" customFormat="1" ht="33.75" customHeight="1" x14ac:dyDescent="0.35">
      <c r="A11" s="178" t="s">
        <v>67</v>
      </c>
      <c r="B11" s="112" t="s">
        <v>148</v>
      </c>
      <c r="C11" s="112" t="s">
        <v>95</v>
      </c>
      <c r="D11" s="50" t="s">
        <v>69</v>
      </c>
      <c r="E11" s="178" t="s">
        <v>68</v>
      </c>
      <c r="F11" s="112" t="s">
        <v>94</v>
      </c>
      <c r="G11" s="51"/>
      <c r="H11" s="51"/>
      <c r="I11" s="51"/>
      <c r="J11" s="51"/>
      <c r="K11" s="51"/>
      <c r="L11" s="51"/>
      <c r="M11" s="51"/>
      <c r="N11" s="51"/>
    </row>
    <row r="12" spans="1:14" x14ac:dyDescent="0.35">
      <c r="A12" s="49">
        <v>1</v>
      </c>
      <c r="B12" s="52">
        <v>2</v>
      </c>
      <c r="C12" s="42">
        <v>3</v>
      </c>
      <c r="D12" s="42">
        <v>4</v>
      </c>
      <c r="E12" s="176">
        <v>5</v>
      </c>
      <c r="F12" s="42">
        <v>6</v>
      </c>
      <c r="G12" s="65"/>
      <c r="H12" s="65"/>
      <c r="I12" s="65"/>
      <c r="J12" s="65"/>
      <c r="K12" s="65"/>
      <c r="L12" s="65"/>
      <c r="M12" s="65"/>
      <c r="N12" s="65"/>
    </row>
    <row r="13" spans="1:14" s="1" customFormat="1" ht="20.149999999999999" customHeight="1" x14ac:dyDescent="0.3">
      <c r="A13" s="108" t="s">
        <v>44</v>
      </c>
      <c r="B13" s="234"/>
      <c r="C13" s="234"/>
    </row>
    <row r="14" spans="1:14" ht="25" customHeight="1" x14ac:dyDescent="0.35">
      <c r="A14" s="155" t="s">
        <v>144</v>
      </c>
      <c r="B14" s="155" t="s">
        <v>144</v>
      </c>
      <c r="C14" s="155" t="s">
        <v>144</v>
      </c>
      <c r="D14" s="221"/>
      <c r="E14" s="155" t="s">
        <v>144</v>
      </c>
      <c r="F14" s="259"/>
      <c r="G14" s="65"/>
      <c r="H14" s="65"/>
      <c r="I14" s="65"/>
      <c r="J14" s="65"/>
      <c r="K14" s="65"/>
      <c r="L14" s="65"/>
      <c r="M14" s="65"/>
      <c r="N14" s="65"/>
    </row>
    <row r="15" spans="1:14" s="1" customFormat="1" ht="20.149999999999999" customHeight="1" x14ac:dyDescent="0.3">
      <c r="A15" s="226" t="s">
        <v>91</v>
      </c>
      <c r="B15" s="260"/>
      <c r="C15" s="260"/>
      <c r="D15" s="260"/>
      <c r="E15" s="260"/>
      <c r="F15" s="260"/>
    </row>
    <row r="16" spans="1:14" ht="25" customHeight="1" x14ac:dyDescent="0.35">
      <c r="A16" s="256"/>
      <c r="B16" s="200"/>
      <c r="C16" s="200"/>
      <c r="D16" s="200"/>
      <c r="E16" s="258"/>
      <c r="F16" s="255"/>
      <c r="G16" s="65"/>
      <c r="H16" s="65"/>
      <c r="I16" s="65"/>
      <c r="J16" s="65"/>
      <c r="K16" s="65"/>
      <c r="L16" s="65"/>
      <c r="M16" s="65"/>
      <c r="N16" s="65"/>
    </row>
    <row r="17" spans="1:15" ht="25" customHeight="1" x14ac:dyDescent="0.35">
      <c r="A17" s="261"/>
      <c r="B17" s="261"/>
      <c r="C17" s="230"/>
      <c r="D17" s="230"/>
      <c r="E17" s="230"/>
      <c r="F17" s="230"/>
      <c r="G17" s="65"/>
      <c r="H17" s="65"/>
      <c r="I17" s="65"/>
      <c r="J17" s="65"/>
      <c r="K17" s="65"/>
      <c r="L17" s="65"/>
      <c r="M17" s="65"/>
      <c r="N17" s="65"/>
    </row>
    <row r="18" spans="1:15" ht="25" customHeight="1" x14ac:dyDescent="0.35">
      <c r="A18" s="36"/>
      <c r="B18" s="65"/>
      <c r="C18" s="65"/>
      <c r="D18" s="65"/>
      <c r="E18" s="65"/>
      <c r="F18" s="65"/>
      <c r="G18" s="65"/>
      <c r="H18" s="65"/>
      <c r="I18" s="65"/>
      <c r="J18" s="65"/>
      <c r="K18" s="65"/>
      <c r="L18" s="65"/>
      <c r="M18" s="65"/>
      <c r="N18" s="65"/>
    </row>
    <row r="19" spans="1:15" ht="25" customHeight="1" x14ac:dyDescent="0.35">
      <c r="A19" s="36"/>
      <c r="B19" s="48"/>
      <c r="C19" s="48"/>
      <c r="D19" s="48"/>
      <c r="E19" s="48"/>
      <c r="F19" s="48"/>
      <c r="G19" s="65"/>
      <c r="H19" s="65"/>
      <c r="I19" s="65"/>
      <c r="J19" s="65"/>
      <c r="K19" s="65"/>
      <c r="L19" s="65"/>
      <c r="M19" s="65"/>
      <c r="N19" s="65"/>
    </row>
    <row r="20" spans="1:15" ht="25" customHeight="1" x14ac:dyDescent="0.35">
      <c r="A20" s="27"/>
      <c r="B20" s="65"/>
      <c r="C20" s="65"/>
      <c r="D20" s="65"/>
      <c r="E20" s="65"/>
      <c r="F20" s="65"/>
      <c r="G20" s="65"/>
      <c r="H20" s="65"/>
      <c r="I20" s="65"/>
      <c r="J20" s="65"/>
      <c r="K20" s="65"/>
      <c r="L20" s="65"/>
      <c r="M20" s="65"/>
      <c r="N20" s="65"/>
    </row>
    <row r="21" spans="1:15" x14ac:dyDescent="0.35">
      <c r="A21" s="65"/>
      <c r="B21" s="65"/>
      <c r="C21" s="65"/>
      <c r="D21" s="65"/>
      <c r="E21" s="65"/>
      <c r="F21" s="65"/>
      <c r="G21" s="65"/>
      <c r="H21" s="65"/>
      <c r="I21" s="65"/>
      <c r="J21" s="65"/>
      <c r="K21" s="65"/>
      <c r="L21" s="65"/>
      <c r="M21" s="65"/>
      <c r="N21" s="65"/>
    </row>
    <row r="22" spans="1:15" x14ac:dyDescent="0.35">
      <c r="A22" s="65"/>
      <c r="B22" s="65"/>
      <c r="C22" s="65"/>
      <c r="D22" s="65"/>
      <c r="E22" s="65"/>
      <c r="F22" s="65"/>
      <c r="G22" s="65"/>
      <c r="H22" s="65"/>
      <c r="I22" s="65"/>
      <c r="J22" s="65"/>
      <c r="K22" s="65"/>
      <c r="L22" s="65"/>
      <c r="M22" s="65"/>
      <c r="N22" s="65"/>
      <c r="O22" s="65"/>
    </row>
    <row r="23" spans="1:15" x14ac:dyDescent="0.35">
      <c r="A23" s="65"/>
      <c r="B23" s="65"/>
      <c r="C23" s="65"/>
      <c r="D23" s="65"/>
      <c r="E23" s="65"/>
      <c r="F23" s="65"/>
      <c r="G23" s="48"/>
      <c r="H23" s="48"/>
      <c r="I23" s="48"/>
      <c r="J23" s="48"/>
      <c r="K23" s="48"/>
      <c r="L23" s="48"/>
      <c r="M23" s="48"/>
      <c r="N23" s="48"/>
      <c r="O23" s="48"/>
    </row>
    <row r="24" spans="1:15" x14ac:dyDescent="0.35">
      <c r="A24" s="65"/>
      <c r="B24" s="65"/>
      <c r="C24" s="65"/>
      <c r="D24" s="65"/>
      <c r="E24" s="65"/>
      <c r="F24" s="65"/>
      <c r="G24" s="65"/>
      <c r="H24" s="65"/>
      <c r="I24" s="65"/>
      <c r="J24" s="65"/>
      <c r="K24" s="65"/>
      <c r="L24" s="65"/>
      <c r="M24" s="65"/>
      <c r="N24" s="65"/>
      <c r="O24" s="65"/>
    </row>
    <row r="25" spans="1:15" x14ac:dyDescent="0.35">
      <c r="A25" s="65"/>
      <c r="B25" s="65"/>
      <c r="C25" s="65"/>
      <c r="D25" s="65"/>
      <c r="E25" s="65"/>
      <c r="F25" s="65"/>
      <c r="G25" s="65"/>
      <c r="H25" s="65"/>
      <c r="I25" s="65"/>
      <c r="J25" s="65"/>
      <c r="K25" s="65"/>
      <c r="L25" s="65"/>
      <c r="M25" s="65"/>
      <c r="N25" s="65"/>
      <c r="O25" s="65"/>
    </row>
    <row r="26" spans="1:15" x14ac:dyDescent="0.35">
      <c r="A26" s="65"/>
      <c r="B26" s="65"/>
      <c r="C26" s="65"/>
      <c r="D26" s="65"/>
      <c r="E26" s="65"/>
      <c r="F26" s="65"/>
      <c r="G26" s="65"/>
      <c r="H26" s="65"/>
      <c r="I26" s="65"/>
      <c r="J26" s="65"/>
      <c r="K26" s="65"/>
      <c r="L26" s="65"/>
      <c r="M26" s="65"/>
      <c r="N26" s="65"/>
      <c r="O26" s="65"/>
    </row>
    <row r="27" spans="1:15" x14ac:dyDescent="0.35">
      <c r="A27" s="65"/>
      <c r="B27" s="65"/>
      <c r="C27" s="65"/>
      <c r="D27" s="65"/>
      <c r="E27" s="65"/>
      <c r="F27" s="65"/>
      <c r="G27" s="65"/>
      <c r="H27" s="65"/>
      <c r="I27" s="65"/>
      <c r="J27" s="65"/>
      <c r="K27" s="65"/>
      <c r="L27" s="65"/>
      <c r="M27" s="65"/>
      <c r="N27" s="65"/>
      <c r="O27" s="65"/>
    </row>
    <row r="28" spans="1:15" x14ac:dyDescent="0.35">
      <c r="A28" s="65"/>
      <c r="B28" s="65"/>
      <c r="C28" s="65"/>
      <c r="D28" s="65"/>
      <c r="E28" s="65"/>
      <c r="F28" s="65"/>
      <c r="G28" s="65"/>
      <c r="H28" s="65"/>
      <c r="I28" s="65"/>
      <c r="J28" s="65"/>
      <c r="K28" s="65"/>
      <c r="L28" s="65"/>
      <c r="M28" s="65"/>
      <c r="N28" s="65"/>
      <c r="O28" s="65"/>
    </row>
    <row r="29" spans="1:15" x14ac:dyDescent="0.35">
      <c r="A29" s="65"/>
      <c r="B29" s="65"/>
      <c r="C29" s="65"/>
      <c r="D29" s="65"/>
      <c r="E29" s="65"/>
      <c r="F29" s="65"/>
      <c r="G29" s="65"/>
      <c r="H29" s="65"/>
      <c r="I29" s="65"/>
      <c r="J29" s="65"/>
      <c r="K29" s="65"/>
      <c r="L29" s="65"/>
      <c r="M29" s="65"/>
      <c r="N29" s="65"/>
      <c r="O29" s="65"/>
    </row>
    <row r="30" spans="1:15" x14ac:dyDescent="0.35">
      <c r="A30" s="65"/>
      <c r="B30" s="65"/>
      <c r="C30" s="65"/>
      <c r="D30" s="65"/>
      <c r="E30" s="65"/>
      <c r="F30" s="65"/>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0"/>
  <sheetViews>
    <sheetView zoomScaleNormal="100" zoomScalePageLayoutView="55" workbookViewId="0"/>
  </sheetViews>
  <sheetFormatPr baseColWidth="10" defaultColWidth="11" defaultRowHeight="14.5" x14ac:dyDescent="0.35"/>
  <cols>
    <col min="1" max="1" width="22.83203125" style="38" customWidth="1"/>
    <col min="2" max="2" width="19.83203125" style="38" customWidth="1"/>
    <col min="3" max="3" width="16.08203125" style="38" customWidth="1"/>
    <col min="4" max="4" width="14.08203125" style="38" customWidth="1"/>
    <col min="5" max="5" width="16.08203125" style="38" customWidth="1"/>
    <col min="6" max="6" width="11.33203125" style="38" bestFit="1" customWidth="1"/>
    <col min="7" max="16384" width="11" style="38"/>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263</v>
      </c>
      <c r="C5"/>
      <c r="D5"/>
      <c r="E5"/>
      <c r="F5"/>
    </row>
    <row r="6" spans="1:14" s="1" customFormat="1" ht="20.25" customHeight="1" x14ac:dyDescent="0.3"/>
    <row r="7" spans="1:14" s="65" customFormat="1" ht="20.25" customHeight="1" x14ac:dyDescent="0.3">
      <c r="A7" s="105" t="s">
        <v>167</v>
      </c>
      <c r="B7" s="40"/>
      <c r="C7" s="40"/>
      <c r="D7" s="40"/>
      <c r="E7" s="40"/>
      <c r="F7" s="40"/>
    </row>
    <row r="8" spans="1:14" s="65" customFormat="1" ht="20.25" customHeight="1" x14ac:dyDescent="0.35">
      <c r="A8" s="105" t="s">
        <v>182</v>
      </c>
      <c r="B8" s="41"/>
      <c r="C8" s="40"/>
      <c r="D8" s="40"/>
      <c r="E8" s="40"/>
      <c r="F8" s="40"/>
    </row>
    <row r="9" spans="1:14" s="19" customFormat="1" ht="20.25" customHeight="1" x14ac:dyDescent="0.3">
      <c r="A9" s="290" t="s">
        <v>195</v>
      </c>
      <c r="B9" s="291" t="s">
        <v>3938</v>
      </c>
      <c r="C9" s="291"/>
      <c r="D9" s="291"/>
      <c r="E9" s="291"/>
      <c r="F9" s="291"/>
    </row>
    <row r="10" spans="1:14" s="1" customFormat="1" ht="20.25" customHeight="1" x14ac:dyDescent="0.3">
      <c r="A10" s="276"/>
      <c r="B10" s="277"/>
      <c r="C10" s="277"/>
    </row>
    <row r="11" spans="1:14" s="37" customFormat="1" ht="33.75" customHeight="1" x14ac:dyDescent="0.35">
      <c r="A11" s="355" t="s">
        <v>67</v>
      </c>
      <c r="B11" s="112" t="s">
        <v>148</v>
      </c>
      <c r="C11" s="112" t="s">
        <v>95</v>
      </c>
      <c r="D11" s="50" t="s">
        <v>69</v>
      </c>
      <c r="E11" s="355" t="s">
        <v>68</v>
      </c>
      <c r="F11" s="112" t="s">
        <v>94</v>
      </c>
      <c r="G11" s="51"/>
      <c r="H11" s="51"/>
      <c r="I11" s="51"/>
      <c r="J11" s="51"/>
      <c r="K11" s="51"/>
      <c r="L11" s="51"/>
      <c r="M11" s="51"/>
      <c r="N11" s="51"/>
    </row>
    <row r="12" spans="1:14" x14ac:dyDescent="0.35">
      <c r="A12" s="49">
        <v>1</v>
      </c>
      <c r="B12" s="52">
        <v>2</v>
      </c>
      <c r="C12" s="42">
        <v>3</v>
      </c>
      <c r="D12" s="42">
        <v>4</v>
      </c>
      <c r="E12" s="354">
        <v>5</v>
      </c>
      <c r="F12" s="42">
        <v>6</v>
      </c>
      <c r="G12" s="65"/>
      <c r="H12" s="65"/>
      <c r="I12" s="65"/>
      <c r="J12" s="65"/>
      <c r="K12" s="65"/>
      <c r="L12" s="65"/>
      <c r="M12" s="65"/>
      <c r="N12" s="65"/>
    </row>
    <row r="13" spans="1:14" s="1" customFormat="1" ht="20.149999999999999" customHeight="1" x14ac:dyDescent="0.3">
      <c r="A13" s="108" t="s">
        <v>44</v>
      </c>
      <c r="B13" s="277"/>
      <c r="C13" s="277"/>
    </row>
    <row r="14" spans="1:14" ht="25" customHeight="1" x14ac:dyDescent="0.35">
      <c r="A14" s="155" t="s">
        <v>144</v>
      </c>
      <c r="B14" s="155" t="s">
        <v>144</v>
      </c>
      <c r="C14" s="155" t="s">
        <v>144</v>
      </c>
      <c r="D14" s="221">
        <f>SUM($D$16:D1000)</f>
        <v>0</v>
      </c>
      <c r="E14" s="155" t="s">
        <v>144</v>
      </c>
      <c r="F14" s="259">
        <f>SUM($F$16:F1000)</f>
        <v>0</v>
      </c>
      <c r="G14" s="65"/>
      <c r="H14" s="65"/>
      <c r="I14" s="65"/>
      <c r="J14" s="65"/>
      <c r="K14" s="65"/>
      <c r="L14" s="65"/>
      <c r="M14" s="65"/>
      <c r="N14" s="65"/>
    </row>
    <row r="15" spans="1:14" s="1" customFormat="1" ht="20.149999999999999" customHeight="1" x14ac:dyDescent="0.3">
      <c r="A15" s="226" t="s">
        <v>91</v>
      </c>
      <c r="B15" s="260"/>
      <c r="C15" s="260"/>
      <c r="D15" s="260"/>
      <c r="E15" s="260"/>
      <c r="F15" s="260"/>
    </row>
    <row r="16" spans="1:14" ht="25" customHeight="1" x14ac:dyDescent="0.35">
      <c r="A16" s="256"/>
      <c r="B16" s="200"/>
      <c r="C16" s="200"/>
      <c r="D16" s="200"/>
      <c r="E16" s="258"/>
      <c r="F16" s="255">
        <f>D16*E16</f>
        <v>0</v>
      </c>
      <c r="G16" s="65"/>
      <c r="H16" s="65"/>
      <c r="I16" s="65"/>
      <c r="J16" s="65"/>
      <c r="K16" s="65"/>
      <c r="L16" s="65"/>
      <c r="M16" s="65"/>
      <c r="N16" s="65"/>
    </row>
    <row r="17" spans="1:15" ht="25" customHeight="1" x14ac:dyDescent="0.35">
      <c r="A17" s="261"/>
      <c r="B17" s="261"/>
      <c r="C17" s="230"/>
      <c r="D17" s="230"/>
      <c r="E17" s="230"/>
      <c r="F17" s="230"/>
      <c r="G17" s="65"/>
      <c r="H17" s="65"/>
      <c r="I17" s="65"/>
      <c r="J17" s="65"/>
      <c r="K17" s="65"/>
      <c r="L17" s="65"/>
      <c r="M17" s="65"/>
      <c r="N17" s="65"/>
    </row>
    <row r="18" spans="1:15" ht="25" customHeight="1" x14ac:dyDescent="0.35">
      <c r="A18" s="36"/>
      <c r="B18" s="65"/>
      <c r="C18" s="65"/>
      <c r="D18" s="65"/>
      <c r="E18" s="65"/>
      <c r="F18" s="65"/>
      <c r="G18" s="65"/>
      <c r="H18" s="65"/>
      <c r="I18" s="65"/>
      <c r="J18" s="65"/>
      <c r="K18" s="65"/>
      <c r="L18" s="65"/>
      <c r="M18" s="65"/>
      <c r="N18" s="65"/>
    </row>
    <row r="19" spans="1:15" ht="25" customHeight="1" x14ac:dyDescent="0.35">
      <c r="A19" s="36"/>
      <c r="B19" s="48"/>
      <c r="C19" s="48"/>
      <c r="D19" s="48"/>
      <c r="E19" s="48"/>
      <c r="F19" s="48"/>
      <c r="G19" s="65"/>
      <c r="H19" s="65"/>
      <c r="I19" s="65"/>
      <c r="J19" s="65"/>
      <c r="K19" s="65"/>
      <c r="L19" s="65"/>
      <c r="M19" s="65"/>
      <c r="N19" s="65"/>
    </row>
    <row r="20" spans="1:15" ht="25" customHeight="1" x14ac:dyDescent="0.35">
      <c r="A20" s="27"/>
      <c r="B20" s="65"/>
      <c r="C20" s="65"/>
      <c r="D20" s="65"/>
      <c r="E20" s="65"/>
      <c r="F20" s="65"/>
      <c r="G20" s="65"/>
      <c r="H20" s="65"/>
      <c r="I20" s="65"/>
      <c r="J20" s="65"/>
      <c r="K20" s="65"/>
      <c r="L20" s="65"/>
      <c r="M20" s="65"/>
      <c r="N20" s="65"/>
    </row>
    <row r="21" spans="1:15" x14ac:dyDescent="0.35">
      <c r="A21" s="65"/>
      <c r="B21" s="65"/>
      <c r="C21" s="65"/>
      <c r="D21" s="65"/>
      <c r="E21" s="65"/>
      <c r="F21" s="65"/>
      <c r="G21" s="65"/>
      <c r="H21" s="65"/>
      <c r="I21" s="65"/>
      <c r="J21" s="65"/>
      <c r="K21" s="65"/>
      <c r="L21" s="65"/>
      <c r="M21" s="65"/>
      <c r="N21" s="65"/>
    </row>
    <row r="22" spans="1:15" x14ac:dyDescent="0.35">
      <c r="A22" s="65"/>
      <c r="B22" s="65"/>
      <c r="C22" s="65"/>
      <c r="D22" s="65"/>
      <c r="E22" s="65"/>
      <c r="F22" s="65"/>
      <c r="G22" s="65"/>
      <c r="H22" s="65"/>
      <c r="I22" s="65"/>
      <c r="J22" s="65"/>
      <c r="K22" s="65"/>
      <c r="L22" s="65"/>
      <c r="M22" s="65"/>
      <c r="N22" s="65"/>
      <c r="O22" s="65"/>
    </row>
    <row r="23" spans="1:15" x14ac:dyDescent="0.35">
      <c r="A23" s="65"/>
      <c r="B23" s="65"/>
      <c r="C23" s="65"/>
      <c r="D23" s="65"/>
      <c r="E23" s="65"/>
      <c r="F23" s="65"/>
      <c r="G23" s="48"/>
      <c r="H23" s="48"/>
      <c r="I23" s="48"/>
      <c r="J23" s="48"/>
      <c r="K23" s="48"/>
      <c r="L23" s="48"/>
      <c r="M23" s="48"/>
      <c r="N23" s="48"/>
      <c r="O23" s="48"/>
    </row>
    <row r="24" spans="1:15" x14ac:dyDescent="0.35">
      <c r="A24" s="65"/>
      <c r="B24" s="65"/>
      <c r="C24" s="65"/>
      <c r="D24" s="65"/>
      <c r="E24" s="65"/>
      <c r="F24" s="65"/>
      <c r="G24" s="65"/>
      <c r="H24" s="65"/>
      <c r="I24" s="65"/>
      <c r="J24" s="65"/>
      <c r="K24" s="65"/>
      <c r="L24" s="65"/>
      <c r="M24" s="65"/>
      <c r="N24" s="65"/>
      <c r="O24" s="65"/>
    </row>
    <row r="25" spans="1:15" x14ac:dyDescent="0.35">
      <c r="A25" s="65"/>
      <c r="B25" s="65"/>
      <c r="C25" s="65"/>
      <c r="D25" s="65"/>
      <c r="E25" s="65"/>
      <c r="F25" s="65"/>
      <c r="G25" s="65"/>
      <c r="H25" s="65"/>
      <c r="I25" s="65"/>
      <c r="J25" s="65"/>
      <c r="K25" s="65"/>
      <c r="L25" s="65"/>
      <c r="M25" s="65"/>
      <c r="N25" s="65"/>
      <c r="O25" s="65"/>
    </row>
    <row r="26" spans="1:15" x14ac:dyDescent="0.35">
      <c r="A26" s="65"/>
      <c r="B26" s="65"/>
      <c r="C26" s="65"/>
      <c r="D26" s="65"/>
      <c r="E26" s="65"/>
      <c r="F26" s="65"/>
      <c r="G26" s="65"/>
      <c r="H26" s="65"/>
      <c r="I26" s="65"/>
      <c r="J26" s="65"/>
      <c r="K26" s="65"/>
      <c r="L26" s="65"/>
      <c r="M26" s="65"/>
      <c r="N26" s="65"/>
      <c r="O26" s="65"/>
    </row>
    <row r="27" spans="1:15" x14ac:dyDescent="0.35">
      <c r="A27" s="65"/>
      <c r="B27" s="65"/>
      <c r="C27" s="65"/>
      <c r="D27" s="65"/>
      <c r="E27" s="65"/>
      <c r="F27" s="65"/>
      <c r="G27" s="65"/>
      <c r="H27" s="65"/>
      <c r="I27" s="65"/>
      <c r="J27" s="65"/>
      <c r="K27" s="65"/>
      <c r="L27" s="65"/>
      <c r="M27" s="65"/>
      <c r="N27" s="65"/>
      <c r="O27" s="65"/>
    </row>
    <row r="28" spans="1:15" x14ac:dyDescent="0.35">
      <c r="A28" s="65"/>
      <c r="B28" s="65"/>
      <c r="C28" s="65"/>
      <c r="D28" s="65"/>
      <c r="E28" s="65"/>
      <c r="F28" s="65"/>
      <c r="G28" s="65"/>
      <c r="H28" s="65"/>
      <c r="I28" s="65"/>
      <c r="J28" s="65"/>
      <c r="K28" s="65"/>
      <c r="L28" s="65"/>
      <c r="M28" s="65"/>
      <c r="N28" s="65"/>
      <c r="O28" s="65"/>
    </row>
    <row r="29" spans="1:15" x14ac:dyDescent="0.35">
      <c r="A29" s="65"/>
      <c r="B29" s="65"/>
      <c r="C29" s="65"/>
      <c r="D29" s="65"/>
      <c r="E29" s="65"/>
      <c r="F29" s="65"/>
      <c r="G29" s="65"/>
      <c r="H29" s="65"/>
      <c r="I29" s="65"/>
      <c r="J29" s="65"/>
      <c r="K29" s="65"/>
      <c r="L29" s="65"/>
      <c r="M29" s="65"/>
      <c r="N29" s="65"/>
      <c r="O29" s="65"/>
    </row>
    <row r="30" spans="1:15" x14ac:dyDescent="0.35">
      <c r="A30" s="65"/>
      <c r="B30" s="65"/>
      <c r="C30" s="65"/>
      <c r="D30" s="65"/>
      <c r="E30" s="65"/>
      <c r="F30" s="65"/>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56"/>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65" customWidth="1"/>
    <col min="5" max="5" width="13.08203125" style="324" customWidth="1"/>
    <col min="6" max="6" width="25.83203125" style="324" customWidth="1"/>
    <col min="7" max="7" width="20.33203125" style="65" customWidth="1"/>
    <col min="8" max="16384" width="10" style="65"/>
  </cols>
  <sheetData>
    <row r="1" spans="1:11" s="1" customFormat="1" ht="20.25" customHeight="1" x14ac:dyDescent="0.3">
      <c r="A1" s="1" t="s">
        <v>160</v>
      </c>
      <c r="E1" s="314"/>
      <c r="F1" s="314"/>
    </row>
    <row r="2" spans="1:11" s="1" customFormat="1" ht="20.25" customHeight="1" x14ac:dyDescent="0.3">
      <c r="A2" s="160" t="s">
        <v>81</v>
      </c>
      <c r="B2" s="218">
        <f>'A1'!B2</f>
        <v>2021</v>
      </c>
      <c r="C2" s="179"/>
      <c r="D2" s="179"/>
      <c r="E2" s="315"/>
      <c r="F2" s="315"/>
    </row>
    <row r="3" spans="1:11" s="1" customFormat="1" ht="20.25" customHeight="1" x14ac:dyDescent="0.3">
      <c r="A3" s="160" t="s">
        <v>13</v>
      </c>
      <c r="B3" s="436">
        <f>'A1'!B3</f>
        <v>44287</v>
      </c>
      <c r="C3" s="179"/>
      <c r="D3" s="179"/>
      <c r="E3" s="315"/>
      <c r="F3" s="315"/>
    </row>
    <row r="4" spans="1:11" s="1" customFormat="1" ht="20.25" customHeight="1" x14ac:dyDescent="0.3">
      <c r="A4" s="160" t="s">
        <v>0</v>
      </c>
      <c r="B4" s="278" t="str">
        <f>Krankenhaus</f>
        <v>DIE BEZEICHNUNG IHRER KLINIK</v>
      </c>
      <c r="C4" s="278"/>
      <c r="D4" s="278"/>
      <c r="E4" s="316"/>
      <c r="F4" s="316"/>
    </row>
    <row r="5" spans="1:11" s="1" customFormat="1" ht="20.25" customHeight="1" x14ac:dyDescent="0.3">
      <c r="A5" s="160" t="s">
        <v>159</v>
      </c>
      <c r="B5" s="218" t="s">
        <v>203</v>
      </c>
      <c r="C5"/>
      <c r="D5"/>
      <c r="E5" s="317"/>
      <c r="F5" s="317"/>
    </row>
    <row r="6" spans="1:11" s="1" customFormat="1" ht="20.25" customHeight="1" x14ac:dyDescent="0.3">
      <c r="E6" s="314"/>
      <c r="F6" s="314"/>
    </row>
    <row r="7" spans="1:11" s="1" customFormat="1" ht="20.25" customHeight="1" x14ac:dyDescent="0.3">
      <c r="A7" s="105" t="s">
        <v>163</v>
      </c>
      <c r="B7" s="106"/>
      <c r="C7" s="106"/>
      <c r="D7" s="106"/>
      <c r="E7" s="318"/>
      <c r="F7" s="319"/>
    </row>
    <row r="8" spans="1:11" s="1" customFormat="1" ht="20.25" customHeight="1" x14ac:dyDescent="0.3">
      <c r="A8" s="105" t="s">
        <v>191</v>
      </c>
      <c r="B8" s="106"/>
      <c r="C8" s="106"/>
      <c r="D8" s="106"/>
      <c r="E8" s="318"/>
      <c r="F8" s="319"/>
    </row>
    <row r="9" spans="1:11" s="19" customFormat="1" ht="20.25" customHeight="1" x14ac:dyDescent="0.3">
      <c r="A9" s="290" t="s">
        <v>195</v>
      </c>
      <c r="B9" s="291" t="s">
        <v>3932</v>
      </c>
      <c r="C9" s="291"/>
      <c r="D9" s="291"/>
      <c r="E9" s="291"/>
      <c r="F9" s="291"/>
      <c r="G9" s="291"/>
      <c r="H9" s="291"/>
      <c r="I9" s="291"/>
      <c r="J9" s="291"/>
      <c r="K9" s="291"/>
    </row>
    <row r="10" spans="1:11" s="1" customFormat="1" ht="20.25" customHeight="1" x14ac:dyDescent="0.3">
      <c r="A10" s="15"/>
      <c r="B10" s="15"/>
      <c r="C10" s="15"/>
      <c r="D10" s="15"/>
      <c r="E10" s="321"/>
      <c r="F10" s="314"/>
    </row>
    <row r="11" spans="1:11" ht="15" customHeight="1" x14ac:dyDescent="0.3">
      <c r="A11" s="508" t="s">
        <v>40</v>
      </c>
      <c r="B11" s="506" t="s">
        <v>41</v>
      </c>
      <c r="C11" s="511" t="s">
        <v>118</v>
      </c>
      <c r="D11" s="511" t="s">
        <v>119</v>
      </c>
      <c r="E11" s="513" t="s">
        <v>42</v>
      </c>
      <c r="F11" s="513" t="s">
        <v>43</v>
      </c>
    </row>
    <row r="12" spans="1:11" ht="72.75" customHeight="1" x14ac:dyDescent="0.3">
      <c r="A12" s="509"/>
      <c r="B12" s="510"/>
      <c r="C12" s="512"/>
      <c r="D12" s="512"/>
      <c r="E12" s="515"/>
      <c r="F12" s="514"/>
    </row>
    <row r="13" spans="1:11" x14ac:dyDescent="0.3">
      <c r="A13" s="42">
        <v>1</v>
      </c>
      <c r="B13" s="43">
        <v>2</v>
      </c>
      <c r="C13" s="42">
        <v>3</v>
      </c>
      <c r="D13" s="42">
        <v>4</v>
      </c>
      <c r="E13" s="325">
        <v>5</v>
      </c>
      <c r="F13" s="325">
        <v>6</v>
      </c>
    </row>
    <row r="14" spans="1:11" s="1" customFormat="1" ht="20.149999999999999" customHeight="1" x14ac:dyDescent="0.3">
      <c r="A14" s="108" t="s">
        <v>44</v>
      </c>
      <c r="B14" s="277"/>
      <c r="C14" s="277"/>
      <c r="E14" s="314"/>
      <c r="F14" s="314"/>
    </row>
    <row r="15" spans="1:11" ht="25" customHeight="1" x14ac:dyDescent="0.3">
      <c r="A15" s="155" t="s">
        <v>144</v>
      </c>
      <c r="B15" s="155" t="s">
        <v>144</v>
      </c>
      <c r="C15" s="221">
        <f>SUM($C$17:C1001)</f>
        <v>200</v>
      </c>
      <c r="D15" s="221">
        <f>SUM(D17:D1001)</f>
        <v>20</v>
      </c>
      <c r="E15" s="322" t="s">
        <v>144</v>
      </c>
      <c r="F15" s="235">
        <f>SUM($F$17:F1001)</f>
        <v>35.506</v>
      </c>
    </row>
    <row r="16" spans="1:11" s="1" customFormat="1" ht="20.149999999999999" customHeight="1" x14ac:dyDescent="0.3">
      <c r="A16" s="226" t="s">
        <v>91</v>
      </c>
      <c r="B16" s="227"/>
      <c r="C16" s="227"/>
      <c r="D16" s="228"/>
      <c r="E16" s="257"/>
      <c r="F16" s="257"/>
    </row>
    <row r="17" spans="1:6" s="45" customFormat="1" ht="25" customHeight="1" x14ac:dyDescent="0.3">
      <c r="A17" s="233" t="s">
        <v>342</v>
      </c>
      <c r="B17" s="202">
        <v>1</v>
      </c>
      <c r="C17" s="200">
        <v>100</v>
      </c>
      <c r="D17" s="202">
        <v>10</v>
      </c>
      <c r="E17" s="305">
        <f>VLOOKUP(A17&amp;"#"&amp;B17,Inek2020A1a2a[],3,FALSE)</f>
        <v>2.1474000000000002</v>
      </c>
      <c r="F17" s="232">
        <f>D17*E17</f>
        <v>21.474000000000004</v>
      </c>
    </row>
    <row r="18" spans="1:6" s="45" customFormat="1" ht="25" customHeight="1" x14ac:dyDescent="0.3">
      <c r="A18" s="233" t="s">
        <v>346</v>
      </c>
      <c r="B18" s="202">
        <v>19</v>
      </c>
      <c r="C18" s="200">
        <v>100</v>
      </c>
      <c r="D18" s="202">
        <v>10</v>
      </c>
      <c r="E18" s="305">
        <f>VLOOKUP(A18&amp;"#"&amp;B18,Inek2020A1a2a[],3,FALSE)</f>
        <v>1.4032</v>
      </c>
      <c r="F18" s="232">
        <f>D18*E18</f>
        <v>14.032</v>
      </c>
    </row>
    <row r="19" spans="1:6" x14ac:dyDescent="0.3">
      <c r="A19" s="225"/>
      <c r="B19" s="225"/>
      <c r="C19" s="225"/>
      <c r="D19" s="225"/>
      <c r="E19" s="323"/>
      <c r="F19" s="323"/>
    </row>
    <row r="20" spans="1:6" x14ac:dyDescent="0.3">
      <c r="A20"/>
      <c r="B20"/>
      <c r="C20"/>
      <c r="D20"/>
      <c r="E20" s="317"/>
      <c r="F20" s="317"/>
    </row>
    <row r="21" spans="1:6" x14ac:dyDescent="0.3">
      <c r="A21"/>
      <c r="B21"/>
      <c r="C21"/>
      <c r="D21"/>
      <c r="E21" s="317"/>
      <c r="F21" s="317"/>
    </row>
    <row r="22" spans="1:6" x14ac:dyDescent="0.3">
      <c r="A22"/>
      <c r="B22"/>
      <c r="C22"/>
      <c r="D22"/>
      <c r="E22" s="317"/>
      <c r="F22" s="317"/>
    </row>
    <row r="23" spans="1:6" x14ac:dyDescent="0.3">
      <c r="A23"/>
      <c r="B23"/>
      <c r="C23"/>
      <c r="D23"/>
      <c r="E23" s="317"/>
      <c r="F23" s="317"/>
    </row>
    <row r="24" spans="1:6" x14ac:dyDescent="0.3">
      <c r="A24"/>
      <c r="B24"/>
      <c r="C24"/>
      <c r="D24"/>
      <c r="E24" s="317"/>
      <c r="F24" s="317"/>
    </row>
    <row r="25" spans="1:6" x14ac:dyDescent="0.3">
      <c r="A25"/>
      <c r="B25"/>
      <c r="C25"/>
      <c r="D25"/>
      <c r="E25" s="317"/>
      <c r="F25" s="317"/>
    </row>
    <row r="26" spans="1:6" x14ac:dyDescent="0.3">
      <c r="A26"/>
      <c r="B26"/>
      <c r="C26"/>
      <c r="D26"/>
      <c r="E26" s="317"/>
      <c r="F26" s="317"/>
    </row>
    <row r="27" spans="1:6" x14ac:dyDescent="0.3">
      <c r="A27"/>
      <c r="B27"/>
      <c r="C27"/>
      <c r="D27"/>
      <c r="E27" s="317"/>
      <c r="F27" s="317"/>
    </row>
    <row r="28" spans="1:6" x14ac:dyDescent="0.3">
      <c r="A28"/>
      <c r="B28"/>
      <c r="C28"/>
      <c r="D28"/>
      <c r="E28" s="317"/>
      <c r="F28" s="317"/>
    </row>
    <row r="29" spans="1:6" x14ac:dyDescent="0.3">
      <c r="A29"/>
      <c r="B29"/>
      <c r="C29"/>
      <c r="D29"/>
      <c r="E29" s="317"/>
      <c r="F29" s="317"/>
    </row>
    <row r="30" spans="1:6" x14ac:dyDescent="0.3">
      <c r="A30"/>
      <c r="B30"/>
      <c r="C30"/>
      <c r="D30"/>
      <c r="E30" s="317"/>
      <c r="F30" s="317"/>
    </row>
    <row r="31" spans="1:6" x14ac:dyDescent="0.3">
      <c r="A31"/>
      <c r="B31"/>
      <c r="C31"/>
      <c r="D31"/>
      <c r="E31" s="317"/>
      <c r="F31" s="317"/>
    </row>
    <row r="32" spans="1:6" x14ac:dyDescent="0.3">
      <c r="A32"/>
      <c r="B32"/>
      <c r="C32"/>
      <c r="D32"/>
      <c r="E32" s="317"/>
      <c r="F32" s="317"/>
    </row>
    <row r="33" spans="1:6" x14ac:dyDescent="0.3">
      <c r="A33"/>
      <c r="B33"/>
      <c r="C33"/>
      <c r="D33"/>
      <c r="E33" s="317"/>
      <c r="F33" s="317"/>
    </row>
    <row r="34" spans="1:6" x14ac:dyDescent="0.3">
      <c r="A34"/>
      <c r="B34"/>
      <c r="C34"/>
      <c r="D34"/>
      <c r="E34" s="317"/>
      <c r="F34" s="317"/>
    </row>
    <row r="35" spans="1:6" x14ac:dyDescent="0.3">
      <c r="A35"/>
      <c r="B35"/>
      <c r="C35"/>
      <c r="D35"/>
      <c r="E35" s="317"/>
      <c r="F35" s="317"/>
    </row>
    <row r="36" spans="1:6" x14ac:dyDescent="0.3">
      <c r="A36"/>
      <c r="B36"/>
      <c r="C36"/>
      <c r="D36"/>
      <c r="E36" s="317"/>
      <c r="F36" s="317"/>
    </row>
    <row r="37" spans="1:6" x14ac:dyDescent="0.3">
      <c r="A37"/>
      <c r="B37"/>
      <c r="C37"/>
      <c r="D37"/>
      <c r="E37" s="317"/>
      <c r="F37" s="317"/>
    </row>
    <row r="38" spans="1:6" x14ac:dyDescent="0.3">
      <c r="A38"/>
      <c r="B38"/>
      <c r="C38"/>
      <c r="D38"/>
      <c r="E38" s="317"/>
      <c r="F38" s="317"/>
    </row>
    <row r="39" spans="1:6" x14ac:dyDescent="0.3">
      <c r="A39"/>
      <c r="B39"/>
      <c r="C39"/>
      <c r="D39"/>
      <c r="E39" s="317"/>
      <c r="F39" s="317"/>
    </row>
    <row r="40" spans="1:6" x14ac:dyDescent="0.3">
      <c r="A40"/>
      <c r="B40"/>
      <c r="C40"/>
      <c r="D40"/>
      <c r="E40" s="317"/>
      <c r="F40" s="317"/>
    </row>
    <row r="41" spans="1:6" x14ac:dyDescent="0.3">
      <c r="A41"/>
      <c r="B41"/>
      <c r="C41"/>
      <c r="D41"/>
      <c r="E41" s="317"/>
      <c r="F41" s="317"/>
    </row>
    <row r="42" spans="1:6" x14ac:dyDescent="0.3">
      <c r="A42"/>
      <c r="B42"/>
      <c r="C42"/>
      <c r="D42"/>
      <c r="E42" s="317"/>
      <c r="F42" s="317"/>
    </row>
    <row r="43" spans="1:6" x14ac:dyDescent="0.3">
      <c r="A43"/>
      <c r="B43"/>
      <c r="C43"/>
      <c r="D43"/>
      <c r="E43" s="317"/>
      <c r="F43" s="317"/>
    </row>
    <row r="44" spans="1:6" x14ac:dyDescent="0.3">
      <c r="A44"/>
      <c r="B44"/>
      <c r="C44"/>
      <c r="D44"/>
      <c r="E44" s="317"/>
      <c r="F44" s="317"/>
    </row>
    <row r="45" spans="1:6" x14ac:dyDescent="0.3">
      <c r="A45"/>
      <c r="B45"/>
      <c r="C45"/>
      <c r="D45"/>
      <c r="E45" s="317"/>
      <c r="F45" s="317"/>
    </row>
    <row r="46" spans="1:6" x14ac:dyDescent="0.3">
      <c r="A46"/>
      <c r="B46"/>
      <c r="C46"/>
      <c r="D46"/>
      <c r="E46" s="317"/>
      <c r="F46" s="317"/>
    </row>
    <row r="47" spans="1:6" x14ac:dyDescent="0.3">
      <c r="A47"/>
      <c r="B47"/>
      <c r="C47"/>
      <c r="D47"/>
      <c r="E47" s="317"/>
      <c r="F47" s="317"/>
    </row>
    <row r="48" spans="1:6" x14ac:dyDescent="0.3">
      <c r="A48"/>
      <c r="B48"/>
      <c r="C48"/>
      <c r="D48"/>
      <c r="E48" s="317"/>
      <c r="F48" s="317"/>
    </row>
    <row r="49" spans="1:6" x14ac:dyDescent="0.3">
      <c r="A49"/>
      <c r="B49"/>
      <c r="C49"/>
      <c r="D49"/>
      <c r="E49" s="317"/>
      <c r="F49" s="317"/>
    </row>
    <row r="50" spans="1:6" x14ac:dyDescent="0.3">
      <c r="A50"/>
      <c r="B50"/>
      <c r="C50"/>
      <c r="D50"/>
      <c r="E50" s="317"/>
      <c r="F50" s="317"/>
    </row>
    <row r="51" spans="1:6" x14ac:dyDescent="0.3">
      <c r="A51"/>
      <c r="B51"/>
      <c r="C51"/>
      <c r="D51"/>
      <c r="E51" s="317"/>
      <c r="F51" s="317"/>
    </row>
    <row r="52" spans="1:6" x14ac:dyDescent="0.3">
      <c r="A52"/>
      <c r="B52"/>
      <c r="C52"/>
      <c r="D52"/>
      <c r="E52" s="317"/>
      <c r="F52" s="317"/>
    </row>
    <row r="53" spans="1:6" x14ac:dyDescent="0.3">
      <c r="A53"/>
      <c r="B53"/>
      <c r="C53"/>
      <c r="D53"/>
      <c r="E53" s="317"/>
      <c r="F53" s="317"/>
    </row>
    <row r="54" spans="1:6" x14ac:dyDescent="0.3">
      <c r="A54"/>
      <c r="B54"/>
      <c r="C54"/>
      <c r="D54"/>
      <c r="E54" s="317"/>
      <c r="F54" s="317"/>
    </row>
    <row r="55" spans="1:6" x14ac:dyDescent="0.3">
      <c r="A55"/>
      <c r="B55"/>
      <c r="C55"/>
      <c r="D55"/>
      <c r="E55" s="317"/>
      <c r="F55" s="317"/>
    </row>
    <row r="56" spans="1:6" x14ac:dyDescent="0.3">
      <c r="A56"/>
      <c r="B56"/>
      <c r="C56"/>
      <c r="D56"/>
      <c r="E56" s="317"/>
      <c r="F56" s="317"/>
    </row>
  </sheetData>
  <mergeCells count="6">
    <mergeCell ref="F11:F12"/>
    <mergeCell ref="A11:A12"/>
    <mergeCell ref="B11:B12"/>
    <mergeCell ref="C11:C12"/>
    <mergeCell ref="D11:D12"/>
    <mergeCell ref="E11:E12"/>
  </mergeCells>
  <pageMargins left="0.39370078740157483" right="0.39370078740157483" top="0.78740157480314965" bottom="0.78740157480314965" header="0.31496062992125984" footer="0.31496062992125984"/>
  <pageSetup paperSize="9" scale="71"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0"/>
  <sheetViews>
    <sheetView zoomScaleNormal="100" zoomScalePageLayoutView="55" workbookViewId="0"/>
  </sheetViews>
  <sheetFormatPr baseColWidth="10" defaultColWidth="11" defaultRowHeight="14.5" x14ac:dyDescent="0.35"/>
  <cols>
    <col min="1" max="1" width="22.83203125" style="38" customWidth="1"/>
    <col min="2" max="2" width="19.83203125" style="38" customWidth="1"/>
    <col min="3" max="3" width="16.08203125" style="38" customWidth="1"/>
    <col min="4" max="4" width="14.08203125" style="38" customWidth="1"/>
    <col min="5" max="5" width="16.08203125" style="38" customWidth="1"/>
    <col min="6" max="6" width="11.33203125" style="38" bestFit="1" customWidth="1"/>
    <col min="7" max="16384" width="11" style="38"/>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264</v>
      </c>
      <c r="C5"/>
      <c r="D5"/>
      <c r="E5"/>
      <c r="F5"/>
    </row>
    <row r="6" spans="1:14" s="1" customFormat="1" ht="20.25" customHeight="1" x14ac:dyDescent="0.3"/>
    <row r="7" spans="1:14" s="65" customFormat="1" ht="20.25" customHeight="1" x14ac:dyDescent="0.3">
      <c r="A7" s="105" t="s">
        <v>167</v>
      </c>
      <c r="B7" s="40"/>
      <c r="C7" s="40"/>
      <c r="D7" s="40"/>
      <c r="E7" s="40"/>
      <c r="F7" s="40"/>
    </row>
    <row r="8" spans="1:14" s="65" customFormat="1" ht="20.25" customHeight="1" x14ac:dyDescent="0.35">
      <c r="A8" s="105" t="s">
        <v>182</v>
      </c>
      <c r="B8" s="41"/>
      <c r="C8" s="40"/>
      <c r="D8" s="40"/>
      <c r="E8" s="40"/>
      <c r="F8" s="40"/>
    </row>
    <row r="9" spans="1:14" s="19" customFormat="1" ht="20.25" customHeight="1" x14ac:dyDescent="0.3">
      <c r="A9" s="290" t="s">
        <v>195</v>
      </c>
      <c r="B9" s="291" t="s">
        <v>3939</v>
      </c>
      <c r="C9" s="291"/>
      <c r="D9" s="291"/>
      <c r="E9" s="291"/>
      <c r="F9" s="291"/>
    </row>
    <row r="10" spans="1:14" s="1" customFormat="1" ht="20.25" customHeight="1" x14ac:dyDescent="0.3">
      <c r="A10" s="276"/>
      <c r="B10" s="277"/>
      <c r="C10" s="277"/>
    </row>
    <row r="11" spans="1:14" s="37" customFormat="1" ht="33.75" customHeight="1" x14ac:dyDescent="0.35">
      <c r="A11" s="355" t="s">
        <v>67</v>
      </c>
      <c r="B11" s="112" t="s">
        <v>148</v>
      </c>
      <c r="C11" s="112" t="s">
        <v>95</v>
      </c>
      <c r="D11" s="50" t="s">
        <v>69</v>
      </c>
      <c r="E11" s="355" t="s">
        <v>68</v>
      </c>
      <c r="F11" s="112" t="s">
        <v>94</v>
      </c>
      <c r="G11" s="51"/>
      <c r="H11" s="51"/>
      <c r="I11" s="51"/>
      <c r="J11" s="51"/>
      <c r="K11" s="51"/>
      <c r="L11" s="51"/>
      <c r="M11" s="51"/>
      <c r="N11" s="51"/>
    </row>
    <row r="12" spans="1:14" x14ac:dyDescent="0.35">
      <c r="A12" s="49">
        <v>1</v>
      </c>
      <c r="B12" s="52">
        <v>2</v>
      </c>
      <c r="C12" s="42">
        <v>3</v>
      </c>
      <c r="D12" s="42">
        <v>4</v>
      </c>
      <c r="E12" s="354">
        <v>5</v>
      </c>
      <c r="F12" s="42">
        <v>6</v>
      </c>
      <c r="G12" s="65"/>
      <c r="H12" s="65"/>
      <c r="I12" s="65"/>
      <c r="J12" s="65"/>
      <c r="K12" s="65"/>
      <c r="L12" s="65"/>
      <c r="M12" s="65"/>
      <c r="N12" s="65"/>
    </row>
    <row r="13" spans="1:14" s="1" customFormat="1" ht="20.149999999999999" customHeight="1" x14ac:dyDescent="0.3">
      <c r="A13" s="108" t="s">
        <v>44</v>
      </c>
      <c r="B13" s="277"/>
      <c r="C13" s="277"/>
    </row>
    <row r="14" spans="1:14" ht="25" customHeight="1" x14ac:dyDescent="0.35">
      <c r="A14" s="155" t="s">
        <v>144</v>
      </c>
      <c r="B14" s="155" t="s">
        <v>144</v>
      </c>
      <c r="C14" s="155" t="s">
        <v>144</v>
      </c>
      <c r="D14" s="221">
        <f>SUM($D$16:D1000)</f>
        <v>0</v>
      </c>
      <c r="E14" s="155" t="s">
        <v>144</v>
      </c>
      <c r="F14" s="259">
        <f>SUM($F$16:F1000)</f>
        <v>0</v>
      </c>
      <c r="G14" s="65"/>
      <c r="H14" s="65"/>
      <c r="I14" s="65"/>
      <c r="J14" s="65"/>
      <c r="K14" s="65"/>
      <c r="L14" s="65"/>
      <c r="M14" s="65"/>
      <c r="N14" s="65"/>
    </row>
    <row r="15" spans="1:14" s="1" customFormat="1" ht="20.149999999999999" customHeight="1" x14ac:dyDescent="0.3">
      <c r="A15" s="226" t="s">
        <v>91</v>
      </c>
      <c r="B15" s="260"/>
      <c r="C15" s="260"/>
      <c r="D15" s="260"/>
      <c r="E15" s="260"/>
      <c r="F15" s="260"/>
    </row>
    <row r="16" spans="1:14" ht="25" customHeight="1" x14ac:dyDescent="0.35">
      <c r="A16" s="256"/>
      <c r="B16" s="200"/>
      <c r="C16" s="200"/>
      <c r="D16" s="200"/>
      <c r="E16" s="258"/>
      <c r="F16" s="255">
        <f>D16*E16</f>
        <v>0</v>
      </c>
      <c r="G16" s="65"/>
      <c r="H16" s="65"/>
      <c r="I16" s="65"/>
      <c r="J16" s="65"/>
      <c r="K16" s="65"/>
      <c r="L16" s="65"/>
      <c r="M16" s="65"/>
      <c r="N16" s="65"/>
    </row>
    <row r="17" spans="1:15" ht="25" customHeight="1" x14ac:dyDescent="0.35">
      <c r="A17" s="261"/>
      <c r="B17" s="261"/>
      <c r="C17" s="230"/>
      <c r="D17" s="230"/>
      <c r="E17" s="230"/>
      <c r="F17" s="230"/>
      <c r="G17" s="65"/>
      <c r="H17" s="65"/>
      <c r="I17" s="65"/>
      <c r="J17" s="65"/>
      <c r="K17" s="65"/>
      <c r="L17" s="65"/>
      <c r="M17" s="65"/>
      <c r="N17" s="65"/>
    </row>
    <row r="18" spans="1:15" ht="25" customHeight="1" x14ac:dyDescent="0.35">
      <c r="A18" s="36"/>
      <c r="B18" s="65"/>
      <c r="C18" s="65"/>
      <c r="D18" s="65"/>
      <c r="E18" s="65"/>
      <c r="F18" s="65"/>
      <c r="G18" s="65"/>
      <c r="H18" s="65"/>
      <c r="I18" s="65"/>
      <c r="J18" s="65"/>
      <c r="K18" s="65"/>
      <c r="L18" s="65"/>
      <c r="M18" s="65"/>
      <c r="N18" s="65"/>
    </row>
    <row r="19" spans="1:15" ht="25" customHeight="1" x14ac:dyDescent="0.35">
      <c r="A19" s="36"/>
      <c r="B19" s="48"/>
      <c r="C19" s="48"/>
      <c r="D19" s="48"/>
      <c r="E19" s="48"/>
      <c r="F19" s="48"/>
      <c r="G19" s="65"/>
      <c r="H19" s="65"/>
      <c r="I19" s="65"/>
      <c r="J19" s="65"/>
      <c r="K19" s="65"/>
      <c r="L19" s="65"/>
      <c r="M19" s="65"/>
      <c r="N19" s="65"/>
    </row>
    <row r="20" spans="1:15" ht="25" customHeight="1" x14ac:dyDescent="0.35">
      <c r="A20" s="27"/>
      <c r="B20" s="65"/>
      <c r="C20" s="65"/>
      <c r="D20" s="65"/>
      <c r="E20" s="65"/>
      <c r="F20" s="65"/>
      <c r="G20" s="65"/>
      <c r="H20" s="65"/>
      <c r="I20" s="65"/>
      <c r="J20" s="65"/>
      <c r="K20" s="65"/>
      <c r="L20" s="65"/>
      <c r="M20" s="65"/>
      <c r="N20" s="65"/>
    </row>
    <row r="21" spans="1:15" x14ac:dyDescent="0.35">
      <c r="A21" s="65"/>
      <c r="B21" s="65"/>
      <c r="C21" s="65"/>
      <c r="D21" s="65"/>
      <c r="E21" s="65"/>
      <c r="F21" s="65"/>
      <c r="G21" s="65"/>
      <c r="H21" s="65"/>
      <c r="I21" s="65"/>
      <c r="J21" s="65"/>
      <c r="K21" s="65"/>
      <c r="L21" s="65"/>
      <c r="M21" s="65"/>
      <c r="N21" s="65"/>
    </row>
    <row r="22" spans="1:15" x14ac:dyDescent="0.35">
      <c r="A22" s="65"/>
      <c r="B22" s="65"/>
      <c r="C22" s="65"/>
      <c r="D22" s="65"/>
      <c r="E22" s="65"/>
      <c r="F22" s="65"/>
      <c r="G22" s="65"/>
      <c r="H22" s="65"/>
      <c r="I22" s="65"/>
      <c r="J22" s="65"/>
      <c r="K22" s="65"/>
      <c r="L22" s="65"/>
      <c r="M22" s="65"/>
      <c r="N22" s="65"/>
      <c r="O22" s="65"/>
    </row>
    <row r="23" spans="1:15" x14ac:dyDescent="0.35">
      <c r="A23" s="65"/>
      <c r="B23" s="65"/>
      <c r="C23" s="65"/>
      <c r="D23" s="65"/>
      <c r="E23" s="65"/>
      <c r="F23" s="65"/>
      <c r="G23" s="48"/>
      <c r="H23" s="48"/>
      <c r="I23" s="48"/>
      <c r="J23" s="48"/>
      <c r="K23" s="48"/>
      <c r="L23" s="48"/>
      <c r="M23" s="48"/>
      <c r="N23" s="48"/>
      <c r="O23" s="48"/>
    </row>
    <row r="24" spans="1:15" x14ac:dyDescent="0.35">
      <c r="A24" s="65"/>
      <c r="B24" s="65"/>
      <c r="C24" s="65"/>
      <c r="D24" s="65"/>
      <c r="E24" s="65"/>
      <c r="F24" s="65"/>
      <c r="G24" s="65"/>
      <c r="H24" s="65"/>
      <c r="I24" s="65"/>
      <c r="J24" s="65"/>
      <c r="K24" s="65"/>
      <c r="L24" s="65"/>
      <c r="M24" s="65"/>
      <c r="N24" s="65"/>
      <c r="O24" s="65"/>
    </row>
    <row r="25" spans="1:15" x14ac:dyDescent="0.35">
      <c r="A25" s="65"/>
      <c r="B25" s="65"/>
      <c r="C25" s="65"/>
      <c r="D25" s="65"/>
      <c r="E25" s="65"/>
      <c r="F25" s="65"/>
      <c r="G25" s="65"/>
      <c r="H25" s="65"/>
      <c r="I25" s="65"/>
      <c r="J25" s="65"/>
      <c r="K25" s="65"/>
      <c r="L25" s="65"/>
      <c r="M25" s="65"/>
      <c r="N25" s="65"/>
      <c r="O25" s="65"/>
    </row>
    <row r="26" spans="1:15" x14ac:dyDescent="0.35">
      <c r="A26" s="65"/>
      <c r="B26" s="65"/>
      <c r="C26" s="65"/>
      <c r="D26" s="65"/>
      <c r="E26" s="65"/>
      <c r="F26" s="65"/>
      <c r="G26" s="65"/>
      <c r="H26" s="65"/>
      <c r="I26" s="65"/>
      <c r="J26" s="65"/>
      <c r="K26" s="65"/>
      <c r="L26" s="65"/>
      <c r="M26" s="65"/>
      <c r="N26" s="65"/>
      <c r="O26" s="65"/>
    </row>
    <row r="27" spans="1:15" x14ac:dyDescent="0.35">
      <c r="A27" s="65"/>
      <c r="B27" s="65"/>
      <c r="C27" s="65"/>
      <c r="D27" s="65"/>
      <c r="E27" s="65"/>
      <c r="F27" s="65"/>
      <c r="G27" s="65"/>
      <c r="H27" s="65"/>
      <c r="I27" s="65"/>
      <c r="J27" s="65"/>
      <c r="K27" s="65"/>
      <c r="L27" s="65"/>
      <c r="M27" s="65"/>
      <c r="N27" s="65"/>
      <c r="O27" s="65"/>
    </row>
    <row r="28" spans="1:15" x14ac:dyDescent="0.35">
      <c r="A28" s="65"/>
      <c r="B28" s="65"/>
      <c r="C28" s="65"/>
      <c r="D28" s="65"/>
      <c r="E28" s="65"/>
      <c r="F28" s="65"/>
      <c r="G28" s="65"/>
      <c r="H28" s="65"/>
      <c r="I28" s="65"/>
      <c r="J28" s="65"/>
      <c r="K28" s="65"/>
      <c r="L28" s="65"/>
      <c r="M28" s="65"/>
      <c r="N28" s="65"/>
      <c r="O28" s="65"/>
    </row>
    <row r="29" spans="1:15" x14ac:dyDescent="0.35">
      <c r="A29" s="65"/>
      <c r="B29" s="65"/>
      <c r="C29" s="65"/>
      <c r="D29" s="65"/>
      <c r="E29" s="65"/>
      <c r="F29" s="65"/>
      <c r="G29" s="65"/>
      <c r="H29" s="65"/>
      <c r="I29" s="65"/>
      <c r="J29" s="65"/>
      <c r="K29" s="65"/>
      <c r="L29" s="65"/>
      <c r="M29" s="65"/>
      <c r="N29" s="65"/>
      <c r="O29" s="65"/>
    </row>
    <row r="30" spans="1:15" x14ac:dyDescent="0.35">
      <c r="A30" s="65"/>
      <c r="B30" s="65"/>
      <c r="C30" s="65"/>
      <c r="D30" s="65"/>
      <c r="E30" s="65"/>
      <c r="F30" s="65"/>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0"/>
  <sheetViews>
    <sheetView zoomScaleNormal="100" zoomScalePageLayoutView="55" workbookViewId="0"/>
  </sheetViews>
  <sheetFormatPr baseColWidth="10" defaultColWidth="11" defaultRowHeight="14.5" x14ac:dyDescent="0.35"/>
  <cols>
    <col min="1" max="1" width="22.83203125" style="38" customWidth="1"/>
    <col min="2" max="2" width="19.83203125" style="38" customWidth="1"/>
    <col min="3" max="3" width="16.08203125" style="38" customWidth="1"/>
    <col min="4" max="4" width="14.08203125" style="38" customWidth="1"/>
    <col min="5" max="5" width="16.08203125" style="38" customWidth="1"/>
    <col min="6" max="6" width="11.33203125" style="38" bestFit="1" customWidth="1"/>
    <col min="7" max="16384" width="11" style="38"/>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265</v>
      </c>
      <c r="C5"/>
      <c r="D5"/>
      <c r="E5"/>
      <c r="F5"/>
    </row>
    <row r="6" spans="1:14" s="1" customFormat="1" ht="20.25" customHeight="1" x14ac:dyDescent="0.3"/>
    <row r="7" spans="1:14" s="65" customFormat="1" ht="20.25" customHeight="1" x14ac:dyDescent="0.3">
      <c r="A7" s="105" t="s">
        <v>167</v>
      </c>
      <c r="B7" s="40"/>
      <c r="C7" s="40"/>
      <c r="D7" s="40"/>
      <c r="E7" s="40"/>
      <c r="F7" s="40"/>
    </row>
    <row r="8" spans="1:14" s="65" customFormat="1" ht="20.25" customHeight="1" x14ac:dyDescent="0.35">
      <c r="A8" s="105" t="s">
        <v>182</v>
      </c>
      <c r="B8" s="41"/>
      <c r="C8" s="40"/>
      <c r="D8" s="40"/>
      <c r="E8" s="40"/>
      <c r="F8" s="40"/>
    </row>
    <row r="9" spans="1:14" s="19" customFormat="1" ht="20.25" customHeight="1" x14ac:dyDescent="0.3">
      <c r="A9" s="290" t="s">
        <v>195</v>
      </c>
      <c r="B9" s="291" t="s">
        <v>3935</v>
      </c>
      <c r="C9" s="291"/>
      <c r="D9" s="291"/>
      <c r="E9" s="291"/>
      <c r="F9" s="291"/>
    </row>
    <row r="10" spans="1:14" s="1" customFormat="1" ht="20.25" customHeight="1" x14ac:dyDescent="0.3">
      <c r="A10" s="276"/>
      <c r="B10" s="277"/>
      <c r="C10" s="277"/>
    </row>
    <row r="11" spans="1:14" s="37" customFormat="1" ht="33.75" customHeight="1" x14ac:dyDescent="0.35">
      <c r="A11" s="355" t="s">
        <v>67</v>
      </c>
      <c r="B11" s="112" t="s">
        <v>148</v>
      </c>
      <c r="C11" s="112" t="s">
        <v>95</v>
      </c>
      <c r="D11" s="50" t="s">
        <v>69</v>
      </c>
      <c r="E11" s="355" t="s">
        <v>68</v>
      </c>
      <c r="F11" s="112" t="s">
        <v>94</v>
      </c>
      <c r="G11" s="51"/>
      <c r="H11" s="51"/>
      <c r="I11" s="51"/>
      <c r="J11" s="51"/>
      <c r="K11" s="51"/>
      <c r="L11" s="51"/>
      <c r="M11" s="51"/>
      <c r="N11" s="51"/>
    </row>
    <row r="12" spans="1:14" x14ac:dyDescent="0.35">
      <c r="A12" s="49">
        <v>1</v>
      </c>
      <c r="B12" s="52">
        <v>2</v>
      </c>
      <c r="C12" s="42">
        <v>3</v>
      </c>
      <c r="D12" s="42">
        <v>4</v>
      </c>
      <c r="E12" s="354">
        <v>5</v>
      </c>
      <c r="F12" s="42">
        <v>6</v>
      </c>
      <c r="G12" s="65"/>
      <c r="H12" s="65"/>
      <c r="I12" s="65"/>
      <c r="J12" s="65"/>
      <c r="K12" s="65"/>
      <c r="L12" s="65"/>
      <c r="M12" s="65"/>
      <c r="N12" s="65"/>
    </row>
    <row r="13" spans="1:14" s="1" customFormat="1" ht="20.149999999999999" customHeight="1" x14ac:dyDescent="0.3">
      <c r="A13" s="108" t="s">
        <v>44</v>
      </c>
      <c r="B13" s="277"/>
      <c r="C13" s="277"/>
    </row>
    <row r="14" spans="1:14" ht="25" customHeight="1" x14ac:dyDescent="0.35">
      <c r="A14" s="155" t="s">
        <v>144</v>
      </c>
      <c r="B14" s="155" t="s">
        <v>144</v>
      </c>
      <c r="C14" s="155" t="s">
        <v>144</v>
      </c>
      <c r="D14" s="221">
        <f>SUM($D$16:D1000)</f>
        <v>0</v>
      </c>
      <c r="E14" s="155" t="s">
        <v>144</v>
      </c>
      <c r="F14" s="259">
        <f>SUM($F$16:F1000)</f>
        <v>0</v>
      </c>
      <c r="G14" s="65"/>
      <c r="H14" s="65"/>
      <c r="I14" s="65"/>
      <c r="J14" s="65"/>
      <c r="K14" s="65"/>
      <c r="L14" s="65"/>
      <c r="M14" s="65"/>
      <c r="N14" s="65"/>
    </row>
    <row r="15" spans="1:14" s="1" customFormat="1" ht="20.149999999999999" customHeight="1" x14ac:dyDescent="0.3">
      <c r="A15" s="226" t="s">
        <v>91</v>
      </c>
      <c r="B15" s="260"/>
      <c r="C15" s="260"/>
      <c r="D15" s="260"/>
      <c r="E15" s="260"/>
      <c r="F15" s="260"/>
    </row>
    <row r="16" spans="1:14" ht="25" customHeight="1" x14ac:dyDescent="0.35">
      <c r="A16" s="256"/>
      <c r="B16" s="200"/>
      <c r="C16" s="200"/>
      <c r="D16" s="200"/>
      <c r="E16" s="258"/>
      <c r="F16" s="255">
        <f>D16*E16</f>
        <v>0</v>
      </c>
      <c r="G16" s="65"/>
      <c r="H16" s="65"/>
      <c r="I16" s="65"/>
      <c r="J16" s="65"/>
      <c r="K16" s="65"/>
      <c r="L16" s="65"/>
      <c r="M16" s="65"/>
      <c r="N16" s="65"/>
    </row>
    <row r="17" spans="1:15" ht="25" customHeight="1" x14ac:dyDescent="0.35">
      <c r="A17" s="261"/>
      <c r="B17" s="261"/>
      <c r="C17" s="230"/>
      <c r="D17" s="230"/>
      <c r="E17" s="230"/>
      <c r="F17" s="230"/>
      <c r="G17" s="65"/>
      <c r="H17" s="65"/>
      <c r="I17" s="65"/>
      <c r="J17" s="65"/>
      <c r="K17" s="65"/>
      <c r="L17" s="65"/>
      <c r="M17" s="65"/>
      <c r="N17" s="65"/>
    </row>
    <row r="18" spans="1:15" ht="25" customHeight="1" x14ac:dyDescent="0.35">
      <c r="A18" s="36"/>
      <c r="B18" s="65"/>
      <c r="C18" s="65"/>
      <c r="D18" s="65"/>
      <c r="E18" s="65"/>
      <c r="F18" s="65"/>
      <c r="G18" s="65"/>
      <c r="H18" s="65"/>
      <c r="I18" s="65"/>
      <c r="J18" s="65"/>
      <c r="K18" s="65"/>
      <c r="L18" s="65"/>
      <c r="M18" s="65"/>
      <c r="N18" s="65"/>
    </row>
    <row r="19" spans="1:15" ht="25" customHeight="1" x14ac:dyDescent="0.35">
      <c r="A19" s="36"/>
      <c r="B19" s="48"/>
      <c r="C19" s="48"/>
      <c r="D19" s="48"/>
      <c r="E19" s="48"/>
      <c r="F19" s="48"/>
      <c r="G19" s="65"/>
      <c r="H19" s="65"/>
      <c r="I19" s="65"/>
      <c r="J19" s="65"/>
      <c r="K19" s="65"/>
      <c r="L19" s="65"/>
      <c r="M19" s="65"/>
      <c r="N19" s="65"/>
    </row>
    <row r="20" spans="1:15" ht="25" customHeight="1" x14ac:dyDescent="0.35">
      <c r="A20" s="27"/>
      <c r="B20" s="65"/>
      <c r="C20" s="65"/>
      <c r="D20" s="65"/>
      <c r="E20" s="65"/>
      <c r="F20" s="65"/>
      <c r="G20" s="65"/>
      <c r="H20" s="65"/>
      <c r="I20" s="65"/>
      <c r="J20" s="65"/>
      <c r="K20" s="65"/>
      <c r="L20" s="65"/>
      <c r="M20" s="65"/>
      <c r="N20" s="65"/>
    </row>
    <row r="21" spans="1:15" x14ac:dyDescent="0.35">
      <c r="A21" s="65"/>
      <c r="B21" s="65"/>
      <c r="C21" s="65"/>
      <c r="D21" s="65"/>
      <c r="E21" s="65"/>
      <c r="F21" s="65"/>
      <c r="G21" s="65"/>
      <c r="H21" s="65"/>
      <c r="I21" s="65"/>
      <c r="J21" s="65"/>
      <c r="K21" s="65"/>
      <c r="L21" s="65"/>
      <c r="M21" s="65"/>
      <c r="N21" s="65"/>
    </row>
    <row r="22" spans="1:15" x14ac:dyDescent="0.35">
      <c r="A22" s="65"/>
      <c r="B22" s="65"/>
      <c r="C22" s="65"/>
      <c r="D22" s="65"/>
      <c r="E22" s="65"/>
      <c r="F22" s="65"/>
      <c r="G22" s="65"/>
      <c r="H22" s="65"/>
      <c r="I22" s="65"/>
      <c r="J22" s="65"/>
      <c r="K22" s="65"/>
      <c r="L22" s="65"/>
      <c r="M22" s="65"/>
      <c r="N22" s="65"/>
      <c r="O22" s="65"/>
    </row>
    <row r="23" spans="1:15" x14ac:dyDescent="0.35">
      <c r="A23" s="65"/>
      <c r="B23" s="65"/>
      <c r="C23" s="65"/>
      <c r="D23" s="65"/>
      <c r="E23" s="65"/>
      <c r="F23" s="65"/>
      <c r="G23" s="48"/>
      <c r="H23" s="48"/>
      <c r="I23" s="48"/>
      <c r="J23" s="48"/>
      <c r="K23" s="48"/>
      <c r="L23" s="48"/>
      <c r="M23" s="48"/>
      <c r="N23" s="48"/>
      <c r="O23" s="48"/>
    </row>
    <row r="24" spans="1:15" x14ac:dyDescent="0.35">
      <c r="A24" s="65"/>
      <c r="B24" s="65"/>
      <c r="C24" s="65"/>
      <c r="D24" s="65"/>
      <c r="E24" s="65"/>
      <c r="F24" s="65"/>
      <c r="G24" s="65"/>
      <c r="H24" s="65"/>
      <c r="I24" s="65"/>
      <c r="J24" s="65"/>
      <c r="K24" s="65"/>
      <c r="L24" s="65"/>
      <c r="M24" s="65"/>
      <c r="N24" s="65"/>
      <c r="O24" s="65"/>
    </row>
    <row r="25" spans="1:15" x14ac:dyDescent="0.35">
      <c r="A25" s="65"/>
      <c r="B25" s="65"/>
      <c r="C25" s="65"/>
      <c r="D25" s="65"/>
      <c r="E25" s="65"/>
      <c r="F25" s="65"/>
      <c r="G25" s="65"/>
      <c r="H25" s="65"/>
      <c r="I25" s="65"/>
      <c r="J25" s="65"/>
      <c r="K25" s="65"/>
      <c r="L25" s="65"/>
      <c r="M25" s="65"/>
      <c r="N25" s="65"/>
      <c r="O25" s="65"/>
    </row>
    <row r="26" spans="1:15" x14ac:dyDescent="0.35">
      <c r="A26" s="65"/>
      <c r="B26" s="65"/>
      <c r="C26" s="65"/>
      <c r="D26" s="65"/>
      <c r="E26" s="65"/>
      <c r="F26" s="65"/>
      <c r="G26" s="65"/>
      <c r="H26" s="65"/>
      <c r="I26" s="65"/>
      <c r="J26" s="65"/>
      <c r="K26" s="65"/>
      <c r="L26" s="65"/>
      <c r="M26" s="65"/>
      <c r="N26" s="65"/>
      <c r="O26" s="65"/>
    </row>
    <row r="27" spans="1:15" x14ac:dyDescent="0.35">
      <c r="A27" s="65"/>
      <c r="B27" s="65"/>
      <c r="C27" s="65"/>
      <c r="D27" s="65"/>
      <c r="E27" s="65"/>
      <c r="F27" s="65"/>
      <c r="G27" s="65"/>
      <c r="H27" s="65"/>
      <c r="I27" s="65"/>
      <c r="J27" s="65"/>
      <c r="K27" s="65"/>
      <c r="L27" s="65"/>
      <c r="M27" s="65"/>
      <c r="N27" s="65"/>
      <c r="O27" s="65"/>
    </row>
    <row r="28" spans="1:15" x14ac:dyDescent="0.35">
      <c r="A28" s="65"/>
      <c r="B28" s="65"/>
      <c r="C28" s="65"/>
      <c r="D28" s="65"/>
      <c r="E28" s="65"/>
      <c r="F28" s="65"/>
      <c r="G28" s="65"/>
      <c r="H28" s="65"/>
      <c r="I28" s="65"/>
      <c r="J28" s="65"/>
      <c r="K28" s="65"/>
      <c r="L28" s="65"/>
      <c r="M28" s="65"/>
      <c r="N28" s="65"/>
      <c r="O28" s="65"/>
    </row>
    <row r="29" spans="1:15" x14ac:dyDescent="0.35">
      <c r="A29" s="65"/>
      <c r="B29" s="65"/>
      <c r="C29" s="65"/>
      <c r="D29" s="65"/>
      <c r="E29" s="65"/>
      <c r="F29" s="65"/>
      <c r="G29" s="65"/>
      <c r="H29" s="65"/>
      <c r="I29" s="65"/>
      <c r="J29" s="65"/>
      <c r="K29" s="65"/>
      <c r="L29" s="65"/>
      <c r="M29" s="65"/>
      <c r="N29" s="65"/>
      <c r="O29" s="65"/>
    </row>
    <row r="30" spans="1:15" x14ac:dyDescent="0.35">
      <c r="A30" s="65"/>
      <c r="B30" s="65"/>
      <c r="C30" s="65"/>
      <c r="D30" s="65"/>
      <c r="E30" s="65"/>
      <c r="F30" s="65"/>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0"/>
  <sheetViews>
    <sheetView zoomScaleNormal="100" zoomScalePageLayoutView="55" workbookViewId="0"/>
  </sheetViews>
  <sheetFormatPr baseColWidth="10" defaultColWidth="11" defaultRowHeight="14.5" x14ac:dyDescent="0.35"/>
  <cols>
    <col min="1" max="1" width="22.83203125" style="38" customWidth="1"/>
    <col min="2" max="2" width="19.83203125" style="38" customWidth="1"/>
    <col min="3" max="3" width="16.08203125" style="38" customWidth="1"/>
    <col min="4" max="4" width="14.08203125" style="38" customWidth="1"/>
    <col min="5" max="5" width="16.08203125" style="38" customWidth="1"/>
    <col min="6" max="6" width="11.33203125" style="38" bestFit="1" customWidth="1"/>
    <col min="7" max="16384" width="11" style="38"/>
  </cols>
  <sheetData>
    <row r="1" spans="1:14" s="1" customFormat="1" ht="20.25" customHeight="1" x14ac:dyDescent="0.3">
      <c r="A1" s="1" t="s">
        <v>160</v>
      </c>
    </row>
    <row r="2" spans="1:14" s="1" customFormat="1" ht="20.25" customHeight="1" x14ac:dyDescent="0.3">
      <c r="A2" s="160" t="s">
        <v>81</v>
      </c>
      <c r="B2" s="218">
        <f>'A1'!B2</f>
        <v>2021</v>
      </c>
      <c r="C2" s="179"/>
      <c r="D2" s="179"/>
      <c r="E2" s="179"/>
      <c r="F2" s="179"/>
    </row>
    <row r="3" spans="1:14" s="1" customFormat="1" ht="20.25" customHeight="1" x14ac:dyDescent="0.3">
      <c r="A3" s="160" t="s">
        <v>13</v>
      </c>
      <c r="B3" s="436">
        <f>'A1'!B3</f>
        <v>44287</v>
      </c>
      <c r="C3" s="179"/>
      <c r="D3" s="179"/>
      <c r="E3" s="179"/>
      <c r="F3" s="179"/>
    </row>
    <row r="4" spans="1:14" s="1" customFormat="1" ht="20.25" customHeight="1" x14ac:dyDescent="0.3">
      <c r="A4" s="160" t="s">
        <v>0</v>
      </c>
      <c r="B4" s="278" t="str">
        <f>Krankenhaus</f>
        <v>DIE BEZEICHNUNG IHRER KLINIK</v>
      </c>
      <c r="C4" s="278"/>
      <c r="D4" s="278"/>
      <c r="E4" s="278"/>
      <c r="F4" s="278"/>
    </row>
    <row r="5" spans="1:14" s="1" customFormat="1" ht="20.25" customHeight="1" x14ac:dyDescent="0.3">
      <c r="A5" s="160" t="s">
        <v>159</v>
      </c>
      <c r="B5" s="218" t="s">
        <v>266</v>
      </c>
      <c r="C5"/>
      <c r="D5"/>
      <c r="E5"/>
      <c r="F5"/>
    </row>
    <row r="6" spans="1:14" s="1" customFormat="1" ht="20.25" customHeight="1" x14ac:dyDescent="0.3"/>
    <row r="7" spans="1:14" s="65" customFormat="1" ht="20.25" customHeight="1" x14ac:dyDescent="0.3">
      <c r="A7" s="105" t="s">
        <v>167</v>
      </c>
      <c r="B7" s="40"/>
      <c r="C7" s="40"/>
      <c r="D7" s="40"/>
      <c r="E7" s="40"/>
      <c r="F7" s="40"/>
    </row>
    <row r="8" spans="1:14" s="65" customFormat="1" ht="20.25" customHeight="1" x14ac:dyDescent="0.35">
      <c r="A8" s="105" t="s">
        <v>182</v>
      </c>
      <c r="B8" s="41"/>
      <c r="C8" s="40"/>
      <c r="D8" s="40"/>
      <c r="E8" s="40"/>
      <c r="F8" s="40"/>
    </row>
    <row r="9" spans="1:14" s="19" customFormat="1" ht="20.25" customHeight="1" x14ac:dyDescent="0.3">
      <c r="A9" s="290" t="s">
        <v>195</v>
      </c>
      <c r="B9" s="291" t="s">
        <v>3940</v>
      </c>
      <c r="C9" s="291"/>
      <c r="D9" s="291"/>
      <c r="E9" s="291"/>
      <c r="F9" s="291"/>
    </row>
    <row r="10" spans="1:14" s="1" customFormat="1" ht="20.25" customHeight="1" x14ac:dyDescent="0.3">
      <c r="A10" s="276"/>
      <c r="B10" s="277"/>
      <c r="C10" s="277"/>
    </row>
    <row r="11" spans="1:14" s="37" customFormat="1" ht="33.75" customHeight="1" x14ac:dyDescent="0.35">
      <c r="A11" s="355" t="s">
        <v>67</v>
      </c>
      <c r="B11" s="112" t="s">
        <v>148</v>
      </c>
      <c r="C11" s="112" t="s">
        <v>95</v>
      </c>
      <c r="D11" s="50" t="s">
        <v>69</v>
      </c>
      <c r="E11" s="355" t="s">
        <v>68</v>
      </c>
      <c r="F11" s="112" t="s">
        <v>94</v>
      </c>
      <c r="G11" s="51"/>
      <c r="H11" s="51"/>
      <c r="I11" s="51"/>
      <c r="J11" s="51"/>
      <c r="K11" s="51"/>
      <c r="L11" s="51"/>
      <c r="M11" s="51"/>
      <c r="N11" s="51"/>
    </row>
    <row r="12" spans="1:14" x14ac:dyDescent="0.35">
      <c r="A12" s="49">
        <v>1</v>
      </c>
      <c r="B12" s="52">
        <v>2</v>
      </c>
      <c r="C12" s="42">
        <v>3</v>
      </c>
      <c r="D12" s="42">
        <v>4</v>
      </c>
      <c r="E12" s="354">
        <v>5</v>
      </c>
      <c r="F12" s="42">
        <v>6</v>
      </c>
      <c r="G12" s="65"/>
      <c r="H12" s="65"/>
      <c r="I12" s="65"/>
      <c r="J12" s="65"/>
      <c r="K12" s="65"/>
      <c r="L12" s="65"/>
      <c r="M12" s="65"/>
      <c r="N12" s="65"/>
    </row>
    <row r="13" spans="1:14" s="1" customFormat="1" ht="20.149999999999999" customHeight="1" x14ac:dyDescent="0.3">
      <c r="A13" s="108" t="s">
        <v>44</v>
      </c>
      <c r="B13" s="277"/>
      <c r="C13" s="277"/>
    </row>
    <row r="14" spans="1:14" ht="25" customHeight="1" x14ac:dyDescent="0.35">
      <c r="A14" s="155" t="s">
        <v>144</v>
      </c>
      <c r="B14" s="155" t="s">
        <v>144</v>
      </c>
      <c r="C14" s="155" t="s">
        <v>144</v>
      </c>
      <c r="D14" s="221">
        <f>SUM($D$16:D1000)</f>
        <v>0</v>
      </c>
      <c r="E14" s="155" t="s">
        <v>144</v>
      </c>
      <c r="F14" s="259">
        <f>SUM($F$16:F1000)</f>
        <v>0</v>
      </c>
      <c r="G14" s="65"/>
      <c r="H14" s="65"/>
      <c r="I14" s="65"/>
      <c r="J14" s="65"/>
      <c r="K14" s="65"/>
      <c r="L14" s="65"/>
      <c r="M14" s="65"/>
      <c r="N14" s="65"/>
    </row>
    <row r="15" spans="1:14" s="1" customFormat="1" ht="20.149999999999999" customHeight="1" x14ac:dyDescent="0.3">
      <c r="A15" s="226" t="s">
        <v>91</v>
      </c>
      <c r="B15" s="260"/>
      <c r="C15" s="260"/>
      <c r="D15" s="260"/>
      <c r="E15" s="260"/>
      <c r="F15" s="260"/>
    </row>
    <row r="16" spans="1:14" ht="25" customHeight="1" x14ac:dyDescent="0.35">
      <c r="A16" s="256"/>
      <c r="B16" s="200"/>
      <c r="C16" s="200"/>
      <c r="D16" s="200"/>
      <c r="E16" s="258"/>
      <c r="F16" s="255">
        <f>D16*E16</f>
        <v>0</v>
      </c>
      <c r="G16" s="65"/>
      <c r="H16" s="65"/>
      <c r="I16" s="65"/>
      <c r="J16" s="65"/>
      <c r="K16" s="65"/>
      <c r="L16" s="65"/>
      <c r="M16" s="65"/>
      <c r="N16" s="65"/>
    </row>
    <row r="17" spans="1:15" ht="25" customHeight="1" x14ac:dyDescent="0.35">
      <c r="A17" s="261"/>
      <c r="B17" s="261"/>
      <c r="C17" s="230"/>
      <c r="D17" s="230"/>
      <c r="E17" s="230"/>
      <c r="F17" s="230"/>
      <c r="G17" s="65"/>
      <c r="H17" s="65"/>
      <c r="I17" s="65"/>
      <c r="J17" s="65"/>
      <c r="K17" s="65"/>
      <c r="L17" s="65"/>
      <c r="M17" s="65"/>
      <c r="N17" s="65"/>
    </row>
    <row r="18" spans="1:15" ht="25" customHeight="1" x14ac:dyDescent="0.35">
      <c r="A18" s="36"/>
      <c r="B18" s="65"/>
      <c r="C18" s="65"/>
      <c r="D18" s="65"/>
      <c r="E18" s="65"/>
      <c r="F18" s="65"/>
      <c r="G18" s="65"/>
      <c r="H18" s="65"/>
      <c r="I18" s="65"/>
      <c r="J18" s="65"/>
      <c r="K18" s="65"/>
      <c r="L18" s="65"/>
      <c r="M18" s="65"/>
      <c r="N18" s="65"/>
    </row>
    <row r="19" spans="1:15" ht="25" customHeight="1" x14ac:dyDescent="0.35">
      <c r="A19" s="36"/>
      <c r="B19" s="48"/>
      <c r="C19" s="48"/>
      <c r="D19" s="48"/>
      <c r="E19" s="48"/>
      <c r="F19" s="48"/>
      <c r="G19" s="65"/>
      <c r="H19" s="65"/>
      <c r="I19" s="65"/>
      <c r="J19" s="65"/>
      <c r="K19" s="65"/>
      <c r="L19" s="65"/>
      <c r="M19" s="65"/>
      <c r="N19" s="65"/>
    </row>
    <row r="20" spans="1:15" ht="25" customHeight="1" x14ac:dyDescent="0.35">
      <c r="A20" s="27"/>
      <c r="B20" s="65"/>
      <c r="C20" s="65"/>
      <c r="D20" s="65"/>
      <c r="E20" s="65"/>
      <c r="F20" s="65"/>
      <c r="G20" s="65"/>
      <c r="H20" s="65"/>
      <c r="I20" s="65"/>
      <c r="J20" s="65"/>
      <c r="K20" s="65"/>
      <c r="L20" s="65"/>
      <c r="M20" s="65"/>
      <c r="N20" s="65"/>
    </row>
    <row r="21" spans="1:15" x14ac:dyDescent="0.35">
      <c r="A21" s="65"/>
      <c r="B21" s="65"/>
      <c r="C21" s="65"/>
      <c r="D21" s="65"/>
      <c r="E21" s="65"/>
      <c r="F21" s="65"/>
      <c r="G21" s="65"/>
      <c r="H21" s="65"/>
      <c r="I21" s="65"/>
      <c r="J21" s="65"/>
      <c r="K21" s="65"/>
      <c r="L21" s="65"/>
      <c r="M21" s="65"/>
      <c r="N21" s="65"/>
    </row>
    <row r="22" spans="1:15" x14ac:dyDescent="0.35">
      <c r="A22" s="65"/>
      <c r="B22" s="65"/>
      <c r="C22" s="65"/>
      <c r="D22" s="65"/>
      <c r="E22" s="65"/>
      <c r="F22" s="65"/>
      <c r="G22" s="65"/>
      <c r="H22" s="65"/>
      <c r="I22" s="65"/>
      <c r="J22" s="65"/>
      <c r="K22" s="65"/>
      <c r="L22" s="65"/>
      <c r="M22" s="65"/>
      <c r="N22" s="65"/>
      <c r="O22" s="65"/>
    </row>
    <row r="23" spans="1:15" x14ac:dyDescent="0.35">
      <c r="A23" s="65"/>
      <c r="B23" s="65"/>
      <c r="C23" s="65"/>
      <c r="D23" s="65"/>
      <c r="E23" s="65"/>
      <c r="F23" s="65"/>
      <c r="G23" s="48"/>
      <c r="H23" s="48"/>
      <c r="I23" s="48"/>
      <c r="J23" s="48"/>
      <c r="K23" s="48"/>
      <c r="L23" s="48"/>
      <c r="M23" s="48"/>
      <c r="N23" s="48"/>
      <c r="O23" s="48"/>
    </row>
    <row r="24" spans="1:15" x14ac:dyDescent="0.35">
      <c r="A24" s="65"/>
      <c r="B24" s="65"/>
      <c r="C24" s="65"/>
      <c r="D24" s="65"/>
      <c r="E24" s="65"/>
      <c r="F24" s="65"/>
      <c r="G24" s="65"/>
      <c r="H24" s="65"/>
      <c r="I24" s="65"/>
      <c r="J24" s="65"/>
      <c r="K24" s="65"/>
      <c r="L24" s="65"/>
      <c r="M24" s="65"/>
      <c r="N24" s="65"/>
      <c r="O24" s="65"/>
    </row>
    <row r="25" spans="1:15" x14ac:dyDescent="0.35">
      <c r="A25" s="65"/>
      <c r="B25" s="65"/>
      <c r="C25" s="65"/>
      <c r="D25" s="65"/>
      <c r="E25" s="65"/>
      <c r="F25" s="65"/>
      <c r="G25" s="65"/>
      <c r="H25" s="65"/>
      <c r="I25" s="65"/>
      <c r="J25" s="65"/>
      <c r="K25" s="65"/>
      <c r="L25" s="65"/>
      <c r="M25" s="65"/>
      <c r="N25" s="65"/>
      <c r="O25" s="65"/>
    </row>
    <row r="26" spans="1:15" x14ac:dyDescent="0.35">
      <c r="A26" s="65"/>
      <c r="B26" s="65"/>
      <c r="C26" s="65"/>
      <c r="D26" s="65"/>
      <c r="E26" s="65"/>
      <c r="F26" s="65"/>
      <c r="G26" s="65"/>
      <c r="H26" s="65"/>
      <c r="I26" s="65"/>
      <c r="J26" s="65"/>
      <c r="K26" s="65"/>
      <c r="L26" s="65"/>
      <c r="M26" s="65"/>
      <c r="N26" s="65"/>
      <c r="O26" s="65"/>
    </row>
    <row r="27" spans="1:15" x14ac:dyDescent="0.35">
      <c r="A27" s="65"/>
      <c r="B27" s="65"/>
      <c r="C27" s="65"/>
      <c r="D27" s="65"/>
      <c r="E27" s="65"/>
      <c r="F27" s="65"/>
      <c r="G27" s="65"/>
      <c r="H27" s="65"/>
      <c r="I27" s="65"/>
      <c r="J27" s="65"/>
      <c r="K27" s="65"/>
      <c r="L27" s="65"/>
      <c r="M27" s="65"/>
      <c r="N27" s="65"/>
      <c r="O27" s="65"/>
    </row>
    <row r="28" spans="1:15" x14ac:dyDescent="0.35">
      <c r="A28" s="65"/>
      <c r="B28" s="65"/>
      <c r="C28" s="65"/>
      <c r="D28" s="65"/>
      <c r="E28" s="65"/>
      <c r="F28" s="65"/>
      <c r="G28" s="65"/>
      <c r="H28" s="65"/>
      <c r="I28" s="65"/>
      <c r="J28" s="65"/>
      <c r="K28" s="65"/>
      <c r="L28" s="65"/>
      <c r="M28" s="65"/>
      <c r="N28" s="65"/>
      <c r="O28" s="65"/>
    </row>
    <row r="29" spans="1:15" x14ac:dyDescent="0.35">
      <c r="A29" s="65"/>
      <c r="B29" s="65"/>
      <c r="C29" s="65"/>
      <c r="D29" s="65"/>
      <c r="E29" s="65"/>
      <c r="F29" s="65"/>
      <c r="G29" s="65"/>
      <c r="H29" s="65"/>
      <c r="I29" s="65"/>
      <c r="J29" s="65"/>
      <c r="K29" s="65"/>
      <c r="L29" s="65"/>
      <c r="M29" s="65"/>
      <c r="N29" s="65"/>
      <c r="O29" s="65"/>
    </row>
    <row r="30" spans="1:15" x14ac:dyDescent="0.35">
      <c r="A30" s="65"/>
      <c r="B30" s="65"/>
      <c r="C30" s="65"/>
      <c r="D30" s="65"/>
      <c r="E30" s="65"/>
      <c r="F30" s="65"/>
    </row>
  </sheetData>
  <pageMargins left="0.39370078740157483" right="0.39370078740157483" top="0.78740157480314965" bottom="0.78740157480314965" header="0.31496062992125984" footer="0.31496062992125984"/>
  <pageSetup paperSize="9" scale="75"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rgb="FFFFFF00"/>
    <pageSetUpPr fitToPage="1"/>
  </sheetPr>
  <dimension ref="A1:F77"/>
  <sheetViews>
    <sheetView showWhiteSpace="0" zoomScaleNormal="100" zoomScaleSheetLayoutView="70" zoomScalePageLayoutView="55" workbookViewId="0"/>
  </sheetViews>
  <sheetFormatPr baseColWidth="10" defaultRowHeight="14" x14ac:dyDescent="0.3"/>
  <cols>
    <col min="1" max="1" width="23.25" customWidth="1"/>
    <col min="2" max="2" width="112.08203125" customWidth="1"/>
    <col min="3" max="3" width="23.83203125" customWidth="1"/>
    <col min="4" max="4" width="6.08203125" customWidth="1"/>
    <col min="5" max="5" width="5.58203125" customWidth="1"/>
    <col min="6" max="6" width="8.5" customWidth="1"/>
  </cols>
  <sheetData>
    <row r="1" spans="1:6" s="1" customFormat="1" ht="20.25" customHeight="1" x14ac:dyDescent="0.3">
      <c r="A1" s="1" t="s">
        <v>160</v>
      </c>
    </row>
    <row r="2" spans="1:6" s="1" customFormat="1" ht="20.25" customHeight="1" x14ac:dyDescent="0.3">
      <c r="A2" s="160" t="s">
        <v>81</v>
      </c>
      <c r="B2" s="218"/>
      <c r="C2" s="179"/>
      <c r="D2" s="179"/>
      <c r="E2" s="179"/>
      <c r="F2" s="179"/>
    </row>
    <row r="3" spans="1:6" s="1" customFormat="1" ht="20.25" customHeight="1" x14ac:dyDescent="0.3">
      <c r="A3" s="160" t="s">
        <v>13</v>
      </c>
      <c r="B3" s="218"/>
      <c r="C3" s="179"/>
      <c r="D3" s="179"/>
      <c r="E3" s="179"/>
      <c r="F3" s="179"/>
    </row>
    <row r="4" spans="1:6" s="1" customFormat="1" ht="20.25" customHeight="1" x14ac:dyDescent="0.3">
      <c r="A4" s="160" t="s">
        <v>0</v>
      </c>
      <c r="B4" s="278"/>
      <c r="C4" s="190"/>
      <c r="D4" s="190"/>
      <c r="E4" s="190"/>
      <c r="F4" s="190"/>
    </row>
    <row r="5" spans="1:6" s="1" customFormat="1" ht="20.25" customHeight="1" x14ac:dyDescent="0.3">
      <c r="A5" s="160" t="s">
        <v>159</v>
      </c>
      <c r="B5" s="218" t="s">
        <v>267</v>
      </c>
      <c r="C5"/>
      <c r="D5"/>
      <c r="E5"/>
      <c r="F5"/>
    </row>
    <row r="6" spans="1:6" s="1" customFormat="1" ht="20.25" customHeight="1" x14ac:dyDescent="0.3"/>
    <row r="7" spans="1:6" s="1" customFormat="1" ht="20.25" customHeight="1" x14ac:dyDescent="0.3">
      <c r="A7" s="138" t="s">
        <v>193</v>
      </c>
      <c r="B7" s="137"/>
      <c r="C7" s="137"/>
    </row>
    <row r="8" spans="1:6" s="19" customFormat="1" ht="20.25" customHeight="1" x14ac:dyDescent="0.3">
      <c r="A8" s="290" t="s">
        <v>195</v>
      </c>
      <c r="B8" s="291"/>
      <c r="C8" s="144"/>
    </row>
    <row r="9" spans="1:6" s="1" customFormat="1" ht="20.25" customHeight="1" thickBot="1" x14ac:dyDescent="0.35">
      <c r="A9" s="73"/>
      <c r="B9" s="2"/>
      <c r="C9" s="2"/>
      <c r="D9" s="2"/>
    </row>
    <row r="10" spans="1:6" s="1" customFormat="1" ht="20.149999999999999" customHeight="1" thickBot="1" x14ac:dyDescent="0.35">
      <c r="A10" s="75" t="s">
        <v>82</v>
      </c>
      <c r="B10" s="76" t="s">
        <v>137</v>
      </c>
      <c r="C10" s="77" t="s">
        <v>154</v>
      </c>
      <c r="D10" s="74"/>
    </row>
    <row r="11" spans="1:6" s="1" customFormat="1" ht="20.149999999999999" customHeight="1" x14ac:dyDescent="0.3">
      <c r="A11" s="74"/>
    </row>
    <row r="12" spans="1:6" s="1" customFormat="1" ht="17.25" customHeight="1" thickBot="1" x14ac:dyDescent="0.4">
      <c r="B12" s="55" t="s">
        <v>155</v>
      </c>
    </row>
    <row r="13" spans="1:6" s="3" customFormat="1" ht="20.149999999999999" customHeight="1" x14ac:dyDescent="0.3">
      <c r="A13" s="56">
        <v>1</v>
      </c>
      <c r="B13" s="59" t="s">
        <v>125</v>
      </c>
      <c r="C13" s="204"/>
      <c r="D13" s="67"/>
    </row>
    <row r="14" spans="1:6" s="3" customFormat="1" ht="20.149999999999999" customHeight="1" thickBot="1" x14ac:dyDescent="0.35">
      <c r="A14" s="57">
        <v>2</v>
      </c>
      <c r="B14" s="8" t="s">
        <v>78</v>
      </c>
      <c r="C14" s="205"/>
      <c r="D14" s="67"/>
    </row>
    <row r="15" spans="1:6" s="3" customFormat="1" ht="20.149999999999999" customHeight="1" thickBot="1" x14ac:dyDescent="0.35">
      <c r="A15" s="60">
        <v>3</v>
      </c>
      <c r="B15" s="10" t="s">
        <v>156</v>
      </c>
      <c r="C15" s="214"/>
      <c r="D15" s="67"/>
    </row>
    <row r="16" spans="1:6" s="1" customFormat="1" x14ac:dyDescent="0.3">
      <c r="C16" s="181"/>
    </row>
    <row r="17" spans="1:5" s="1" customFormat="1" ht="21" customHeight="1" thickBot="1" x14ac:dyDescent="0.4">
      <c r="B17" s="55" t="s">
        <v>111</v>
      </c>
      <c r="C17" s="181"/>
    </row>
    <row r="18" spans="1:5" s="3" customFormat="1" ht="20.149999999999999" customHeight="1" x14ac:dyDescent="0.3">
      <c r="A18" s="56">
        <v>4</v>
      </c>
      <c r="B18" s="61" t="s">
        <v>10</v>
      </c>
      <c r="C18" s="204"/>
      <c r="D18" s="161"/>
      <c r="E18" s="525" t="s">
        <v>128</v>
      </c>
    </row>
    <row r="19" spans="1:5" s="3" customFormat="1" ht="20.149999999999999" customHeight="1" x14ac:dyDescent="0.3">
      <c r="A19" s="57">
        <v>5</v>
      </c>
      <c r="B19" s="8" t="s">
        <v>11</v>
      </c>
      <c r="C19" s="206"/>
      <c r="D19" s="161"/>
      <c r="E19" s="526"/>
    </row>
    <row r="20" spans="1:5" s="3" customFormat="1" ht="21" customHeight="1" x14ac:dyDescent="0.3">
      <c r="A20" s="57">
        <v>6</v>
      </c>
      <c r="B20" s="8" t="s">
        <v>112</v>
      </c>
      <c r="C20" s="206"/>
      <c r="D20" s="161"/>
      <c r="E20" s="526"/>
    </row>
    <row r="21" spans="1:5" s="3" customFormat="1" ht="20.149999999999999" customHeight="1" x14ac:dyDescent="0.3">
      <c r="A21" s="57">
        <v>7</v>
      </c>
      <c r="B21" s="8" t="s">
        <v>1</v>
      </c>
      <c r="C21" s="206"/>
      <c r="D21" s="161"/>
      <c r="E21" s="526"/>
    </row>
    <row r="22" spans="1:5" s="3" customFormat="1" ht="20.149999999999999" customHeight="1" x14ac:dyDescent="0.3">
      <c r="A22" s="57">
        <v>8</v>
      </c>
      <c r="B22" s="8" t="s">
        <v>2</v>
      </c>
      <c r="C22" s="206"/>
      <c r="D22" s="161"/>
      <c r="E22" s="526"/>
    </row>
    <row r="23" spans="1:5" s="3" customFormat="1" ht="20.149999999999999" customHeight="1" x14ac:dyDescent="0.3">
      <c r="A23" s="57">
        <v>9</v>
      </c>
      <c r="B23" s="8" t="s">
        <v>3</v>
      </c>
      <c r="C23" s="206"/>
      <c r="D23" s="161"/>
      <c r="E23" s="526"/>
    </row>
    <row r="24" spans="1:5" s="3" customFormat="1" ht="20.149999999999999" customHeight="1" x14ac:dyDescent="0.3">
      <c r="A24" s="57">
        <v>10</v>
      </c>
      <c r="B24" s="9" t="s">
        <v>4</v>
      </c>
      <c r="C24" s="206"/>
      <c r="D24" s="161"/>
      <c r="E24" s="526"/>
    </row>
    <row r="25" spans="1:5" s="3" customFormat="1" ht="20.149999999999999" customHeight="1" x14ac:dyDescent="0.3">
      <c r="A25" s="57">
        <v>11</v>
      </c>
      <c r="B25" s="113" t="s">
        <v>113</v>
      </c>
      <c r="C25" s="206"/>
      <c r="D25" s="161"/>
      <c r="E25" s="526"/>
    </row>
    <row r="26" spans="1:5" s="3" customFormat="1" ht="20.149999999999999" customHeight="1" x14ac:dyDescent="0.3">
      <c r="A26" s="57">
        <v>12</v>
      </c>
      <c r="B26" s="9" t="s">
        <v>12</v>
      </c>
      <c r="C26" s="206"/>
      <c r="D26" s="161"/>
      <c r="E26" s="526"/>
    </row>
    <row r="27" spans="1:5" s="3" customFormat="1" ht="20.149999999999999" customHeight="1" x14ac:dyDescent="0.3">
      <c r="A27" s="57">
        <v>13</v>
      </c>
      <c r="B27" s="113" t="s">
        <v>76</v>
      </c>
      <c r="C27" s="206"/>
      <c r="D27" s="161"/>
      <c r="E27" s="526"/>
    </row>
    <row r="28" spans="1:5" s="3" customFormat="1" ht="20.149999999999999" customHeight="1" thickBot="1" x14ac:dyDescent="0.35">
      <c r="A28" s="57">
        <v>14</v>
      </c>
      <c r="B28" s="9" t="s">
        <v>114</v>
      </c>
      <c r="C28" s="205"/>
      <c r="D28" s="161"/>
      <c r="E28" s="526"/>
    </row>
    <row r="29" spans="1:5" s="3" customFormat="1" ht="20.149999999999999" customHeight="1" thickBot="1" x14ac:dyDescent="0.35">
      <c r="A29" s="60">
        <v>15</v>
      </c>
      <c r="B29" s="114" t="s">
        <v>115</v>
      </c>
      <c r="C29" s="215"/>
      <c r="D29" s="161"/>
      <c r="E29" s="526"/>
    </row>
    <row r="30" spans="1:5" s="1" customFormat="1" x14ac:dyDescent="0.3">
      <c r="C30" s="181"/>
      <c r="E30" s="526"/>
    </row>
    <row r="31" spans="1:5" s="1" customFormat="1" ht="18" thickBot="1" x14ac:dyDescent="0.4">
      <c r="B31" s="55" t="s">
        <v>96</v>
      </c>
      <c r="C31" s="181"/>
      <c r="E31" s="526"/>
    </row>
    <row r="32" spans="1:5" s="1" customFormat="1" ht="20.25" customHeight="1" x14ac:dyDescent="0.3">
      <c r="A32" s="56">
        <v>16</v>
      </c>
      <c r="B32" s="115" t="s">
        <v>7</v>
      </c>
      <c r="C32" s="216"/>
      <c r="D32" s="161"/>
      <c r="E32" s="526"/>
    </row>
    <row r="33" spans="1:5" s="1" customFormat="1" ht="19.5" customHeight="1" x14ac:dyDescent="0.3">
      <c r="A33" s="57">
        <v>17</v>
      </c>
      <c r="B33" s="116" t="s">
        <v>8</v>
      </c>
      <c r="C33" s="206"/>
      <c r="D33" s="161"/>
      <c r="E33" s="526"/>
    </row>
    <row r="34" spans="1:5" s="1" customFormat="1" ht="24" customHeight="1" x14ac:dyDescent="0.3">
      <c r="A34" s="57">
        <v>18</v>
      </c>
      <c r="B34" s="117" t="s">
        <v>142</v>
      </c>
      <c r="C34" s="206"/>
      <c r="D34" s="161"/>
      <c r="E34" s="526"/>
    </row>
    <row r="35" spans="1:5" s="1" customFormat="1" ht="49.5" customHeight="1" x14ac:dyDescent="0.3">
      <c r="A35" s="135">
        <v>19</v>
      </c>
      <c r="B35" s="140" t="s">
        <v>149</v>
      </c>
      <c r="C35" s="206"/>
      <c r="D35" s="162"/>
      <c r="E35" s="526"/>
    </row>
    <row r="36" spans="1:5" s="1" customFormat="1" ht="19.5" customHeight="1" x14ac:dyDescent="0.3">
      <c r="A36" s="57">
        <v>20</v>
      </c>
      <c r="B36" s="141" t="s">
        <v>104</v>
      </c>
      <c r="C36" s="206"/>
      <c r="D36" s="162"/>
      <c r="E36" s="526"/>
    </row>
    <row r="37" spans="1:5" s="1" customFormat="1" ht="19.5" customHeight="1" x14ac:dyDescent="0.3">
      <c r="A37" s="57">
        <v>21</v>
      </c>
      <c r="B37" s="141" t="s">
        <v>79</v>
      </c>
      <c r="C37" s="206"/>
      <c r="D37" s="162"/>
      <c r="E37" s="526"/>
    </row>
    <row r="38" spans="1:5" s="1" customFormat="1" ht="19.5" customHeight="1" thickBot="1" x14ac:dyDescent="0.35">
      <c r="A38" s="57">
        <v>22</v>
      </c>
      <c r="B38" s="141" t="s">
        <v>77</v>
      </c>
      <c r="C38" s="206"/>
      <c r="D38" s="162"/>
      <c r="E38" s="526"/>
    </row>
    <row r="39" spans="1:5" s="1" customFormat="1" ht="20.149999999999999" customHeight="1" thickBot="1" x14ac:dyDescent="0.4">
      <c r="A39" s="58">
        <v>23</v>
      </c>
      <c r="B39" s="12" t="s">
        <v>116</v>
      </c>
      <c r="C39" s="214"/>
      <c r="D39" s="161"/>
      <c r="E39" s="527"/>
    </row>
    <row r="40" spans="1:5" s="19" customFormat="1" ht="20.149999999999999" customHeight="1" x14ac:dyDescent="0.35">
      <c r="A40" s="16"/>
      <c r="B40" s="17"/>
      <c r="C40" s="182"/>
      <c r="D40" s="18"/>
    </row>
    <row r="41" spans="1:5" s="19" customFormat="1" ht="20.149999999999999" customHeight="1" thickBot="1" x14ac:dyDescent="0.4">
      <c r="A41" s="16"/>
      <c r="B41" s="55" t="s">
        <v>126</v>
      </c>
      <c r="C41" s="182"/>
      <c r="D41" s="18"/>
    </row>
    <row r="42" spans="1:5" s="3" customFormat="1" ht="20.149999999999999" customHeight="1" x14ac:dyDescent="0.3">
      <c r="A42" s="56">
        <v>24</v>
      </c>
      <c r="B42" s="147" t="s">
        <v>127</v>
      </c>
      <c r="C42" s="216"/>
      <c r="D42" s="67"/>
    </row>
    <row r="43" spans="1:5" s="3" customFormat="1" ht="22.5" customHeight="1" thickBot="1" x14ac:dyDescent="0.35">
      <c r="A43" s="57">
        <v>25</v>
      </c>
      <c r="B43" s="9" t="s">
        <v>117</v>
      </c>
      <c r="C43" s="206"/>
      <c r="D43" s="67"/>
    </row>
    <row r="44" spans="1:5" s="3" customFormat="1" ht="20.149999999999999" customHeight="1" thickBot="1" x14ac:dyDescent="0.35">
      <c r="A44" s="60">
        <v>26</v>
      </c>
      <c r="B44" s="11" t="s">
        <v>73</v>
      </c>
      <c r="C44" s="214"/>
      <c r="D44" s="67"/>
    </row>
    <row r="45" spans="1:5" s="3" customFormat="1" ht="20.149999999999999" customHeight="1" x14ac:dyDescent="0.3">
      <c r="A45" s="57">
        <v>27</v>
      </c>
      <c r="B45" s="64" t="s">
        <v>70</v>
      </c>
      <c r="C45" s="204"/>
      <c r="D45" s="67"/>
    </row>
    <row r="46" spans="1:5" s="3" customFormat="1" ht="20.149999999999999" customHeight="1" thickBot="1" x14ac:dyDescent="0.35">
      <c r="A46" s="57">
        <v>28</v>
      </c>
      <c r="B46" s="64" t="s">
        <v>71</v>
      </c>
      <c r="C46" s="206"/>
      <c r="D46" s="67"/>
    </row>
    <row r="47" spans="1:5" s="3" customFormat="1" ht="20.149999999999999" customHeight="1" thickBot="1" x14ac:dyDescent="0.35">
      <c r="A47" s="60">
        <v>29</v>
      </c>
      <c r="B47" s="11" t="s">
        <v>74</v>
      </c>
      <c r="C47" s="214"/>
      <c r="D47" s="67"/>
    </row>
    <row r="48" spans="1:5" s="1" customFormat="1" x14ac:dyDescent="0.3">
      <c r="C48" s="181"/>
    </row>
    <row r="49" spans="1:5" s="1" customFormat="1" ht="16" thickBot="1" x14ac:dyDescent="0.4">
      <c r="B49" s="55" t="s">
        <v>75</v>
      </c>
      <c r="C49" s="181"/>
    </row>
    <row r="50" spans="1:5" s="3" customFormat="1" ht="20.149999999999999" customHeight="1" x14ac:dyDescent="0.3">
      <c r="A50" s="56">
        <v>30</v>
      </c>
      <c r="B50" s="148" t="s">
        <v>121</v>
      </c>
      <c r="C50" s="216"/>
      <c r="D50" s="67"/>
    </row>
    <row r="51" spans="1:5" s="3" customFormat="1" ht="20.149999999999999" customHeight="1" thickBot="1" x14ac:dyDescent="0.35">
      <c r="A51" s="57">
        <v>31</v>
      </c>
      <c r="B51" s="7" t="s">
        <v>72</v>
      </c>
      <c r="C51" s="206"/>
      <c r="D51" s="67"/>
    </row>
    <row r="52" spans="1:5" s="3" customFormat="1" ht="20.149999999999999" customHeight="1" thickBot="1" x14ac:dyDescent="0.35">
      <c r="A52" s="62">
        <v>32</v>
      </c>
      <c r="B52" s="149" t="s">
        <v>122</v>
      </c>
      <c r="C52" s="214"/>
      <c r="D52" s="67"/>
    </row>
    <row r="53" spans="1:5" s="3" customFormat="1" ht="20.149999999999999" customHeight="1" thickBot="1" x14ac:dyDescent="0.35">
      <c r="A53" s="62">
        <v>33</v>
      </c>
      <c r="B53" s="13" t="s">
        <v>5</v>
      </c>
      <c r="C53" s="204"/>
      <c r="D53" s="67"/>
    </row>
    <row r="54" spans="1:5" s="3" customFormat="1" ht="20.149999999999999" customHeight="1" thickBot="1" x14ac:dyDescent="0.35">
      <c r="A54" s="63">
        <v>34</v>
      </c>
      <c r="B54" s="14" t="s">
        <v>6</v>
      </c>
      <c r="C54" s="217"/>
      <c r="D54" s="67"/>
    </row>
    <row r="55" spans="1:5" s="3" customFormat="1" ht="20.25" customHeight="1" thickBot="1" x14ac:dyDescent="0.35">
      <c r="A55" s="60">
        <v>35</v>
      </c>
      <c r="B55" s="118" t="s">
        <v>9</v>
      </c>
      <c r="C55" s="207"/>
      <c r="D55" s="67"/>
    </row>
    <row r="56" spans="1:5" s="1" customFormat="1" x14ac:dyDescent="0.3">
      <c r="B56" s="4"/>
    </row>
    <row r="57" spans="1:5" s="1" customFormat="1" x14ac:dyDescent="0.3">
      <c r="B57" s="4"/>
    </row>
    <row r="58" spans="1:5" s="1" customFormat="1" ht="45" customHeight="1" x14ac:dyDescent="0.3">
      <c r="A58" s="127"/>
      <c r="B58" s="131"/>
    </row>
    <row r="59" spans="1:5" s="1" customFormat="1" ht="30" customHeight="1" x14ac:dyDescent="0.3">
      <c r="A59" s="127"/>
      <c r="B59" s="131"/>
    </row>
    <row r="60" spans="1:5" s="1" customFormat="1" ht="16.5" x14ac:dyDescent="0.3">
      <c r="A60" s="127"/>
      <c r="B60" s="139"/>
    </row>
    <row r="61" spans="1:5" s="1" customFormat="1" ht="30.75" customHeight="1" x14ac:dyDescent="0.3">
      <c r="A61" s="127"/>
      <c r="B61" s="128"/>
      <c r="C61" s="5"/>
      <c r="D61" s="5"/>
      <c r="E61" s="5"/>
    </row>
    <row r="62" spans="1:5" s="1" customFormat="1" ht="16.5" x14ac:dyDescent="0.3">
      <c r="A62" s="119"/>
      <c r="B62" s="120"/>
    </row>
    <row r="63" spans="1:5" s="1" customFormat="1" x14ac:dyDescent="0.3">
      <c r="A63" s="19"/>
      <c r="B63" s="150"/>
    </row>
    <row r="64" spans="1:5" s="1" customFormat="1" x14ac:dyDescent="0.3">
      <c r="A64" s="19"/>
      <c r="B64" s="150"/>
    </row>
    <row r="65" spans="1:5" s="1" customFormat="1" x14ac:dyDescent="0.3">
      <c r="A65" s="19"/>
      <c r="B65" s="150"/>
    </row>
    <row r="66" spans="1:5" s="1" customFormat="1" ht="14.25" customHeight="1" x14ac:dyDescent="0.3">
      <c r="A66" s="19"/>
      <c r="B66" s="150"/>
      <c r="C66" s="5"/>
      <c r="D66" s="5"/>
      <c r="E66" s="5"/>
    </row>
    <row r="67" spans="1:5" s="1" customFormat="1" ht="14.25" customHeight="1" x14ac:dyDescent="0.3">
      <c r="A67" s="119"/>
      <c r="B67" s="126"/>
      <c r="C67" s="5"/>
      <c r="D67" s="5"/>
      <c r="E67" s="5"/>
    </row>
    <row r="68" spans="1:5" s="1" customFormat="1" ht="14.25" customHeight="1" x14ac:dyDescent="0.3">
      <c r="A68" s="119"/>
      <c r="B68" s="126"/>
      <c r="C68" s="5"/>
      <c r="D68" s="5"/>
      <c r="E68" s="5"/>
    </row>
    <row r="69" spans="1:5" s="1" customFormat="1" x14ac:dyDescent="0.3">
      <c r="A69" s="19"/>
      <c r="B69" s="120"/>
    </row>
    <row r="70" spans="1:5" s="1" customFormat="1" x14ac:dyDescent="0.3">
      <c r="A70" s="19"/>
      <c r="B70" s="19"/>
    </row>
    <row r="71" spans="1:5" s="1" customFormat="1" x14ac:dyDescent="0.3">
      <c r="A71" s="19"/>
      <c r="B71" s="19"/>
    </row>
    <row r="72" spans="1:5" s="1" customFormat="1" ht="14.25" customHeight="1" x14ac:dyDescent="0.3">
      <c r="B72" s="5"/>
      <c r="C72" s="5"/>
      <c r="D72" s="5"/>
      <c r="E72" s="5"/>
    </row>
    <row r="73" spans="1:5" s="1" customFormat="1" ht="14.25" customHeight="1" x14ac:dyDescent="0.3">
      <c r="B73" s="5"/>
      <c r="C73" s="5"/>
      <c r="D73" s="5"/>
      <c r="E73" s="5"/>
    </row>
    <row r="74" spans="1:5" s="1" customFormat="1" ht="14.25" customHeight="1" x14ac:dyDescent="0.3">
      <c r="B74" s="5"/>
      <c r="C74" s="5"/>
      <c r="D74" s="5"/>
      <c r="E74" s="5"/>
    </row>
    <row r="75" spans="1:5" s="1" customFormat="1" ht="14.25" customHeight="1" x14ac:dyDescent="0.3">
      <c r="B75" s="5"/>
      <c r="C75" s="5"/>
      <c r="D75" s="5"/>
      <c r="E75" s="5"/>
    </row>
    <row r="76" spans="1:5" ht="14.25" customHeight="1" x14ac:dyDescent="0.3">
      <c r="B76" s="6"/>
      <c r="C76" s="6"/>
      <c r="D76" s="6"/>
      <c r="E76" s="6"/>
    </row>
    <row r="77" spans="1:5" ht="14.25" customHeight="1" x14ac:dyDescent="0.3">
      <c r="B77" s="6"/>
      <c r="C77" s="6"/>
      <c r="D77" s="6"/>
      <c r="E77" s="6"/>
    </row>
  </sheetData>
  <mergeCells count="1">
    <mergeCell ref="E18:E39"/>
  </mergeCells>
  <pageMargins left="0.39370078740157483" right="0.39370078740157483" top="0.78740157480314965" bottom="0.78740157480314965" header="0.31496062992125984" footer="0.31496062992125984"/>
  <pageSetup paperSize="9" scale="49" fitToHeight="0" orientation="portrait" r:id="rId1"/>
  <headerFooter>
    <oddFooter>&amp;L&amp;A&amp;R&amp;P von &amp;N&amp;CAEB-Psych 2020 - Deutsche Krankenhausgesellschaft e. V.</oddFooter>
    <firstHeader>&amp;LAnlagen zur Vereinbarung zur Weiterentwicklung der Aufstellung der Entgelte und Budgetermittlung 
gemäß § 9 Abs. 1 Nr. 6 der Bundespflegesatzverordnung (AEB-Psych-Vereinbarung)</first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77"/>
  <sheetViews>
    <sheetView showWhiteSpace="0" zoomScaleNormal="100" zoomScaleSheetLayoutView="70" zoomScalePageLayoutView="55" workbookViewId="0"/>
  </sheetViews>
  <sheetFormatPr baseColWidth="10" defaultRowHeight="14" x14ac:dyDescent="0.3"/>
  <cols>
    <col min="1" max="1" width="23.25" customWidth="1"/>
    <col min="2" max="2" width="112.08203125" customWidth="1"/>
    <col min="3" max="3" width="23.83203125" customWidth="1"/>
    <col min="4" max="4" width="6.08203125" customWidth="1"/>
    <col min="5" max="5" width="5.58203125" customWidth="1"/>
    <col min="6" max="6" width="8.5" customWidth="1"/>
  </cols>
  <sheetData>
    <row r="1" spans="1:6" s="1" customFormat="1" ht="20.25" customHeight="1" x14ac:dyDescent="0.3">
      <c r="A1" s="1" t="s">
        <v>160</v>
      </c>
    </row>
    <row r="2" spans="1:6" s="1" customFormat="1" ht="20.25" customHeight="1" x14ac:dyDescent="0.3">
      <c r="A2" s="160" t="s">
        <v>81</v>
      </c>
      <c r="B2" s="218">
        <f>'A1'!B2</f>
        <v>2021</v>
      </c>
      <c r="C2" s="179"/>
      <c r="D2" s="179"/>
      <c r="E2" s="179"/>
      <c r="F2" s="179"/>
    </row>
    <row r="3" spans="1:6" s="1" customFormat="1" ht="20.25" customHeight="1" x14ac:dyDescent="0.3">
      <c r="A3" s="160" t="s">
        <v>13</v>
      </c>
      <c r="B3" s="436">
        <f>'A1'!B3</f>
        <v>44287</v>
      </c>
      <c r="C3" s="179"/>
      <c r="D3" s="179"/>
      <c r="E3" s="179"/>
      <c r="F3" s="179"/>
    </row>
    <row r="4" spans="1:6" s="1" customFormat="1" ht="20.25" customHeight="1" x14ac:dyDescent="0.3">
      <c r="A4" s="160" t="s">
        <v>0</v>
      </c>
      <c r="B4" s="278" t="str">
        <f>Krankenhaus</f>
        <v>DIE BEZEICHNUNG IHRER KLINIK</v>
      </c>
      <c r="C4" s="190"/>
      <c r="D4" s="190"/>
      <c r="E4" s="190"/>
      <c r="F4" s="190"/>
    </row>
    <row r="5" spans="1:6" s="1" customFormat="1" ht="20.25" customHeight="1" x14ac:dyDescent="0.3">
      <c r="A5" s="160" t="s">
        <v>159</v>
      </c>
      <c r="B5" s="218" t="s">
        <v>268</v>
      </c>
      <c r="C5"/>
      <c r="D5"/>
      <c r="E5"/>
      <c r="F5"/>
    </row>
    <row r="6" spans="1:6" s="1" customFormat="1" ht="20.25" customHeight="1" x14ac:dyDescent="0.3"/>
    <row r="7" spans="1:6" s="1" customFormat="1" ht="20.25" customHeight="1" x14ac:dyDescent="0.3">
      <c r="A7" s="138" t="s">
        <v>193</v>
      </c>
      <c r="B7" s="137"/>
      <c r="C7" s="137"/>
    </row>
    <row r="8" spans="1:6" s="19" customFormat="1" ht="20.25" customHeight="1" x14ac:dyDescent="0.3">
      <c r="A8" s="290" t="s">
        <v>195</v>
      </c>
      <c r="B8" s="291" t="s">
        <v>3935</v>
      </c>
      <c r="C8" s="144"/>
    </row>
    <row r="9" spans="1:6" s="1" customFormat="1" ht="20.25" customHeight="1" thickBot="1" x14ac:dyDescent="0.35">
      <c r="A9" s="276"/>
      <c r="B9" s="277"/>
      <c r="C9" s="277"/>
      <c r="D9" s="277"/>
    </row>
    <row r="10" spans="1:6" s="1" customFormat="1" ht="20.149999999999999" customHeight="1" thickBot="1" x14ac:dyDescent="0.35">
      <c r="A10" s="75" t="s">
        <v>82</v>
      </c>
      <c r="B10" s="76" t="s">
        <v>137</v>
      </c>
      <c r="C10" s="77" t="s">
        <v>3947</v>
      </c>
      <c r="D10" s="74"/>
    </row>
    <row r="11" spans="1:6" s="1" customFormat="1" ht="20.149999999999999" customHeight="1" x14ac:dyDescent="0.3">
      <c r="A11" s="74"/>
    </row>
    <row r="12" spans="1:6" s="1" customFormat="1" ht="17.25" customHeight="1" thickBot="1" x14ac:dyDescent="0.4">
      <c r="B12" s="55" t="s">
        <v>155</v>
      </c>
    </row>
    <row r="13" spans="1:6" s="3" customFormat="1" ht="20.149999999999999" customHeight="1" x14ac:dyDescent="0.3">
      <c r="A13" s="56">
        <v>1</v>
      </c>
      <c r="B13" s="59" t="s">
        <v>125</v>
      </c>
      <c r="C13" s="204"/>
      <c r="D13" s="67"/>
    </row>
    <row r="14" spans="1:6" s="3" customFormat="1" ht="20.149999999999999" customHeight="1" thickBot="1" x14ac:dyDescent="0.35">
      <c r="A14" s="57">
        <v>2</v>
      </c>
      <c r="B14" s="8" t="s">
        <v>78</v>
      </c>
      <c r="C14" s="205"/>
      <c r="D14" s="67"/>
    </row>
    <row r="15" spans="1:6" s="3" customFormat="1" ht="20.149999999999999" customHeight="1" thickBot="1" x14ac:dyDescent="0.35">
      <c r="A15" s="60">
        <v>3</v>
      </c>
      <c r="B15" s="10" t="s">
        <v>156</v>
      </c>
      <c r="C15" s="214">
        <f>$C$13+$C$14</f>
        <v>0</v>
      </c>
      <c r="D15" s="67"/>
    </row>
    <row r="16" spans="1:6" s="1" customFormat="1" x14ac:dyDescent="0.3">
      <c r="C16" s="181"/>
    </row>
    <row r="17" spans="1:5" s="1" customFormat="1" ht="21" customHeight="1" thickBot="1" x14ac:dyDescent="0.4">
      <c r="B17" s="55" t="s">
        <v>111</v>
      </c>
      <c r="C17" s="181"/>
    </row>
    <row r="18" spans="1:5" s="3" customFormat="1" ht="20.149999999999999" customHeight="1" x14ac:dyDescent="0.3">
      <c r="A18" s="56">
        <v>4</v>
      </c>
      <c r="B18" s="61" t="s">
        <v>10</v>
      </c>
      <c r="C18" s="204"/>
      <c r="D18" s="161"/>
      <c r="E18" s="525" t="s">
        <v>128</v>
      </c>
    </row>
    <row r="19" spans="1:5" s="3" customFormat="1" ht="20.149999999999999" customHeight="1" x14ac:dyDescent="0.3">
      <c r="A19" s="57">
        <v>5</v>
      </c>
      <c r="B19" s="8" t="s">
        <v>11</v>
      </c>
      <c r="C19" s="206"/>
      <c r="D19" s="161"/>
      <c r="E19" s="526"/>
    </row>
    <row r="20" spans="1:5" s="3" customFormat="1" ht="21" customHeight="1" x14ac:dyDescent="0.3">
      <c r="A20" s="57">
        <v>6</v>
      </c>
      <c r="B20" s="8" t="s">
        <v>112</v>
      </c>
      <c r="C20" s="206"/>
      <c r="D20" s="161"/>
      <c r="E20" s="526"/>
    </row>
    <row r="21" spans="1:5" s="3" customFormat="1" ht="20.149999999999999" customHeight="1" x14ac:dyDescent="0.3">
      <c r="A21" s="57">
        <v>7</v>
      </c>
      <c r="B21" s="8" t="s">
        <v>1</v>
      </c>
      <c r="C21" s="206"/>
      <c r="D21" s="161"/>
      <c r="E21" s="526"/>
    </row>
    <row r="22" spans="1:5" s="3" customFormat="1" ht="20.149999999999999" customHeight="1" x14ac:dyDescent="0.3">
      <c r="A22" s="57">
        <v>8</v>
      </c>
      <c r="B22" s="8" t="s">
        <v>2</v>
      </c>
      <c r="C22" s="206"/>
      <c r="D22" s="161"/>
      <c r="E22" s="526"/>
    </row>
    <row r="23" spans="1:5" s="3" customFormat="1" ht="20.149999999999999" customHeight="1" x14ac:dyDescent="0.3">
      <c r="A23" s="57">
        <v>9</v>
      </c>
      <c r="B23" s="8" t="s">
        <v>3</v>
      </c>
      <c r="C23" s="206"/>
      <c r="D23" s="161"/>
      <c r="E23" s="526"/>
    </row>
    <row r="24" spans="1:5" s="3" customFormat="1" ht="20.149999999999999" customHeight="1" x14ac:dyDescent="0.3">
      <c r="A24" s="57">
        <v>10</v>
      </c>
      <c r="B24" s="9" t="s">
        <v>4</v>
      </c>
      <c r="C24" s="206"/>
      <c r="D24" s="161"/>
      <c r="E24" s="526"/>
    </row>
    <row r="25" spans="1:5" s="3" customFormat="1" ht="20.149999999999999" customHeight="1" x14ac:dyDescent="0.3">
      <c r="A25" s="57">
        <v>11</v>
      </c>
      <c r="B25" s="113" t="s">
        <v>113</v>
      </c>
      <c r="C25" s="206"/>
      <c r="D25" s="161"/>
      <c r="E25" s="526"/>
    </row>
    <row r="26" spans="1:5" s="3" customFormat="1" ht="20.149999999999999" customHeight="1" x14ac:dyDescent="0.3">
      <c r="A26" s="57">
        <v>12</v>
      </c>
      <c r="B26" s="9" t="s">
        <v>12</v>
      </c>
      <c r="C26" s="206"/>
      <c r="D26" s="161"/>
      <c r="E26" s="526"/>
    </row>
    <row r="27" spans="1:5" s="3" customFormat="1" ht="20.149999999999999" customHeight="1" x14ac:dyDescent="0.3">
      <c r="A27" s="57">
        <v>13</v>
      </c>
      <c r="B27" s="113" t="s">
        <v>76</v>
      </c>
      <c r="C27" s="206"/>
      <c r="D27" s="161"/>
      <c r="E27" s="526"/>
    </row>
    <row r="28" spans="1:5" s="3" customFormat="1" ht="20.149999999999999" customHeight="1" thickBot="1" x14ac:dyDescent="0.35">
      <c r="A28" s="57">
        <v>14</v>
      </c>
      <c r="B28" s="9" t="s">
        <v>114</v>
      </c>
      <c r="C28" s="205"/>
      <c r="D28" s="161"/>
      <c r="E28" s="526"/>
    </row>
    <row r="29" spans="1:5" s="3" customFormat="1" ht="20.149999999999999" customHeight="1" thickBot="1" x14ac:dyDescent="0.35">
      <c r="A29" s="60">
        <v>15</v>
      </c>
      <c r="B29" s="114" t="s">
        <v>115</v>
      </c>
      <c r="C29" s="215">
        <f>SUM($C$18:$C$28)+$C$15</f>
        <v>0</v>
      </c>
      <c r="D29" s="161"/>
      <c r="E29" s="526"/>
    </row>
    <row r="30" spans="1:5" s="1" customFormat="1" x14ac:dyDescent="0.3">
      <c r="C30" s="181"/>
      <c r="E30" s="526"/>
    </row>
    <row r="31" spans="1:5" s="1" customFormat="1" ht="18" thickBot="1" x14ac:dyDescent="0.4">
      <c r="B31" s="55" t="s">
        <v>96</v>
      </c>
      <c r="C31" s="181"/>
      <c r="E31" s="526"/>
    </row>
    <row r="32" spans="1:5" s="1" customFormat="1" ht="20.25" customHeight="1" x14ac:dyDescent="0.3">
      <c r="A32" s="56">
        <v>16</v>
      </c>
      <c r="B32" s="115" t="s">
        <v>7</v>
      </c>
      <c r="C32" s="216">
        <f>$C$15</f>
        <v>0</v>
      </c>
      <c r="D32" s="161"/>
      <c r="E32" s="526"/>
    </row>
    <row r="33" spans="1:5" s="1" customFormat="1" ht="19.5" customHeight="1" x14ac:dyDescent="0.3">
      <c r="A33" s="57">
        <v>17</v>
      </c>
      <c r="B33" s="116" t="s">
        <v>8</v>
      </c>
      <c r="C33" s="206"/>
      <c r="D33" s="161"/>
      <c r="E33" s="526"/>
    </row>
    <row r="34" spans="1:5" s="1" customFormat="1" ht="24" customHeight="1" x14ac:dyDescent="0.3">
      <c r="A34" s="57">
        <v>18</v>
      </c>
      <c r="B34" s="117" t="s">
        <v>142</v>
      </c>
      <c r="C34" s="206"/>
      <c r="D34" s="161"/>
      <c r="E34" s="526"/>
    </row>
    <row r="35" spans="1:5" s="1" customFormat="1" ht="49.5" customHeight="1" x14ac:dyDescent="0.3">
      <c r="A35" s="135">
        <v>19</v>
      </c>
      <c r="B35" s="140" t="s">
        <v>149</v>
      </c>
      <c r="C35" s="206"/>
      <c r="D35" s="162"/>
      <c r="E35" s="526"/>
    </row>
    <row r="36" spans="1:5" s="1" customFormat="1" ht="19.5" customHeight="1" x14ac:dyDescent="0.3">
      <c r="A36" s="57">
        <v>20</v>
      </c>
      <c r="B36" s="141" t="s">
        <v>104</v>
      </c>
      <c r="C36" s="206"/>
      <c r="D36" s="162"/>
      <c r="E36" s="526"/>
    </row>
    <row r="37" spans="1:5" s="1" customFormat="1" ht="19.5" customHeight="1" x14ac:dyDescent="0.3">
      <c r="A37" s="57">
        <v>21</v>
      </c>
      <c r="B37" s="141" t="s">
        <v>79</v>
      </c>
      <c r="C37" s="206"/>
      <c r="D37" s="162"/>
      <c r="E37" s="526"/>
    </row>
    <row r="38" spans="1:5" s="1" customFormat="1" ht="19.5" customHeight="1" thickBot="1" x14ac:dyDescent="0.35">
      <c r="A38" s="57">
        <v>22</v>
      </c>
      <c r="B38" s="141" t="s">
        <v>77</v>
      </c>
      <c r="C38" s="206"/>
      <c r="D38" s="162"/>
      <c r="E38" s="526"/>
    </row>
    <row r="39" spans="1:5" s="1" customFormat="1" ht="20.149999999999999" customHeight="1" thickBot="1" x14ac:dyDescent="0.4">
      <c r="A39" s="58">
        <v>23</v>
      </c>
      <c r="B39" s="12" t="s">
        <v>116</v>
      </c>
      <c r="C39" s="214">
        <f>IF($C$34&lt;&gt;0,$C$34,SUM($C$35:$C$38))+$C$32+$C$33</f>
        <v>0</v>
      </c>
      <c r="D39" s="161"/>
      <c r="E39" s="527"/>
    </row>
    <row r="40" spans="1:5" s="19" customFormat="1" ht="20.149999999999999" customHeight="1" x14ac:dyDescent="0.35">
      <c r="A40" s="16"/>
      <c r="B40" s="17"/>
      <c r="C40" s="182"/>
      <c r="D40" s="18"/>
    </row>
    <row r="41" spans="1:5" s="19" customFormat="1" ht="20.149999999999999" customHeight="1" thickBot="1" x14ac:dyDescent="0.4">
      <c r="A41" s="16"/>
      <c r="B41" s="55" t="s">
        <v>126</v>
      </c>
      <c r="C41" s="182"/>
      <c r="D41" s="18"/>
    </row>
    <row r="42" spans="1:5" s="3" customFormat="1" ht="20.149999999999999" customHeight="1" x14ac:dyDescent="0.3">
      <c r="A42" s="56">
        <v>24</v>
      </c>
      <c r="B42" s="147" t="s">
        <v>127</v>
      </c>
      <c r="C42" s="216">
        <f>MIN($C$29,$C$39)</f>
        <v>0</v>
      </c>
      <c r="D42" s="67"/>
    </row>
    <row r="43" spans="1:5" s="3" customFormat="1" ht="22.5" customHeight="1" thickBot="1" x14ac:dyDescent="0.35">
      <c r="A43" s="57">
        <v>25</v>
      </c>
      <c r="B43" s="9" t="s">
        <v>117</v>
      </c>
      <c r="C43" s="206"/>
      <c r="D43" s="67"/>
    </row>
    <row r="44" spans="1:5" s="3" customFormat="1" ht="20.149999999999999" customHeight="1" thickBot="1" x14ac:dyDescent="0.35">
      <c r="A44" s="60">
        <v>26</v>
      </c>
      <c r="B44" s="11" t="s">
        <v>73</v>
      </c>
      <c r="C44" s="214">
        <f>$C$42+$C$43</f>
        <v>0</v>
      </c>
      <c r="D44" s="67"/>
    </row>
    <row r="45" spans="1:5" s="3" customFormat="1" ht="20.149999999999999" customHeight="1" x14ac:dyDescent="0.3">
      <c r="A45" s="57">
        <v>27</v>
      </c>
      <c r="B45" s="64" t="s">
        <v>70</v>
      </c>
      <c r="C45" s="204"/>
      <c r="D45" s="67"/>
    </row>
    <row r="46" spans="1:5" s="3" customFormat="1" ht="20.149999999999999" customHeight="1" thickBot="1" x14ac:dyDescent="0.35">
      <c r="A46" s="57">
        <v>28</v>
      </c>
      <c r="B46" s="64" t="s">
        <v>71</v>
      </c>
      <c r="C46" s="206"/>
      <c r="D46" s="67"/>
    </row>
    <row r="47" spans="1:5" s="3" customFormat="1" ht="20.149999999999999" customHeight="1" thickBot="1" x14ac:dyDescent="0.35">
      <c r="A47" s="60">
        <v>29</v>
      </c>
      <c r="B47" s="11" t="s">
        <v>74</v>
      </c>
      <c r="C47" s="214">
        <f>$C$44-$C$45-$C$46</f>
        <v>0</v>
      </c>
      <c r="D47" s="67"/>
    </row>
    <row r="48" spans="1:5" s="1" customFormat="1" x14ac:dyDescent="0.3">
      <c r="C48" s="181"/>
    </row>
    <row r="49" spans="1:5" s="1" customFormat="1" ht="16" thickBot="1" x14ac:dyDescent="0.4">
      <c r="B49" s="55" t="s">
        <v>75</v>
      </c>
      <c r="C49" s="181"/>
    </row>
    <row r="50" spans="1:5" s="3" customFormat="1" ht="20.149999999999999" customHeight="1" x14ac:dyDescent="0.3">
      <c r="A50" s="56">
        <v>30</v>
      </c>
      <c r="B50" s="148" t="s">
        <v>121</v>
      </c>
      <c r="C50" s="216">
        <f>$C$47</f>
        <v>0</v>
      </c>
      <c r="D50" s="67"/>
    </row>
    <row r="51" spans="1:5" s="3" customFormat="1" ht="20.149999999999999" customHeight="1" thickBot="1" x14ac:dyDescent="0.35">
      <c r="A51" s="57">
        <v>31</v>
      </c>
      <c r="B51" s="7" t="s">
        <v>72</v>
      </c>
      <c r="C51" s="206"/>
      <c r="D51" s="67"/>
    </row>
    <row r="52" spans="1:5" s="3" customFormat="1" ht="20.149999999999999" customHeight="1" thickBot="1" x14ac:dyDescent="0.35">
      <c r="A52" s="62">
        <v>32</v>
      </c>
      <c r="B52" s="149" t="s">
        <v>122</v>
      </c>
      <c r="C52" s="214">
        <f>$C$50-$C$51</f>
        <v>0</v>
      </c>
      <c r="D52" s="67"/>
    </row>
    <row r="53" spans="1:5" s="3" customFormat="1" ht="20.149999999999999" customHeight="1" thickBot="1" x14ac:dyDescent="0.35">
      <c r="A53" s="62">
        <v>33</v>
      </c>
      <c r="B53" s="13" t="s">
        <v>5</v>
      </c>
      <c r="C53" s="204"/>
      <c r="D53" s="67"/>
    </row>
    <row r="54" spans="1:5" s="3" customFormat="1" ht="20.149999999999999" customHeight="1" thickBot="1" x14ac:dyDescent="0.35">
      <c r="A54" s="63">
        <v>34</v>
      </c>
      <c r="B54" s="14" t="s">
        <v>6</v>
      </c>
      <c r="C54" s="217">
        <f>IF($C$53=0,0,$C$52/$C$53)</f>
        <v>0</v>
      </c>
      <c r="D54" s="67"/>
    </row>
    <row r="55" spans="1:5" s="3" customFormat="1" ht="20.25" customHeight="1" thickBot="1" x14ac:dyDescent="0.35">
      <c r="A55" s="60">
        <v>35</v>
      </c>
      <c r="B55" s="118" t="s">
        <v>9</v>
      </c>
      <c r="C55" s="207"/>
      <c r="D55" s="67"/>
    </row>
    <row r="56" spans="1:5" s="1" customFormat="1" x14ac:dyDescent="0.3">
      <c r="B56" s="4"/>
    </row>
    <row r="57" spans="1:5" s="1" customFormat="1" x14ac:dyDescent="0.3">
      <c r="B57" s="4"/>
    </row>
    <row r="58" spans="1:5" s="1" customFormat="1" ht="45" customHeight="1" x14ac:dyDescent="0.3">
      <c r="A58" s="127"/>
      <c r="B58" s="131"/>
    </row>
    <row r="59" spans="1:5" s="1" customFormat="1" ht="30" customHeight="1" x14ac:dyDescent="0.3">
      <c r="A59" s="127"/>
      <c r="B59" s="131"/>
    </row>
    <row r="60" spans="1:5" s="1" customFormat="1" ht="16.5" x14ac:dyDescent="0.3">
      <c r="A60" s="127"/>
      <c r="B60" s="139"/>
    </row>
    <row r="61" spans="1:5" s="1" customFormat="1" ht="30.75" customHeight="1" x14ac:dyDescent="0.3">
      <c r="A61" s="127"/>
      <c r="B61" s="128"/>
      <c r="C61" s="5"/>
      <c r="D61" s="5"/>
      <c r="E61" s="5"/>
    </row>
    <row r="62" spans="1:5" s="1" customFormat="1" ht="16.5" x14ac:dyDescent="0.3">
      <c r="A62" s="119"/>
      <c r="B62" s="120"/>
    </row>
    <row r="63" spans="1:5" s="1" customFormat="1" x14ac:dyDescent="0.3">
      <c r="A63" s="19"/>
      <c r="B63" s="150"/>
    </row>
    <row r="64" spans="1:5" s="1" customFormat="1" x14ac:dyDescent="0.3">
      <c r="A64" s="19"/>
      <c r="B64" s="150"/>
    </row>
    <row r="65" spans="1:5" s="1" customFormat="1" x14ac:dyDescent="0.3">
      <c r="A65" s="19"/>
      <c r="B65" s="150"/>
    </row>
    <row r="66" spans="1:5" s="1" customFormat="1" ht="14.25" customHeight="1" x14ac:dyDescent="0.3">
      <c r="A66" s="19"/>
      <c r="B66" s="150"/>
      <c r="C66" s="5"/>
      <c r="D66" s="5"/>
      <c r="E66" s="5"/>
    </row>
    <row r="67" spans="1:5" s="1" customFormat="1" ht="14.25" customHeight="1" x14ac:dyDescent="0.3">
      <c r="A67" s="119"/>
      <c r="B67" s="126"/>
      <c r="C67" s="5"/>
      <c r="D67" s="5"/>
      <c r="E67" s="5"/>
    </row>
    <row r="68" spans="1:5" s="1" customFormat="1" ht="14.25" customHeight="1" x14ac:dyDescent="0.3">
      <c r="A68" s="119"/>
      <c r="B68" s="126"/>
      <c r="C68" s="5"/>
      <c r="D68" s="5"/>
      <c r="E68" s="5"/>
    </row>
    <row r="69" spans="1:5" s="1" customFormat="1" x14ac:dyDescent="0.3">
      <c r="A69" s="19"/>
      <c r="B69" s="120"/>
    </row>
    <row r="70" spans="1:5" s="1" customFormat="1" x14ac:dyDescent="0.3">
      <c r="A70" s="19"/>
      <c r="B70" s="19"/>
    </row>
    <row r="71" spans="1:5" s="1" customFormat="1" x14ac:dyDescent="0.3">
      <c r="A71" s="19"/>
      <c r="B71" s="19"/>
    </row>
    <row r="72" spans="1:5" s="1" customFormat="1" ht="14.25" customHeight="1" x14ac:dyDescent="0.3">
      <c r="B72" s="5"/>
      <c r="C72" s="5"/>
      <c r="D72" s="5"/>
      <c r="E72" s="5"/>
    </row>
    <row r="73" spans="1:5" s="1" customFormat="1" ht="14.25" customHeight="1" x14ac:dyDescent="0.3">
      <c r="B73" s="5"/>
      <c r="C73" s="5"/>
      <c r="D73" s="5"/>
      <c r="E73" s="5"/>
    </row>
    <row r="74" spans="1:5" s="1" customFormat="1" ht="14.25" customHeight="1" x14ac:dyDescent="0.3">
      <c r="B74" s="5"/>
      <c r="C74" s="5"/>
      <c r="D74" s="5"/>
      <c r="E74" s="5"/>
    </row>
    <row r="75" spans="1:5" s="1" customFormat="1" ht="14.25" customHeight="1" x14ac:dyDescent="0.3">
      <c r="B75" s="5"/>
      <c r="C75" s="5"/>
      <c r="D75" s="5"/>
      <c r="E75" s="5"/>
    </row>
    <row r="76" spans="1:5" ht="14.25" customHeight="1" x14ac:dyDescent="0.3">
      <c r="B76" s="6"/>
      <c r="C76" s="6"/>
      <c r="D76" s="6"/>
      <c r="E76" s="6"/>
    </row>
    <row r="77" spans="1:5" ht="14.25" customHeight="1" x14ac:dyDescent="0.3">
      <c r="B77" s="6"/>
      <c r="C77" s="6"/>
      <c r="D77" s="6"/>
      <c r="E77" s="6"/>
    </row>
  </sheetData>
  <mergeCells count="1">
    <mergeCell ref="E18:E39"/>
  </mergeCells>
  <pageMargins left="0.39370078740157483" right="0.39370078740157483" top="0.78740157480314965" bottom="0.78740157480314965" header="0.31496062992125984" footer="0.31496062992125984"/>
  <pageSetup paperSize="9" scale="49" fitToHeight="0" orientation="portrait" r:id="rId1"/>
  <headerFooter>
    <oddFooter>&amp;L&amp;A&amp;R&amp;P von &amp;N&amp;CAEB-Psych 2020 - Deutsche Krankenhausgesellschaft e. V.</oddFooter>
    <firstHeader>&amp;LAnlagen zur Vereinbarung zur Weiterentwicklung der Aufstellung der Entgelte und Budgetermittlung 
gemäß § 9 Abs. 1 Nr. 6 der Bundespflegesatzverordnung (AEB-Psych-Vereinbarung)</first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77"/>
  <sheetViews>
    <sheetView showWhiteSpace="0" zoomScaleNormal="100" zoomScaleSheetLayoutView="70" zoomScalePageLayoutView="55" workbookViewId="0"/>
  </sheetViews>
  <sheetFormatPr baseColWidth="10" defaultRowHeight="14" x14ac:dyDescent="0.3"/>
  <cols>
    <col min="1" max="1" width="23.25" style="356" customWidth="1"/>
    <col min="2" max="2" width="112.08203125" style="356" customWidth="1"/>
    <col min="3" max="3" width="23.83203125" style="356" customWidth="1"/>
    <col min="4" max="4" width="6.08203125" style="356" customWidth="1"/>
    <col min="5" max="5" width="5.58203125" style="356" customWidth="1"/>
    <col min="6" max="6" width="8.5" style="356" customWidth="1"/>
    <col min="7" max="16384" width="10.6640625" style="356"/>
  </cols>
  <sheetData>
    <row r="1" spans="1:6" s="357" customFormat="1" ht="20.25" customHeight="1" x14ac:dyDescent="0.3">
      <c r="A1" s="357" t="s">
        <v>160</v>
      </c>
    </row>
    <row r="2" spans="1:6" s="357" customFormat="1" ht="20.25" customHeight="1" x14ac:dyDescent="0.3">
      <c r="A2" s="414" t="s">
        <v>81</v>
      </c>
      <c r="B2" s="429">
        <f>'A1'!B2</f>
        <v>2021</v>
      </c>
      <c r="C2" s="417"/>
      <c r="D2" s="417"/>
      <c r="E2" s="417"/>
      <c r="F2" s="417"/>
    </row>
    <row r="3" spans="1:6" s="357" customFormat="1" ht="20.25" customHeight="1" x14ac:dyDescent="0.3">
      <c r="A3" s="414" t="s">
        <v>13</v>
      </c>
      <c r="B3" s="436">
        <f>'A1'!B3</f>
        <v>44287</v>
      </c>
      <c r="C3" s="417"/>
      <c r="D3" s="417"/>
      <c r="E3" s="417"/>
      <c r="F3" s="417"/>
    </row>
    <row r="4" spans="1:6" s="357" customFormat="1" ht="20.25" customHeight="1" x14ac:dyDescent="0.3">
      <c r="A4" s="414" t="s">
        <v>0</v>
      </c>
      <c r="B4" s="278" t="str">
        <f>Krankenhaus</f>
        <v>DIE BEZEICHNUNG IHRER KLINIK</v>
      </c>
      <c r="C4" s="420"/>
      <c r="D4" s="420"/>
      <c r="E4" s="420"/>
      <c r="F4" s="420"/>
    </row>
    <row r="5" spans="1:6" s="357" customFormat="1" ht="20.25" customHeight="1" x14ac:dyDescent="0.3">
      <c r="A5" s="414" t="s">
        <v>159</v>
      </c>
      <c r="B5" s="429" t="s">
        <v>269</v>
      </c>
      <c r="C5" s="356"/>
      <c r="D5" s="356"/>
      <c r="E5" s="356"/>
      <c r="F5" s="356"/>
    </row>
    <row r="6" spans="1:6" s="357" customFormat="1" ht="20.25" customHeight="1" x14ac:dyDescent="0.3"/>
    <row r="7" spans="1:6" s="357" customFormat="1" ht="20.25" customHeight="1" x14ac:dyDescent="0.3">
      <c r="A7" s="405" t="s">
        <v>193</v>
      </c>
      <c r="B7" s="404"/>
      <c r="C7" s="404"/>
    </row>
    <row r="8" spans="1:6" s="374" customFormat="1" ht="20.25" customHeight="1" x14ac:dyDescent="0.3">
      <c r="A8" s="290" t="s">
        <v>195</v>
      </c>
      <c r="B8" s="291" t="s">
        <v>3936</v>
      </c>
      <c r="C8" s="409"/>
    </row>
    <row r="9" spans="1:6" s="357" customFormat="1" ht="20.25" customHeight="1" thickBot="1" x14ac:dyDescent="0.35">
      <c r="A9" s="386"/>
      <c r="B9" s="358"/>
      <c r="C9" s="358"/>
      <c r="D9" s="358"/>
    </row>
    <row r="10" spans="1:6" s="357" customFormat="1" ht="20.149999999999999" customHeight="1" thickBot="1" x14ac:dyDescent="0.35">
      <c r="A10" s="388" t="s">
        <v>82</v>
      </c>
      <c r="B10" s="389" t="s">
        <v>137</v>
      </c>
      <c r="C10" s="390" t="s">
        <v>3948</v>
      </c>
      <c r="D10" s="387"/>
    </row>
    <row r="11" spans="1:6" s="357" customFormat="1" ht="20.149999999999999" customHeight="1" x14ac:dyDescent="0.3">
      <c r="A11" s="387"/>
    </row>
    <row r="12" spans="1:6" s="357" customFormat="1" ht="17.25" customHeight="1" thickBot="1" x14ac:dyDescent="0.4">
      <c r="B12" s="375" t="s">
        <v>155</v>
      </c>
    </row>
    <row r="13" spans="1:6" s="359" customFormat="1" ht="20.149999999999999" customHeight="1" x14ac:dyDescent="0.3">
      <c r="A13" s="376">
        <v>1</v>
      </c>
      <c r="B13" s="379" t="s">
        <v>125</v>
      </c>
      <c r="C13" s="421"/>
      <c r="D13" s="385"/>
    </row>
    <row r="14" spans="1:6" s="359" customFormat="1" ht="20.149999999999999" customHeight="1" thickBot="1" x14ac:dyDescent="0.35">
      <c r="A14" s="377">
        <v>2</v>
      </c>
      <c r="B14" s="364" t="s">
        <v>78</v>
      </c>
      <c r="C14" s="422"/>
      <c r="D14" s="385"/>
    </row>
    <row r="15" spans="1:6" s="359" customFormat="1" ht="20.149999999999999" customHeight="1" thickBot="1" x14ac:dyDescent="0.35">
      <c r="A15" s="380">
        <v>3</v>
      </c>
      <c r="B15" s="366" t="s">
        <v>156</v>
      </c>
      <c r="C15" s="425">
        <f>$C$13+$C$14</f>
        <v>0</v>
      </c>
      <c r="D15" s="385"/>
    </row>
    <row r="16" spans="1:6" s="357" customFormat="1" x14ac:dyDescent="0.3">
      <c r="C16" s="418"/>
    </row>
    <row r="17" spans="1:5" s="357" customFormat="1" ht="21" customHeight="1" thickBot="1" x14ac:dyDescent="0.4">
      <c r="B17" s="375" t="s">
        <v>111</v>
      </c>
      <c r="C17" s="418"/>
    </row>
    <row r="18" spans="1:5" s="359" customFormat="1" ht="20.149999999999999" customHeight="1" x14ac:dyDescent="0.3">
      <c r="A18" s="376">
        <v>4</v>
      </c>
      <c r="B18" s="381" t="s">
        <v>10</v>
      </c>
      <c r="C18" s="421"/>
      <c r="D18" s="415"/>
      <c r="E18" s="525" t="s">
        <v>128</v>
      </c>
    </row>
    <row r="19" spans="1:5" s="359" customFormat="1" ht="20.149999999999999" customHeight="1" x14ac:dyDescent="0.3">
      <c r="A19" s="377">
        <v>5</v>
      </c>
      <c r="B19" s="364" t="s">
        <v>11</v>
      </c>
      <c r="C19" s="423"/>
      <c r="D19" s="415"/>
      <c r="E19" s="526"/>
    </row>
    <row r="20" spans="1:5" s="359" customFormat="1" ht="21" customHeight="1" x14ac:dyDescent="0.3">
      <c r="A20" s="377">
        <v>6</v>
      </c>
      <c r="B20" s="364" t="s">
        <v>112</v>
      </c>
      <c r="C20" s="423"/>
      <c r="D20" s="415"/>
      <c r="E20" s="526"/>
    </row>
    <row r="21" spans="1:5" s="359" customFormat="1" ht="20.149999999999999" customHeight="1" x14ac:dyDescent="0.3">
      <c r="A21" s="377">
        <v>7</v>
      </c>
      <c r="B21" s="364" t="s">
        <v>1</v>
      </c>
      <c r="C21" s="423"/>
      <c r="D21" s="415"/>
      <c r="E21" s="526"/>
    </row>
    <row r="22" spans="1:5" s="359" customFormat="1" ht="20.149999999999999" customHeight="1" x14ac:dyDescent="0.3">
      <c r="A22" s="377">
        <v>8</v>
      </c>
      <c r="B22" s="364" t="s">
        <v>2</v>
      </c>
      <c r="C22" s="423"/>
      <c r="D22" s="415"/>
      <c r="E22" s="526"/>
    </row>
    <row r="23" spans="1:5" s="359" customFormat="1" ht="20.149999999999999" customHeight="1" x14ac:dyDescent="0.3">
      <c r="A23" s="377">
        <v>9</v>
      </c>
      <c r="B23" s="364" t="s">
        <v>3</v>
      </c>
      <c r="C23" s="423"/>
      <c r="D23" s="415"/>
      <c r="E23" s="526"/>
    </row>
    <row r="24" spans="1:5" s="359" customFormat="1" ht="20.149999999999999" customHeight="1" x14ac:dyDescent="0.3">
      <c r="A24" s="377">
        <v>10</v>
      </c>
      <c r="B24" s="365" t="s">
        <v>4</v>
      </c>
      <c r="C24" s="423"/>
      <c r="D24" s="415"/>
      <c r="E24" s="526"/>
    </row>
    <row r="25" spans="1:5" s="359" customFormat="1" ht="20.149999999999999" customHeight="1" x14ac:dyDescent="0.3">
      <c r="A25" s="377">
        <v>11</v>
      </c>
      <c r="B25" s="391" t="s">
        <v>113</v>
      </c>
      <c r="C25" s="423"/>
      <c r="D25" s="415"/>
      <c r="E25" s="526"/>
    </row>
    <row r="26" spans="1:5" s="359" customFormat="1" ht="20.149999999999999" customHeight="1" x14ac:dyDescent="0.3">
      <c r="A26" s="377">
        <v>12</v>
      </c>
      <c r="B26" s="365" t="s">
        <v>12</v>
      </c>
      <c r="C26" s="423"/>
      <c r="D26" s="415"/>
      <c r="E26" s="526"/>
    </row>
    <row r="27" spans="1:5" s="359" customFormat="1" ht="20.149999999999999" customHeight="1" x14ac:dyDescent="0.3">
      <c r="A27" s="377">
        <v>13</v>
      </c>
      <c r="B27" s="391" t="s">
        <v>76</v>
      </c>
      <c r="C27" s="423"/>
      <c r="D27" s="415"/>
      <c r="E27" s="526"/>
    </row>
    <row r="28" spans="1:5" s="359" customFormat="1" ht="20.149999999999999" customHeight="1" thickBot="1" x14ac:dyDescent="0.35">
      <c r="A28" s="377">
        <v>14</v>
      </c>
      <c r="B28" s="365" t="s">
        <v>114</v>
      </c>
      <c r="C28" s="422"/>
      <c r="D28" s="415"/>
      <c r="E28" s="526"/>
    </row>
    <row r="29" spans="1:5" s="359" customFormat="1" ht="20.149999999999999" customHeight="1" thickBot="1" x14ac:dyDescent="0.35">
      <c r="A29" s="380">
        <v>15</v>
      </c>
      <c r="B29" s="392" t="s">
        <v>115</v>
      </c>
      <c r="C29" s="426">
        <f>SUM($C$18:$C$28)+$C$15</f>
        <v>0</v>
      </c>
      <c r="D29" s="415"/>
      <c r="E29" s="526"/>
    </row>
    <row r="30" spans="1:5" s="357" customFormat="1" x14ac:dyDescent="0.3">
      <c r="C30" s="418"/>
      <c r="E30" s="526"/>
    </row>
    <row r="31" spans="1:5" s="357" customFormat="1" ht="18" thickBot="1" x14ac:dyDescent="0.4">
      <c r="B31" s="375" t="s">
        <v>96</v>
      </c>
      <c r="C31" s="418"/>
      <c r="E31" s="526"/>
    </row>
    <row r="32" spans="1:5" s="357" customFormat="1" ht="20.25" customHeight="1" x14ac:dyDescent="0.3">
      <c r="A32" s="376">
        <v>16</v>
      </c>
      <c r="B32" s="393" t="s">
        <v>7</v>
      </c>
      <c r="C32" s="427">
        <f>$C$15</f>
        <v>0</v>
      </c>
      <c r="D32" s="415"/>
      <c r="E32" s="526"/>
    </row>
    <row r="33" spans="1:5" s="357" customFormat="1" ht="19.5" customHeight="1" x14ac:dyDescent="0.3">
      <c r="A33" s="377">
        <v>17</v>
      </c>
      <c r="B33" s="394" t="s">
        <v>8</v>
      </c>
      <c r="C33" s="423"/>
      <c r="D33" s="415"/>
      <c r="E33" s="526"/>
    </row>
    <row r="34" spans="1:5" s="357" customFormat="1" ht="24" customHeight="1" x14ac:dyDescent="0.3">
      <c r="A34" s="377">
        <v>18</v>
      </c>
      <c r="B34" s="395" t="s">
        <v>142</v>
      </c>
      <c r="C34" s="423"/>
      <c r="D34" s="415"/>
      <c r="E34" s="526"/>
    </row>
    <row r="35" spans="1:5" s="357" customFormat="1" ht="49.5" customHeight="1" x14ac:dyDescent="0.3">
      <c r="A35" s="403">
        <v>19</v>
      </c>
      <c r="B35" s="407" t="s">
        <v>149</v>
      </c>
      <c r="C35" s="423"/>
      <c r="D35" s="416"/>
      <c r="E35" s="526"/>
    </row>
    <row r="36" spans="1:5" s="357" customFormat="1" ht="19.5" customHeight="1" x14ac:dyDescent="0.3">
      <c r="A36" s="377">
        <v>20</v>
      </c>
      <c r="B36" s="408" t="s">
        <v>104</v>
      </c>
      <c r="C36" s="423"/>
      <c r="D36" s="416"/>
      <c r="E36" s="526"/>
    </row>
    <row r="37" spans="1:5" s="357" customFormat="1" ht="19.5" customHeight="1" x14ac:dyDescent="0.3">
      <c r="A37" s="377">
        <v>21</v>
      </c>
      <c r="B37" s="408" t="s">
        <v>79</v>
      </c>
      <c r="C37" s="423"/>
      <c r="D37" s="416"/>
      <c r="E37" s="526"/>
    </row>
    <row r="38" spans="1:5" s="357" customFormat="1" ht="19.5" customHeight="1" thickBot="1" x14ac:dyDescent="0.35">
      <c r="A38" s="377">
        <v>22</v>
      </c>
      <c r="B38" s="408" t="s">
        <v>77</v>
      </c>
      <c r="C38" s="423"/>
      <c r="D38" s="416"/>
      <c r="E38" s="526"/>
    </row>
    <row r="39" spans="1:5" s="357" customFormat="1" ht="20.149999999999999" customHeight="1" thickBot="1" x14ac:dyDescent="0.4">
      <c r="A39" s="378">
        <v>23</v>
      </c>
      <c r="B39" s="368" t="s">
        <v>116</v>
      </c>
      <c r="C39" s="425">
        <f>IF($C$34&lt;&gt;0,$C$34,SUM($C$35:$C$38))+$C$32+$C$33</f>
        <v>0</v>
      </c>
      <c r="D39" s="415"/>
      <c r="E39" s="527"/>
    </row>
    <row r="40" spans="1:5" s="374" customFormat="1" ht="20.149999999999999" customHeight="1" x14ac:dyDescent="0.35">
      <c r="A40" s="371"/>
      <c r="B40" s="372"/>
      <c r="C40" s="419"/>
      <c r="D40" s="373"/>
    </row>
    <row r="41" spans="1:5" s="374" customFormat="1" ht="20.149999999999999" customHeight="1" thickBot="1" x14ac:dyDescent="0.4">
      <c r="A41" s="371"/>
      <c r="B41" s="375" t="s">
        <v>126</v>
      </c>
      <c r="C41" s="419"/>
      <c r="D41" s="373"/>
    </row>
    <row r="42" spans="1:5" s="359" customFormat="1" ht="20.149999999999999" customHeight="1" x14ac:dyDescent="0.3">
      <c r="A42" s="376">
        <v>24</v>
      </c>
      <c r="B42" s="410" t="s">
        <v>127</v>
      </c>
      <c r="C42" s="427">
        <f>MIN($C$29,$C$39)</f>
        <v>0</v>
      </c>
      <c r="D42" s="385"/>
    </row>
    <row r="43" spans="1:5" s="359" customFormat="1" ht="22.5" customHeight="1" thickBot="1" x14ac:dyDescent="0.35">
      <c r="A43" s="377">
        <v>25</v>
      </c>
      <c r="B43" s="365" t="s">
        <v>117</v>
      </c>
      <c r="C43" s="423"/>
      <c r="D43" s="385"/>
    </row>
    <row r="44" spans="1:5" s="359" customFormat="1" ht="20.149999999999999" customHeight="1" thickBot="1" x14ac:dyDescent="0.35">
      <c r="A44" s="380">
        <v>26</v>
      </c>
      <c r="B44" s="367" t="s">
        <v>73</v>
      </c>
      <c r="C44" s="425">
        <f>$C$42+$C$43</f>
        <v>0</v>
      </c>
      <c r="D44" s="385"/>
    </row>
    <row r="45" spans="1:5" s="359" customFormat="1" ht="20.149999999999999" customHeight="1" x14ac:dyDescent="0.3">
      <c r="A45" s="377">
        <v>27</v>
      </c>
      <c r="B45" s="384" t="s">
        <v>70</v>
      </c>
      <c r="C45" s="421"/>
      <c r="D45" s="385"/>
    </row>
    <row r="46" spans="1:5" s="359" customFormat="1" ht="20.149999999999999" customHeight="1" thickBot="1" x14ac:dyDescent="0.35">
      <c r="A46" s="377">
        <v>28</v>
      </c>
      <c r="B46" s="384" t="s">
        <v>71</v>
      </c>
      <c r="C46" s="423"/>
      <c r="D46" s="385"/>
    </row>
    <row r="47" spans="1:5" s="359" customFormat="1" ht="20.149999999999999" customHeight="1" thickBot="1" x14ac:dyDescent="0.35">
      <c r="A47" s="380">
        <v>29</v>
      </c>
      <c r="B47" s="367" t="s">
        <v>74</v>
      </c>
      <c r="C47" s="425">
        <f>$C$44-$C$45-$C$46</f>
        <v>0</v>
      </c>
      <c r="D47" s="385"/>
    </row>
    <row r="48" spans="1:5" s="357" customFormat="1" x14ac:dyDescent="0.3">
      <c r="C48" s="418"/>
    </row>
    <row r="49" spans="1:5" s="357" customFormat="1" ht="16" thickBot="1" x14ac:dyDescent="0.4">
      <c r="B49" s="375" t="s">
        <v>75</v>
      </c>
      <c r="C49" s="418"/>
    </row>
    <row r="50" spans="1:5" s="359" customFormat="1" ht="20.149999999999999" customHeight="1" x14ac:dyDescent="0.3">
      <c r="A50" s="376">
        <v>30</v>
      </c>
      <c r="B50" s="411" t="s">
        <v>121</v>
      </c>
      <c r="C50" s="427">
        <f>$C$47</f>
        <v>0</v>
      </c>
      <c r="D50" s="385"/>
    </row>
    <row r="51" spans="1:5" s="359" customFormat="1" ht="20.149999999999999" customHeight="1" thickBot="1" x14ac:dyDescent="0.35">
      <c r="A51" s="377">
        <v>31</v>
      </c>
      <c r="B51" s="363" t="s">
        <v>72</v>
      </c>
      <c r="C51" s="423"/>
      <c r="D51" s="385"/>
    </row>
    <row r="52" spans="1:5" s="359" customFormat="1" ht="20.149999999999999" customHeight="1" thickBot="1" x14ac:dyDescent="0.35">
      <c r="A52" s="382">
        <v>32</v>
      </c>
      <c r="B52" s="412" t="s">
        <v>122</v>
      </c>
      <c r="C52" s="425">
        <f>$C$50-$C$51</f>
        <v>0</v>
      </c>
      <c r="D52" s="385"/>
    </row>
    <row r="53" spans="1:5" s="359" customFormat="1" ht="20.149999999999999" customHeight="1" thickBot="1" x14ac:dyDescent="0.35">
      <c r="A53" s="382">
        <v>33</v>
      </c>
      <c r="B53" s="369" t="s">
        <v>5</v>
      </c>
      <c r="C53" s="421"/>
      <c r="D53" s="385"/>
    </row>
    <row r="54" spans="1:5" s="359" customFormat="1" ht="20.149999999999999" customHeight="1" thickBot="1" x14ac:dyDescent="0.35">
      <c r="A54" s="383">
        <v>34</v>
      </c>
      <c r="B54" s="370" t="s">
        <v>6</v>
      </c>
      <c r="C54" s="428">
        <f>IF($C$53=0,0,$C$52/$C$53)</f>
        <v>0</v>
      </c>
      <c r="D54" s="385"/>
    </row>
    <row r="55" spans="1:5" s="359" customFormat="1" ht="20.25" customHeight="1" thickBot="1" x14ac:dyDescent="0.35">
      <c r="A55" s="380">
        <v>35</v>
      </c>
      <c r="B55" s="396" t="s">
        <v>9</v>
      </c>
      <c r="C55" s="424"/>
      <c r="D55" s="385"/>
    </row>
    <row r="56" spans="1:5" s="357" customFormat="1" x14ac:dyDescent="0.3">
      <c r="B56" s="360"/>
    </row>
    <row r="57" spans="1:5" s="357" customFormat="1" x14ac:dyDescent="0.3">
      <c r="B57" s="360"/>
    </row>
    <row r="58" spans="1:5" s="357" customFormat="1" ht="45" customHeight="1" x14ac:dyDescent="0.3">
      <c r="A58" s="400"/>
      <c r="B58" s="402"/>
    </row>
    <row r="59" spans="1:5" s="357" customFormat="1" ht="30" customHeight="1" x14ac:dyDescent="0.3">
      <c r="A59" s="400"/>
      <c r="B59" s="402"/>
    </row>
    <row r="60" spans="1:5" s="357" customFormat="1" ht="16.5" x14ac:dyDescent="0.3">
      <c r="A60" s="400"/>
      <c r="B60" s="406"/>
    </row>
    <row r="61" spans="1:5" s="357" customFormat="1" ht="30.75" customHeight="1" x14ac:dyDescent="0.3">
      <c r="A61" s="400"/>
      <c r="B61" s="401"/>
      <c r="C61" s="361"/>
      <c r="D61" s="361"/>
      <c r="E61" s="361"/>
    </row>
    <row r="62" spans="1:5" s="357" customFormat="1" ht="16.5" x14ac:dyDescent="0.3">
      <c r="A62" s="397"/>
      <c r="B62" s="398"/>
    </row>
    <row r="63" spans="1:5" s="357" customFormat="1" x14ac:dyDescent="0.3">
      <c r="A63" s="374"/>
      <c r="B63" s="413"/>
    </row>
    <row r="64" spans="1:5" s="357" customFormat="1" x14ac:dyDescent="0.3">
      <c r="A64" s="374"/>
      <c r="B64" s="413"/>
    </row>
    <row r="65" spans="1:5" s="357" customFormat="1" x14ac:dyDescent="0.3">
      <c r="A65" s="374"/>
      <c r="B65" s="413"/>
    </row>
    <row r="66" spans="1:5" s="357" customFormat="1" ht="14.25" customHeight="1" x14ac:dyDescent="0.3">
      <c r="A66" s="374"/>
      <c r="B66" s="413"/>
      <c r="C66" s="361"/>
      <c r="D66" s="361"/>
      <c r="E66" s="361"/>
    </row>
    <row r="67" spans="1:5" s="357" customFormat="1" ht="14.25" customHeight="1" x14ac:dyDescent="0.3">
      <c r="A67" s="397"/>
      <c r="B67" s="399"/>
      <c r="C67" s="361"/>
      <c r="D67" s="361"/>
      <c r="E67" s="361"/>
    </row>
    <row r="68" spans="1:5" s="357" customFormat="1" ht="14.25" customHeight="1" x14ac:dyDescent="0.3">
      <c r="A68" s="397"/>
      <c r="B68" s="399"/>
      <c r="C68" s="361"/>
      <c r="D68" s="361"/>
      <c r="E68" s="361"/>
    </row>
    <row r="69" spans="1:5" s="357" customFormat="1" x14ac:dyDescent="0.3">
      <c r="A69" s="374"/>
      <c r="B69" s="398"/>
    </row>
    <row r="70" spans="1:5" s="357" customFormat="1" x14ac:dyDescent="0.3">
      <c r="A70" s="374"/>
      <c r="B70" s="374"/>
    </row>
    <row r="71" spans="1:5" s="357" customFormat="1" x14ac:dyDescent="0.3">
      <c r="A71" s="374"/>
      <c r="B71" s="374"/>
    </row>
    <row r="72" spans="1:5" s="357" customFormat="1" ht="14.25" customHeight="1" x14ac:dyDescent="0.3">
      <c r="B72" s="361"/>
      <c r="C72" s="361"/>
      <c r="D72" s="361"/>
      <c r="E72" s="361"/>
    </row>
    <row r="73" spans="1:5" s="357" customFormat="1" ht="14.25" customHeight="1" x14ac:dyDescent="0.3">
      <c r="B73" s="361"/>
      <c r="C73" s="361"/>
      <c r="D73" s="361"/>
      <c r="E73" s="361"/>
    </row>
    <row r="74" spans="1:5" s="357" customFormat="1" ht="14.25" customHeight="1" x14ac:dyDescent="0.3">
      <c r="B74" s="361"/>
      <c r="C74" s="361"/>
      <c r="D74" s="361"/>
      <c r="E74" s="361"/>
    </row>
    <row r="75" spans="1:5" s="357" customFormat="1" ht="14.25" customHeight="1" x14ac:dyDescent="0.3">
      <c r="B75" s="361"/>
      <c r="C75" s="361"/>
      <c r="D75" s="361"/>
      <c r="E75" s="361"/>
    </row>
    <row r="76" spans="1:5" ht="14.25" customHeight="1" x14ac:dyDescent="0.3">
      <c r="B76" s="362"/>
      <c r="C76" s="362"/>
      <c r="D76" s="362"/>
      <c r="E76" s="362"/>
    </row>
    <row r="77" spans="1:5" ht="14.25" customHeight="1" x14ac:dyDescent="0.3">
      <c r="B77" s="362"/>
      <c r="C77" s="362"/>
      <c r="D77" s="362"/>
      <c r="E77" s="362"/>
    </row>
  </sheetData>
  <mergeCells count="1">
    <mergeCell ref="E18:E39"/>
  </mergeCells>
  <pageMargins left="0.39370078740157483" right="0.39370078740157483" top="0.78740157480314965" bottom="0.78740157480314965" header="0.31496062992125984" footer="0.31496062992125984"/>
  <pageSetup paperSize="9" scale="49" fitToHeight="0" orientation="portrait" r:id="rId1"/>
  <headerFooter>
    <oddFooter>&amp;L&amp;A&amp;R&amp;P von &amp;N&amp;CAEB-Psych 2020 - Deutsche Krankenhausgesellschaft e. V.</oddFooter>
    <firstHeader>&amp;LAnlagen zur Vereinbarung zur Weiterentwicklung der Aufstellung der Entgelte und Budgetermittlung 
gemäß § 9 Abs. 1 Nr. 6 der Bundespflegesatzverordnung (AEB-Psych-Vereinbarung)</first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77"/>
  <sheetViews>
    <sheetView showWhiteSpace="0" zoomScaleNormal="100" zoomScaleSheetLayoutView="70" zoomScalePageLayoutView="55" workbookViewId="0"/>
  </sheetViews>
  <sheetFormatPr baseColWidth="10" defaultRowHeight="14" x14ac:dyDescent="0.3"/>
  <cols>
    <col min="1" max="1" width="23.25" style="356" customWidth="1"/>
    <col min="2" max="2" width="112.08203125" style="356" customWidth="1"/>
    <col min="3" max="3" width="23.83203125" style="356" customWidth="1"/>
    <col min="4" max="4" width="6.08203125" style="356" customWidth="1"/>
    <col min="5" max="5" width="5.58203125" style="356" customWidth="1"/>
    <col min="6" max="6" width="8.5" style="356" customWidth="1"/>
    <col min="7" max="16384" width="10.6640625" style="356"/>
  </cols>
  <sheetData>
    <row r="1" spans="1:6" s="357" customFormat="1" ht="20.25" customHeight="1" x14ac:dyDescent="0.3">
      <c r="A1" s="357" t="s">
        <v>160</v>
      </c>
    </row>
    <row r="2" spans="1:6" s="357" customFormat="1" ht="20.25" customHeight="1" x14ac:dyDescent="0.3">
      <c r="A2" s="414" t="s">
        <v>81</v>
      </c>
      <c r="B2" s="429">
        <f>'A1'!B2</f>
        <v>2021</v>
      </c>
      <c r="C2" s="417"/>
      <c r="D2" s="417"/>
      <c r="E2" s="417"/>
      <c r="F2" s="417"/>
    </row>
    <row r="3" spans="1:6" s="357" customFormat="1" ht="20.25" customHeight="1" x14ac:dyDescent="0.3">
      <c r="A3" s="414" t="s">
        <v>13</v>
      </c>
      <c r="B3" s="436">
        <f>'A1'!B3</f>
        <v>44287</v>
      </c>
      <c r="C3" s="417"/>
      <c r="D3" s="417"/>
      <c r="E3" s="417"/>
      <c r="F3" s="417"/>
    </row>
    <row r="4" spans="1:6" s="357" customFormat="1" ht="20.25" customHeight="1" x14ac:dyDescent="0.3">
      <c r="A4" s="414" t="s">
        <v>0</v>
      </c>
      <c r="B4" s="278" t="str">
        <f>Krankenhaus</f>
        <v>DIE BEZEICHNUNG IHRER KLINIK</v>
      </c>
      <c r="C4" s="420"/>
      <c r="D4" s="420"/>
      <c r="E4" s="420"/>
      <c r="F4" s="420"/>
    </row>
    <row r="5" spans="1:6" s="357" customFormat="1" ht="20.25" customHeight="1" x14ac:dyDescent="0.3">
      <c r="A5" s="414" t="s">
        <v>159</v>
      </c>
      <c r="B5" s="429" t="s">
        <v>325</v>
      </c>
      <c r="C5" s="356"/>
      <c r="D5" s="356"/>
      <c r="E5" s="356"/>
      <c r="F5" s="356"/>
    </row>
    <row r="6" spans="1:6" s="357" customFormat="1" ht="20.25" customHeight="1" x14ac:dyDescent="0.3"/>
    <row r="7" spans="1:6" s="357" customFormat="1" ht="20.25" customHeight="1" x14ac:dyDescent="0.3">
      <c r="A7" s="405" t="s">
        <v>193</v>
      </c>
      <c r="B7" s="404"/>
      <c r="C7" s="404"/>
    </row>
    <row r="8" spans="1:6" s="374" customFormat="1" ht="20.25" customHeight="1" x14ac:dyDescent="0.3">
      <c r="A8" s="290" t="s">
        <v>195</v>
      </c>
      <c r="B8" s="291" t="s">
        <v>3941</v>
      </c>
      <c r="C8" s="409"/>
    </row>
    <row r="9" spans="1:6" s="357" customFormat="1" ht="20.25" customHeight="1" thickBot="1" x14ac:dyDescent="0.35">
      <c r="A9" s="386"/>
      <c r="B9" s="358"/>
      <c r="C9" s="358"/>
      <c r="D9" s="358"/>
    </row>
    <row r="10" spans="1:6" s="357" customFormat="1" ht="20.149999999999999" customHeight="1" thickBot="1" x14ac:dyDescent="0.35">
      <c r="A10" s="388" t="s">
        <v>82</v>
      </c>
      <c r="B10" s="389" t="s">
        <v>137</v>
      </c>
      <c r="C10" s="390" t="s">
        <v>154</v>
      </c>
      <c r="D10" s="387"/>
    </row>
    <row r="11" spans="1:6" s="357" customFormat="1" ht="20.149999999999999" customHeight="1" x14ac:dyDescent="0.3">
      <c r="A11" s="387"/>
    </row>
    <row r="12" spans="1:6" s="357" customFormat="1" ht="17.25" customHeight="1" thickBot="1" x14ac:dyDescent="0.4">
      <c r="B12" s="375" t="s">
        <v>155</v>
      </c>
    </row>
    <row r="13" spans="1:6" s="359" customFormat="1" ht="20.149999999999999" customHeight="1" x14ac:dyDescent="0.3">
      <c r="A13" s="376">
        <v>1</v>
      </c>
      <c r="B13" s="379" t="s">
        <v>125</v>
      </c>
      <c r="C13" s="421"/>
      <c r="D13" s="385"/>
    </row>
    <row r="14" spans="1:6" s="359" customFormat="1" ht="20.149999999999999" customHeight="1" thickBot="1" x14ac:dyDescent="0.35">
      <c r="A14" s="377">
        <v>2</v>
      </c>
      <c r="B14" s="364" t="s">
        <v>78</v>
      </c>
      <c r="C14" s="422"/>
      <c r="D14" s="385"/>
    </row>
    <row r="15" spans="1:6" s="359" customFormat="1" ht="20.149999999999999" customHeight="1" thickBot="1" x14ac:dyDescent="0.35">
      <c r="A15" s="380">
        <v>3</v>
      </c>
      <c r="B15" s="366" t="s">
        <v>156</v>
      </c>
      <c r="C15" s="425">
        <f>$C$13+$C$14</f>
        <v>0</v>
      </c>
      <c r="D15" s="385"/>
    </row>
    <row r="16" spans="1:6" s="357" customFormat="1" x14ac:dyDescent="0.3">
      <c r="C16" s="418"/>
    </row>
    <row r="17" spans="1:5" s="357" customFormat="1" ht="21" customHeight="1" thickBot="1" x14ac:dyDescent="0.4">
      <c r="B17" s="375" t="s">
        <v>111</v>
      </c>
      <c r="C17" s="418"/>
    </row>
    <row r="18" spans="1:5" s="359" customFormat="1" ht="20.149999999999999" customHeight="1" x14ac:dyDescent="0.3">
      <c r="A18" s="376">
        <v>4</v>
      </c>
      <c r="B18" s="381" t="s">
        <v>10</v>
      </c>
      <c r="C18" s="421"/>
      <c r="D18" s="415"/>
      <c r="E18" s="525" t="s">
        <v>128</v>
      </c>
    </row>
    <row r="19" spans="1:5" s="359" customFormat="1" ht="20.149999999999999" customHeight="1" x14ac:dyDescent="0.3">
      <c r="A19" s="377">
        <v>5</v>
      </c>
      <c r="B19" s="364" t="s">
        <v>11</v>
      </c>
      <c r="C19" s="423"/>
      <c r="D19" s="415"/>
      <c r="E19" s="526"/>
    </row>
    <row r="20" spans="1:5" s="359" customFormat="1" ht="21" customHeight="1" x14ac:dyDescent="0.3">
      <c r="A20" s="377">
        <v>6</v>
      </c>
      <c r="B20" s="364" t="s">
        <v>112</v>
      </c>
      <c r="C20" s="423"/>
      <c r="D20" s="415"/>
      <c r="E20" s="526"/>
    </row>
    <row r="21" spans="1:5" s="359" customFormat="1" ht="20.149999999999999" customHeight="1" x14ac:dyDescent="0.3">
      <c r="A21" s="377">
        <v>7</v>
      </c>
      <c r="B21" s="364" t="s">
        <v>1</v>
      </c>
      <c r="C21" s="423"/>
      <c r="D21" s="415"/>
      <c r="E21" s="526"/>
    </row>
    <row r="22" spans="1:5" s="359" customFormat="1" ht="20.149999999999999" customHeight="1" x14ac:dyDescent="0.3">
      <c r="A22" s="377">
        <v>8</v>
      </c>
      <c r="B22" s="364" t="s">
        <v>2</v>
      </c>
      <c r="C22" s="423"/>
      <c r="D22" s="415"/>
      <c r="E22" s="526"/>
    </row>
    <row r="23" spans="1:5" s="359" customFormat="1" ht="20.149999999999999" customHeight="1" x14ac:dyDescent="0.3">
      <c r="A23" s="377">
        <v>9</v>
      </c>
      <c r="B23" s="364" t="s">
        <v>3</v>
      </c>
      <c r="C23" s="423"/>
      <c r="D23" s="415"/>
      <c r="E23" s="526"/>
    </row>
    <row r="24" spans="1:5" s="359" customFormat="1" ht="20.149999999999999" customHeight="1" x14ac:dyDescent="0.3">
      <c r="A24" s="377">
        <v>10</v>
      </c>
      <c r="B24" s="365" t="s">
        <v>4</v>
      </c>
      <c r="C24" s="423"/>
      <c r="D24" s="415"/>
      <c r="E24" s="526"/>
    </row>
    <row r="25" spans="1:5" s="359" customFormat="1" ht="20.149999999999999" customHeight="1" x14ac:dyDescent="0.3">
      <c r="A25" s="377">
        <v>11</v>
      </c>
      <c r="B25" s="391" t="s">
        <v>113</v>
      </c>
      <c r="C25" s="423"/>
      <c r="D25" s="415"/>
      <c r="E25" s="526"/>
    </row>
    <row r="26" spans="1:5" s="359" customFormat="1" ht="20.149999999999999" customHeight="1" x14ac:dyDescent="0.3">
      <c r="A26" s="377">
        <v>12</v>
      </c>
      <c r="B26" s="365" t="s">
        <v>12</v>
      </c>
      <c r="C26" s="423"/>
      <c r="D26" s="415"/>
      <c r="E26" s="526"/>
    </row>
    <row r="27" spans="1:5" s="359" customFormat="1" ht="20.149999999999999" customHeight="1" x14ac:dyDescent="0.3">
      <c r="A27" s="377">
        <v>13</v>
      </c>
      <c r="B27" s="391" t="s">
        <v>76</v>
      </c>
      <c r="C27" s="423"/>
      <c r="D27" s="415"/>
      <c r="E27" s="526"/>
    </row>
    <row r="28" spans="1:5" s="359" customFormat="1" ht="20.149999999999999" customHeight="1" thickBot="1" x14ac:dyDescent="0.35">
      <c r="A28" s="377">
        <v>14</v>
      </c>
      <c r="B28" s="365" t="s">
        <v>114</v>
      </c>
      <c r="C28" s="422"/>
      <c r="D28" s="415"/>
      <c r="E28" s="526"/>
    </row>
    <row r="29" spans="1:5" s="359" customFormat="1" ht="20.149999999999999" customHeight="1" thickBot="1" x14ac:dyDescent="0.35">
      <c r="A29" s="380">
        <v>15</v>
      </c>
      <c r="B29" s="392" t="s">
        <v>115</v>
      </c>
      <c r="C29" s="426">
        <f>SUM($C$18:$C$28)+$C$15</f>
        <v>0</v>
      </c>
      <c r="D29" s="415"/>
      <c r="E29" s="526"/>
    </row>
    <row r="30" spans="1:5" s="357" customFormat="1" x14ac:dyDescent="0.3">
      <c r="C30" s="418"/>
      <c r="E30" s="526"/>
    </row>
    <row r="31" spans="1:5" s="357" customFormat="1" ht="18" thickBot="1" x14ac:dyDescent="0.4">
      <c r="B31" s="375" t="s">
        <v>96</v>
      </c>
      <c r="C31" s="418"/>
      <c r="E31" s="526"/>
    </row>
    <row r="32" spans="1:5" s="357" customFormat="1" ht="20.25" customHeight="1" x14ac:dyDescent="0.3">
      <c r="A32" s="376">
        <v>16</v>
      </c>
      <c r="B32" s="393" t="s">
        <v>7</v>
      </c>
      <c r="C32" s="427">
        <f>$C$15</f>
        <v>0</v>
      </c>
      <c r="D32" s="415"/>
      <c r="E32" s="526"/>
    </row>
    <row r="33" spans="1:5" s="357" customFormat="1" ht="19.5" customHeight="1" x14ac:dyDescent="0.3">
      <c r="A33" s="377">
        <v>17</v>
      </c>
      <c r="B33" s="394" t="s">
        <v>8</v>
      </c>
      <c r="C33" s="423"/>
      <c r="D33" s="415"/>
      <c r="E33" s="526"/>
    </row>
    <row r="34" spans="1:5" s="357" customFormat="1" ht="24" customHeight="1" x14ac:dyDescent="0.3">
      <c r="A34" s="377">
        <v>18</v>
      </c>
      <c r="B34" s="395" t="s">
        <v>142</v>
      </c>
      <c r="C34" s="423"/>
      <c r="D34" s="415"/>
      <c r="E34" s="526"/>
    </row>
    <row r="35" spans="1:5" s="357" customFormat="1" ht="49.5" customHeight="1" x14ac:dyDescent="0.3">
      <c r="A35" s="403">
        <v>19</v>
      </c>
      <c r="B35" s="407" t="s">
        <v>149</v>
      </c>
      <c r="C35" s="423"/>
      <c r="D35" s="416"/>
      <c r="E35" s="526"/>
    </row>
    <row r="36" spans="1:5" s="357" customFormat="1" ht="19.5" customHeight="1" x14ac:dyDescent="0.3">
      <c r="A36" s="377">
        <v>20</v>
      </c>
      <c r="B36" s="408" t="s">
        <v>104</v>
      </c>
      <c r="C36" s="423"/>
      <c r="D36" s="416"/>
      <c r="E36" s="526"/>
    </row>
    <row r="37" spans="1:5" s="357" customFormat="1" ht="19.5" customHeight="1" x14ac:dyDescent="0.3">
      <c r="A37" s="377">
        <v>21</v>
      </c>
      <c r="B37" s="408" t="s">
        <v>79</v>
      </c>
      <c r="C37" s="423"/>
      <c r="D37" s="416"/>
      <c r="E37" s="526"/>
    </row>
    <row r="38" spans="1:5" s="357" customFormat="1" ht="19.5" customHeight="1" thickBot="1" x14ac:dyDescent="0.35">
      <c r="A38" s="377">
        <v>22</v>
      </c>
      <c r="B38" s="408" t="s">
        <v>77</v>
      </c>
      <c r="C38" s="423"/>
      <c r="D38" s="416"/>
      <c r="E38" s="526"/>
    </row>
    <row r="39" spans="1:5" s="357" customFormat="1" ht="20.149999999999999" customHeight="1" thickBot="1" x14ac:dyDescent="0.4">
      <c r="A39" s="378">
        <v>23</v>
      </c>
      <c r="B39" s="368" t="s">
        <v>116</v>
      </c>
      <c r="C39" s="425">
        <f>IF($C$34&lt;&gt;0,$C$34,SUM($C$35:$C$38))+$C$32+$C$33</f>
        <v>0</v>
      </c>
      <c r="D39" s="415"/>
      <c r="E39" s="527"/>
    </row>
    <row r="40" spans="1:5" s="374" customFormat="1" ht="20.149999999999999" customHeight="1" x14ac:dyDescent="0.35">
      <c r="A40" s="371"/>
      <c r="B40" s="372"/>
      <c r="C40" s="419"/>
      <c r="D40" s="373"/>
    </row>
    <row r="41" spans="1:5" s="374" customFormat="1" ht="20.149999999999999" customHeight="1" thickBot="1" x14ac:dyDescent="0.4">
      <c r="A41" s="371"/>
      <c r="B41" s="375" t="s">
        <v>126</v>
      </c>
      <c r="C41" s="419"/>
      <c r="D41" s="373"/>
    </row>
    <row r="42" spans="1:5" s="359" customFormat="1" ht="20.149999999999999" customHeight="1" x14ac:dyDescent="0.3">
      <c r="A42" s="376">
        <v>24</v>
      </c>
      <c r="B42" s="410" t="s">
        <v>127</v>
      </c>
      <c r="C42" s="427">
        <f>MIN($C$29,$C$39)</f>
        <v>0</v>
      </c>
      <c r="D42" s="385"/>
    </row>
    <row r="43" spans="1:5" s="359" customFormat="1" ht="22.5" customHeight="1" thickBot="1" x14ac:dyDescent="0.35">
      <c r="A43" s="377">
        <v>25</v>
      </c>
      <c r="B43" s="365" t="s">
        <v>117</v>
      </c>
      <c r="C43" s="423"/>
      <c r="D43" s="385"/>
    </row>
    <row r="44" spans="1:5" s="359" customFormat="1" ht="20.149999999999999" customHeight="1" thickBot="1" x14ac:dyDescent="0.35">
      <c r="A44" s="380">
        <v>26</v>
      </c>
      <c r="B44" s="367" t="s">
        <v>73</v>
      </c>
      <c r="C44" s="425">
        <f>$C$42+$C$43</f>
        <v>0</v>
      </c>
      <c r="D44" s="385"/>
    </row>
    <row r="45" spans="1:5" s="359" customFormat="1" ht="20.149999999999999" customHeight="1" x14ac:dyDescent="0.3">
      <c r="A45" s="377">
        <v>27</v>
      </c>
      <c r="B45" s="384" t="s">
        <v>70</v>
      </c>
      <c r="C45" s="421"/>
      <c r="D45" s="385"/>
    </row>
    <row r="46" spans="1:5" s="359" customFormat="1" ht="20.149999999999999" customHeight="1" thickBot="1" x14ac:dyDescent="0.35">
      <c r="A46" s="377">
        <v>28</v>
      </c>
      <c r="B46" s="384" t="s">
        <v>71</v>
      </c>
      <c r="C46" s="423"/>
      <c r="D46" s="385"/>
    </row>
    <row r="47" spans="1:5" s="359" customFormat="1" ht="20.149999999999999" customHeight="1" thickBot="1" x14ac:dyDescent="0.35">
      <c r="A47" s="380">
        <v>29</v>
      </c>
      <c r="B47" s="367" t="s">
        <v>74</v>
      </c>
      <c r="C47" s="425">
        <f>$C$44-$C$45-$C$46</f>
        <v>0</v>
      </c>
      <c r="D47" s="385"/>
    </row>
    <row r="48" spans="1:5" s="357" customFormat="1" x14ac:dyDescent="0.3">
      <c r="C48" s="418"/>
    </row>
    <row r="49" spans="1:5" s="357" customFormat="1" ht="16" thickBot="1" x14ac:dyDescent="0.4">
      <c r="B49" s="375" t="s">
        <v>75</v>
      </c>
      <c r="C49" s="418"/>
    </row>
    <row r="50" spans="1:5" s="359" customFormat="1" ht="20.149999999999999" customHeight="1" x14ac:dyDescent="0.3">
      <c r="A50" s="376">
        <v>30</v>
      </c>
      <c r="B50" s="411" t="s">
        <v>121</v>
      </c>
      <c r="C50" s="427">
        <f>$C$47</f>
        <v>0</v>
      </c>
      <c r="D50" s="385"/>
    </row>
    <row r="51" spans="1:5" s="359" customFormat="1" ht="20.149999999999999" customHeight="1" thickBot="1" x14ac:dyDescent="0.35">
      <c r="A51" s="377">
        <v>31</v>
      </c>
      <c r="B51" s="363" t="s">
        <v>72</v>
      </c>
      <c r="C51" s="423"/>
      <c r="D51" s="385"/>
    </row>
    <row r="52" spans="1:5" s="359" customFormat="1" ht="20.149999999999999" customHeight="1" thickBot="1" x14ac:dyDescent="0.35">
      <c r="A52" s="382">
        <v>32</v>
      </c>
      <c r="B52" s="412" t="s">
        <v>122</v>
      </c>
      <c r="C52" s="425">
        <f>$C$50-$C$51</f>
        <v>0</v>
      </c>
      <c r="D52" s="385"/>
    </row>
    <row r="53" spans="1:5" s="359" customFormat="1" ht="20.149999999999999" customHeight="1" thickBot="1" x14ac:dyDescent="0.35">
      <c r="A53" s="382">
        <v>33</v>
      </c>
      <c r="B53" s="369" t="s">
        <v>5</v>
      </c>
      <c r="C53" s="421"/>
      <c r="D53" s="385"/>
    </row>
    <row r="54" spans="1:5" s="359" customFormat="1" ht="20.149999999999999" customHeight="1" thickBot="1" x14ac:dyDescent="0.35">
      <c r="A54" s="383">
        <v>34</v>
      </c>
      <c r="B54" s="370" t="s">
        <v>6</v>
      </c>
      <c r="C54" s="428">
        <f>IF($C$53=0,0,$C$52/$C$53)</f>
        <v>0</v>
      </c>
      <c r="D54" s="385"/>
    </row>
    <row r="55" spans="1:5" s="359" customFormat="1" ht="20.25" customHeight="1" thickBot="1" x14ac:dyDescent="0.35">
      <c r="A55" s="380">
        <v>35</v>
      </c>
      <c r="B55" s="396" t="s">
        <v>9</v>
      </c>
      <c r="C55" s="424"/>
      <c r="D55" s="385"/>
    </row>
    <row r="56" spans="1:5" s="357" customFormat="1" x14ac:dyDescent="0.3">
      <c r="B56" s="360"/>
    </row>
    <row r="57" spans="1:5" s="357" customFormat="1" x14ac:dyDescent="0.3">
      <c r="B57" s="360"/>
    </row>
    <row r="58" spans="1:5" s="357" customFormat="1" ht="45" customHeight="1" x14ac:dyDescent="0.3">
      <c r="A58" s="400"/>
      <c r="B58" s="402"/>
    </row>
    <row r="59" spans="1:5" s="357" customFormat="1" ht="30" customHeight="1" x14ac:dyDescent="0.3">
      <c r="A59" s="400"/>
      <c r="B59" s="402"/>
    </row>
    <row r="60" spans="1:5" s="357" customFormat="1" ht="16.5" x14ac:dyDescent="0.3">
      <c r="A60" s="400"/>
      <c r="B60" s="406"/>
    </row>
    <row r="61" spans="1:5" s="357" customFormat="1" ht="30.75" customHeight="1" x14ac:dyDescent="0.3">
      <c r="A61" s="400"/>
      <c r="B61" s="401"/>
      <c r="C61" s="361"/>
      <c r="D61" s="361"/>
      <c r="E61" s="361"/>
    </row>
    <row r="62" spans="1:5" s="357" customFormat="1" ht="16.5" x14ac:dyDescent="0.3">
      <c r="A62" s="397"/>
      <c r="B62" s="398"/>
    </row>
    <row r="63" spans="1:5" s="357" customFormat="1" x14ac:dyDescent="0.3">
      <c r="A63" s="374"/>
      <c r="B63" s="413"/>
    </row>
    <row r="64" spans="1:5" s="357" customFormat="1" x14ac:dyDescent="0.3">
      <c r="A64" s="374"/>
      <c r="B64" s="413"/>
    </row>
    <row r="65" spans="1:5" s="357" customFormat="1" x14ac:dyDescent="0.3">
      <c r="A65" s="374"/>
      <c r="B65" s="413"/>
    </row>
    <row r="66" spans="1:5" s="357" customFormat="1" ht="14.25" customHeight="1" x14ac:dyDescent="0.3">
      <c r="A66" s="374"/>
      <c r="B66" s="413"/>
      <c r="C66" s="361"/>
      <c r="D66" s="361"/>
      <c r="E66" s="361"/>
    </row>
    <row r="67" spans="1:5" s="357" customFormat="1" ht="14.25" customHeight="1" x14ac:dyDescent="0.3">
      <c r="A67" s="397"/>
      <c r="B67" s="399"/>
      <c r="C67" s="361"/>
      <c r="D67" s="361"/>
      <c r="E67" s="361"/>
    </row>
    <row r="68" spans="1:5" s="357" customFormat="1" ht="14.25" customHeight="1" x14ac:dyDescent="0.3">
      <c r="A68" s="397"/>
      <c r="B68" s="399"/>
      <c r="C68" s="361"/>
      <c r="D68" s="361"/>
      <c r="E68" s="361"/>
    </row>
    <row r="69" spans="1:5" s="357" customFormat="1" x14ac:dyDescent="0.3">
      <c r="A69" s="374"/>
      <c r="B69" s="398"/>
    </row>
    <row r="70" spans="1:5" s="357" customFormat="1" x14ac:dyDescent="0.3">
      <c r="A70" s="374"/>
      <c r="B70" s="374"/>
    </row>
    <row r="71" spans="1:5" s="357" customFormat="1" x14ac:dyDescent="0.3">
      <c r="A71" s="374"/>
      <c r="B71" s="374"/>
    </row>
    <row r="72" spans="1:5" s="357" customFormat="1" ht="14.25" customHeight="1" x14ac:dyDescent="0.3">
      <c r="B72" s="361"/>
      <c r="C72" s="361"/>
      <c r="D72" s="361"/>
      <c r="E72" s="361"/>
    </row>
    <row r="73" spans="1:5" s="357" customFormat="1" ht="14.25" customHeight="1" x14ac:dyDescent="0.3">
      <c r="B73" s="361"/>
      <c r="C73" s="361"/>
      <c r="D73" s="361"/>
      <c r="E73" s="361"/>
    </row>
    <row r="74" spans="1:5" s="357" customFormat="1" ht="14.25" customHeight="1" x14ac:dyDescent="0.3">
      <c r="B74" s="361"/>
      <c r="C74" s="361"/>
      <c r="D74" s="361"/>
      <c r="E74" s="361"/>
    </row>
    <row r="75" spans="1:5" s="357" customFormat="1" ht="14.25" customHeight="1" x14ac:dyDescent="0.3">
      <c r="B75" s="361"/>
      <c r="C75" s="361"/>
      <c r="D75" s="361"/>
      <c r="E75" s="361"/>
    </row>
    <row r="76" spans="1:5" ht="14.25" customHeight="1" x14ac:dyDescent="0.3">
      <c r="B76" s="362"/>
      <c r="C76" s="362"/>
      <c r="D76" s="362"/>
      <c r="E76" s="362"/>
    </row>
    <row r="77" spans="1:5" ht="14.25" customHeight="1" x14ac:dyDescent="0.3">
      <c r="B77" s="362"/>
      <c r="C77" s="362"/>
      <c r="D77" s="362"/>
      <c r="E77" s="362"/>
    </row>
  </sheetData>
  <mergeCells count="1">
    <mergeCell ref="E18:E39"/>
  </mergeCells>
  <pageMargins left="0.39370078740157483" right="0.39370078740157483" top="0.78740157480314965" bottom="0.78740157480314965" header="0.31496062992125984" footer="0.31496062992125984"/>
  <pageSetup paperSize="9" scale="49" fitToHeight="0" orientation="portrait" r:id="rId1"/>
  <headerFooter>
    <oddFooter>&amp;L&amp;A&amp;R&amp;P von &amp;N&amp;CAEB-Psych 2020 - Deutsche Krankenhausgesellschaft e. V.</oddFooter>
    <firstHeader>&amp;LAnlagen zur Vereinbarung zur Weiterentwicklung der Aufstellung der Entgelte und Budgetermittlung 
gemäß § 9 Abs. 1 Nr. 6 der Bundespflegesatzverordnung (AEB-Psych-Vereinbarung)</first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77"/>
  <sheetViews>
    <sheetView showWhiteSpace="0" zoomScaleNormal="100" zoomScaleSheetLayoutView="70" zoomScalePageLayoutView="55" workbookViewId="0"/>
  </sheetViews>
  <sheetFormatPr baseColWidth="10" defaultRowHeight="14" x14ac:dyDescent="0.3"/>
  <cols>
    <col min="1" max="1" width="23.25" style="356" customWidth="1"/>
    <col min="2" max="2" width="112.08203125" style="356" customWidth="1"/>
    <col min="3" max="5" width="20.33203125" style="356" customWidth="1"/>
    <col min="6" max="6" width="6.08203125" style="356" customWidth="1"/>
    <col min="7" max="7" width="5.58203125" style="356" customWidth="1"/>
    <col min="8" max="8" width="8.5" style="356" customWidth="1"/>
    <col min="9" max="16384" width="10.6640625" style="356"/>
  </cols>
  <sheetData>
    <row r="1" spans="1:8" s="357" customFormat="1" ht="20.25" customHeight="1" x14ac:dyDescent="0.3">
      <c r="A1" s="357" t="s">
        <v>160</v>
      </c>
    </row>
    <row r="2" spans="1:8" s="357" customFormat="1" ht="20.25" customHeight="1" x14ac:dyDescent="0.3">
      <c r="A2" s="414" t="s">
        <v>81</v>
      </c>
      <c r="B2" s="429">
        <f>'A1'!B2</f>
        <v>2021</v>
      </c>
      <c r="C2" s="417"/>
      <c r="D2" s="417"/>
      <c r="E2" s="417"/>
      <c r="F2" s="417"/>
      <c r="G2" s="417"/>
      <c r="H2" s="417"/>
    </row>
    <row r="3" spans="1:8" s="357" customFormat="1" ht="20.25" customHeight="1" x14ac:dyDescent="0.3">
      <c r="A3" s="414" t="s">
        <v>13</v>
      </c>
      <c r="B3" s="436">
        <f>'A1'!B3</f>
        <v>44287</v>
      </c>
      <c r="C3" s="417"/>
      <c r="D3" s="417"/>
      <c r="E3" s="417"/>
      <c r="F3" s="417"/>
      <c r="G3" s="417"/>
      <c r="H3" s="417"/>
    </row>
    <row r="4" spans="1:8" s="357" customFormat="1" ht="20.25" customHeight="1" x14ac:dyDescent="0.3">
      <c r="A4" s="414" t="s">
        <v>0</v>
      </c>
      <c r="B4" s="278" t="str">
        <f>Krankenhaus</f>
        <v>DIE BEZEICHNUNG IHRER KLINIK</v>
      </c>
      <c r="C4" s="420"/>
      <c r="D4" s="420"/>
      <c r="E4" s="420"/>
      <c r="F4" s="420"/>
      <c r="G4" s="420"/>
      <c r="H4" s="420"/>
    </row>
    <row r="5" spans="1:8" s="357" customFormat="1" ht="20.25" customHeight="1" x14ac:dyDescent="0.3">
      <c r="A5" s="414" t="s">
        <v>159</v>
      </c>
      <c r="B5" s="429" t="s">
        <v>3945</v>
      </c>
      <c r="C5" s="356"/>
      <c r="D5" s="356"/>
      <c r="E5" s="356"/>
      <c r="F5" s="356"/>
      <c r="G5" s="356"/>
      <c r="H5" s="356"/>
    </row>
    <row r="6" spans="1:8" s="357" customFormat="1" ht="20.25" customHeight="1" x14ac:dyDescent="0.3"/>
    <row r="7" spans="1:8" s="357" customFormat="1" ht="20.25" customHeight="1" x14ac:dyDescent="0.3">
      <c r="A7" s="405" t="s">
        <v>193</v>
      </c>
      <c r="B7" s="404"/>
      <c r="C7" s="404"/>
      <c r="D7" s="404"/>
      <c r="E7" s="404"/>
    </row>
    <row r="8" spans="1:8" s="374" customFormat="1" ht="20.25" customHeight="1" x14ac:dyDescent="0.3">
      <c r="B8" s="453" t="s">
        <v>3946</v>
      </c>
      <c r="C8" s="409"/>
      <c r="D8" s="409"/>
      <c r="E8" s="409"/>
    </row>
    <row r="9" spans="1:8" s="357" customFormat="1" ht="20.25" customHeight="1" thickBot="1" x14ac:dyDescent="0.35">
      <c r="A9" s="386"/>
      <c r="B9" s="358"/>
      <c r="C9" s="358"/>
      <c r="D9" s="358"/>
      <c r="E9" s="358"/>
      <c r="F9" s="358"/>
    </row>
    <row r="10" spans="1:8" s="357" customFormat="1" ht="20.149999999999999" customHeight="1" thickBot="1" x14ac:dyDescent="0.35">
      <c r="A10" s="388" t="s">
        <v>82</v>
      </c>
      <c r="B10" s="389" t="s">
        <v>137</v>
      </c>
      <c r="C10" s="390" t="s">
        <v>3950</v>
      </c>
      <c r="D10" s="390" t="s">
        <v>3949</v>
      </c>
      <c r="E10" s="390" t="s">
        <v>3953</v>
      </c>
      <c r="F10" s="387"/>
    </row>
    <row r="11" spans="1:8" s="357" customFormat="1" ht="20.149999999999999" customHeight="1" x14ac:dyDescent="0.3">
      <c r="A11" s="387"/>
    </row>
    <row r="12" spans="1:8" s="357" customFormat="1" ht="17.25" customHeight="1" thickBot="1" x14ac:dyDescent="0.4">
      <c r="B12" s="375" t="s">
        <v>155</v>
      </c>
    </row>
    <row r="13" spans="1:8" s="359" customFormat="1" ht="20.149999999999999" customHeight="1" x14ac:dyDescent="0.3">
      <c r="A13" s="376">
        <v>1</v>
      </c>
      <c r="B13" s="379" t="s">
        <v>125</v>
      </c>
      <c r="C13" s="437">
        <f>B2VJV!C13</f>
        <v>0</v>
      </c>
      <c r="D13" s="437">
        <f>B2F!C13</f>
        <v>0</v>
      </c>
      <c r="E13" s="441">
        <f>B2V!C13</f>
        <v>0</v>
      </c>
      <c r="F13" s="385"/>
    </row>
    <row r="14" spans="1:8" s="359" customFormat="1" ht="20.149999999999999" customHeight="1" thickBot="1" x14ac:dyDescent="0.35">
      <c r="A14" s="377">
        <v>2</v>
      </c>
      <c r="B14" s="364" t="s">
        <v>78</v>
      </c>
      <c r="C14" s="438">
        <f>B2VJV!C14</f>
        <v>0</v>
      </c>
      <c r="D14" s="438">
        <f>B2F!C14</f>
        <v>0</v>
      </c>
      <c r="E14" s="442">
        <f>B2V!C14</f>
        <v>0</v>
      </c>
      <c r="F14" s="385"/>
    </row>
    <row r="15" spans="1:8" s="359" customFormat="1" ht="20.149999999999999" customHeight="1" thickBot="1" x14ac:dyDescent="0.35">
      <c r="A15" s="380">
        <v>3</v>
      </c>
      <c r="B15" s="366" t="s">
        <v>156</v>
      </c>
      <c r="C15" s="442">
        <f>B2VJV!C15</f>
        <v>0</v>
      </c>
      <c r="D15" s="440">
        <f>B2F!C15</f>
        <v>0</v>
      </c>
      <c r="E15" s="222">
        <f>B2V!C15</f>
        <v>0</v>
      </c>
      <c r="F15" s="385"/>
    </row>
    <row r="16" spans="1:8" s="357" customFormat="1" x14ac:dyDescent="0.3">
      <c r="C16" s="418"/>
      <c r="D16" s="418"/>
      <c r="E16" s="418"/>
    </row>
    <row r="17" spans="1:7" s="357" customFormat="1" ht="21" customHeight="1" thickBot="1" x14ac:dyDescent="0.4">
      <c r="B17" s="375" t="s">
        <v>111</v>
      </c>
      <c r="C17" s="418"/>
      <c r="D17" s="418"/>
      <c r="E17" s="418"/>
    </row>
    <row r="18" spans="1:7" s="359" customFormat="1" ht="20.149999999999999" customHeight="1" x14ac:dyDescent="0.3">
      <c r="A18" s="376">
        <v>4</v>
      </c>
      <c r="B18" s="381" t="s">
        <v>10</v>
      </c>
      <c r="C18" s="437">
        <f>B2VJV!C18</f>
        <v>0</v>
      </c>
      <c r="D18" s="437">
        <f>B2F!C18</f>
        <v>0</v>
      </c>
      <c r="E18" s="441">
        <f>B2V!C18</f>
        <v>0</v>
      </c>
      <c r="F18" s="385"/>
      <c r="G18" s="525" t="s">
        <v>128</v>
      </c>
    </row>
    <row r="19" spans="1:7" s="359" customFormat="1" ht="20.149999999999999" customHeight="1" x14ac:dyDescent="0.3">
      <c r="A19" s="377">
        <v>5</v>
      </c>
      <c r="B19" s="364" t="s">
        <v>11</v>
      </c>
      <c r="C19" s="439">
        <f>B2VJV!C19</f>
        <v>0</v>
      </c>
      <c r="D19" s="439">
        <f>B2F!C19</f>
        <v>0</v>
      </c>
      <c r="E19" s="443">
        <f>B2V!C19</f>
        <v>0</v>
      </c>
      <c r="F19" s="385"/>
      <c r="G19" s="526"/>
    </row>
    <row r="20" spans="1:7" s="359" customFormat="1" ht="21" customHeight="1" x14ac:dyDescent="0.3">
      <c r="A20" s="377">
        <v>6</v>
      </c>
      <c r="B20" s="364" t="s">
        <v>112</v>
      </c>
      <c r="C20" s="439">
        <f>B2VJV!C20</f>
        <v>0</v>
      </c>
      <c r="D20" s="439">
        <f>B2F!C20</f>
        <v>0</v>
      </c>
      <c r="E20" s="443">
        <f>B2V!C20</f>
        <v>0</v>
      </c>
      <c r="F20" s="385"/>
      <c r="G20" s="526"/>
    </row>
    <row r="21" spans="1:7" s="359" customFormat="1" ht="20.149999999999999" customHeight="1" x14ac:dyDescent="0.3">
      <c r="A21" s="377">
        <v>7</v>
      </c>
      <c r="B21" s="364" t="s">
        <v>1</v>
      </c>
      <c r="C21" s="439">
        <f>B2VJV!C21</f>
        <v>0</v>
      </c>
      <c r="D21" s="439">
        <f>B2F!C21</f>
        <v>0</v>
      </c>
      <c r="E21" s="443">
        <f>B2V!C21</f>
        <v>0</v>
      </c>
      <c r="F21" s="385"/>
      <c r="G21" s="526"/>
    </row>
    <row r="22" spans="1:7" s="359" customFormat="1" ht="20.149999999999999" customHeight="1" x14ac:dyDescent="0.3">
      <c r="A22" s="377">
        <v>8</v>
      </c>
      <c r="B22" s="364" t="s">
        <v>2</v>
      </c>
      <c r="C22" s="439">
        <f>B2VJV!C22</f>
        <v>0</v>
      </c>
      <c r="D22" s="439">
        <f>B2F!C22</f>
        <v>0</v>
      </c>
      <c r="E22" s="443">
        <f>B2V!C22</f>
        <v>0</v>
      </c>
      <c r="F22" s="385"/>
      <c r="G22" s="526"/>
    </row>
    <row r="23" spans="1:7" s="359" customFormat="1" ht="20.149999999999999" customHeight="1" x14ac:dyDescent="0.3">
      <c r="A23" s="377">
        <v>9</v>
      </c>
      <c r="B23" s="364" t="s">
        <v>3</v>
      </c>
      <c r="C23" s="439">
        <f>B2VJV!C23</f>
        <v>0</v>
      </c>
      <c r="D23" s="439">
        <f>B2F!C23</f>
        <v>0</v>
      </c>
      <c r="E23" s="443">
        <f>B2V!C23</f>
        <v>0</v>
      </c>
      <c r="F23" s="385"/>
      <c r="G23" s="526"/>
    </row>
    <row r="24" spans="1:7" s="359" customFormat="1" ht="20.149999999999999" customHeight="1" x14ac:dyDescent="0.3">
      <c r="A24" s="377">
        <v>10</v>
      </c>
      <c r="B24" s="365" t="s">
        <v>4</v>
      </c>
      <c r="C24" s="439">
        <f>B2VJV!C24</f>
        <v>0</v>
      </c>
      <c r="D24" s="439">
        <f>B2F!C24</f>
        <v>0</v>
      </c>
      <c r="E24" s="443">
        <f>B2V!C24</f>
        <v>0</v>
      </c>
      <c r="F24" s="385"/>
      <c r="G24" s="526"/>
    </row>
    <row r="25" spans="1:7" s="359" customFormat="1" ht="20.149999999999999" customHeight="1" x14ac:dyDescent="0.3">
      <c r="A25" s="377">
        <v>11</v>
      </c>
      <c r="B25" s="391" t="s">
        <v>113</v>
      </c>
      <c r="C25" s="439">
        <f>B2VJV!C25</f>
        <v>0</v>
      </c>
      <c r="D25" s="439">
        <f>B2F!C25</f>
        <v>0</v>
      </c>
      <c r="E25" s="443">
        <f>B2V!C25</f>
        <v>0</v>
      </c>
      <c r="F25" s="385"/>
      <c r="G25" s="526"/>
    </row>
    <row r="26" spans="1:7" s="359" customFormat="1" ht="20.149999999999999" customHeight="1" x14ac:dyDescent="0.3">
      <c r="A26" s="377">
        <v>12</v>
      </c>
      <c r="B26" s="365" t="s">
        <v>12</v>
      </c>
      <c r="C26" s="439">
        <f>B2VJV!C26</f>
        <v>0</v>
      </c>
      <c r="D26" s="439">
        <f>B2F!C26</f>
        <v>0</v>
      </c>
      <c r="E26" s="443">
        <f>B2V!C26</f>
        <v>0</v>
      </c>
      <c r="F26" s="385"/>
      <c r="G26" s="526"/>
    </row>
    <row r="27" spans="1:7" s="359" customFormat="1" ht="20.149999999999999" customHeight="1" x14ac:dyDescent="0.3">
      <c r="A27" s="377">
        <v>13</v>
      </c>
      <c r="B27" s="391" t="s">
        <v>76</v>
      </c>
      <c r="C27" s="439">
        <f>B2VJV!C27</f>
        <v>0</v>
      </c>
      <c r="D27" s="439">
        <f>B2F!C27</f>
        <v>0</v>
      </c>
      <c r="E27" s="443">
        <f>B2V!C27</f>
        <v>0</v>
      </c>
      <c r="F27" s="385"/>
      <c r="G27" s="526"/>
    </row>
    <row r="28" spans="1:7" s="359" customFormat="1" ht="20.149999999999999" customHeight="1" thickBot="1" x14ac:dyDescent="0.35">
      <c r="A28" s="377">
        <v>14</v>
      </c>
      <c r="B28" s="365" t="s">
        <v>114</v>
      </c>
      <c r="C28" s="438">
        <f>B2VJV!C28</f>
        <v>0</v>
      </c>
      <c r="D28" s="438">
        <f>B2F!C28</f>
        <v>0</v>
      </c>
      <c r="E28" s="442">
        <f>B2V!C28</f>
        <v>0</v>
      </c>
      <c r="F28" s="385"/>
      <c r="G28" s="526"/>
    </row>
    <row r="29" spans="1:7" s="359" customFormat="1" ht="20.149999999999999" customHeight="1" thickBot="1" x14ac:dyDescent="0.35">
      <c r="A29" s="380">
        <v>15</v>
      </c>
      <c r="B29" s="392" t="s">
        <v>115</v>
      </c>
      <c r="C29" s="440">
        <f>B2VJV!C29</f>
        <v>0</v>
      </c>
      <c r="D29" s="440">
        <f>B2F!C29</f>
        <v>0</v>
      </c>
      <c r="E29" s="222">
        <f>B2V!C29</f>
        <v>0</v>
      </c>
      <c r="F29" s="385"/>
      <c r="G29" s="526"/>
    </row>
    <row r="30" spans="1:7" s="357" customFormat="1" x14ac:dyDescent="0.3">
      <c r="C30" s="418"/>
      <c r="D30" s="418"/>
      <c r="E30" s="418"/>
      <c r="G30" s="526"/>
    </row>
    <row r="31" spans="1:7" s="357" customFormat="1" ht="18" thickBot="1" x14ac:dyDescent="0.4">
      <c r="B31" s="375" t="s">
        <v>96</v>
      </c>
      <c r="C31" s="418"/>
      <c r="D31" s="418"/>
      <c r="E31" s="418"/>
      <c r="G31" s="526"/>
    </row>
    <row r="32" spans="1:7" s="357" customFormat="1" ht="20.25" customHeight="1" x14ac:dyDescent="0.3">
      <c r="A32" s="376">
        <v>16</v>
      </c>
      <c r="B32" s="410" t="s">
        <v>7</v>
      </c>
      <c r="C32" s="437">
        <f>B2VJV!C32</f>
        <v>0</v>
      </c>
      <c r="D32" s="437">
        <f>B2F!C32</f>
        <v>0</v>
      </c>
      <c r="E32" s="441">
        <f>B2V!C32</f>
        <v>0</v>
      </c>
      <c r="F32" s="385"/>
      <c r="G32" s="526"/>
    </row>
    <row r="33" spans="1:7" s="357" customFormat="1" ht="19.5" customHeight="1" x14ac:dyDescent="0.3">
      <c r="A33" s="377">
        <v>17</v>
      </c>
      <c r="B33" s="394" t="s">
        <v>8</v>
      </c>
      <c r="C33" s="439">
        <f>B2VJV!C33</f>
        <v>0</v>
      </c>
      <c r="D33" s="439">
        <f>B2F!C33</f>
        <v>0</v>
      </c>
      <c r="E33" s="443">
        <f>B2V!C33</f>
        <v>0</v>
      </c>
      <c r="F33" s="385"/>
      <c r="G33" s="526"/>
    </row>
    <row r="34" spans="1:7" s="357" customFormat="1" ht="24" customHeight="1" x14ac:dyDescent="0.3">
      <c r="A34" s="377">
        <v>18</v>
      </c>
      <c r="B34" s="395" t="s">
        <v>142</v>
      </c>
      <c r="C34" s="439">
        <f>B2VJV!C34</f>
        <v>0</v>
      </c>
      <c r="D34" s="439">
        <f>B2F!C34</f>
        <v>0</v>
      </c>
      <c r="E34" s="443">
        <f>B2V!C34</f>
        <v>0</v>
      </c>
      <c r="F34" s="385"/>
      <c r="G34" s="526"/>
    </row>
    <row r="35" spans="1:7" s="357" customFormat="1" ht="49.5" customHeight="1" x14ac:dyDescent="0.3">
      <c r="A35" s="403">
        <v>19</v>
      </c>
      <c r="B35" s="407" t="s">
        <v>149</v>
      </c>
      <c r="C35" s="439">
        <f>B2VJV!C35</f>
        <v>0</v>
      </c>
      <c r="D35" s="439">
        <f>B2F!C35</f>
        <v>0</v>
      </c>
      <c r="E35" s="443">
        <f>B2V!C35</f>
        <v>0</v>
      </c>
      <c r="F35" s="445"/>
      <c r="G35" s="526"/>
    </row>
    <row r="36" spans="1:7" s="357" customFormat="1" ht="19.5" customHeight="1" x14ac:dyDescent="0.3">
      <c r="A36" s="377">
        <v>20</v>
      </c>
      <c r="B36" s="408" t="s">
        <v>104</v>
      </c>
      <c r="C36" s="439">
        <f>B2VJV!C36</f>
        <v>0</v>
      </c>
      <c r="D36" s="439">
        <f>B2F!C36</f>
        <v>0</v>
      </c>
      <c r="E36" s="443">
        <f>B2V!C36</f>
        <v>0</v>
      </c>
      <c r="F36" s="445"/>
      <c r="G36" s="526"/>
    </row>
    <row r="37" spans="1:7" s="357" customFormat="1" ht="19.5" customHeight="1" x14ac:dyDescent="0.3">
      <c r="A37" s="377">
        <v>21</v>
      </c>
      <c r="B37" s="408" t="s">
        <v>79</v>
      </c>
      <c r="C37" s="439">
        <f>B2VJV!C37</f>
        <v>0</v>
      </c>
      <c r="D37" s="439">
        <f>B2F!C37</f>
        <v>0</v>
      </c>
      <c r="E37" s="443">
        <f>B2V!C37</f>
        <v>0</v>
      </c>
      <c r="F37" s="445"/>
      <c r="G37" s="526"/>
    </row>
    <row r="38" spans="1:7" s="357" customFormat="1" ht="19.5" customHeight="1" thickBot="1" x14ac:dyDescent="0.35">
      <c r="A38" s="377">
        <v>22</v>
      </c>
      <c r="B38" s="408" t="s">
        <v>77</v>
      </c>
      <c r="C38" s="438">
        <f>B2VJV!C38</f>
        <v>0</v>
      </c>
      <c r="D38" s="438">
        <f>B2F!C38</f>
        <v>0</v>
      </c>
      <c r="E38" s="442">
        <f>B2V!C38</f>
        <v>0</v>
      </c>
      <c r="F38" s="445"/>
      <c r="G38" s="526"/>
    </row>
    <row r="39" spans="1:7" s="357" customFormat="1" ht="20.149999999999999" customHeight="1" thickBot="1" x14ac:dyDescent="0.4">
      <c r="A39" s="378">
        <v>23</v>
      </c>
      <c r="B39" s="444" t="s">
        <v>116</v>
      </c>
      <c r="C39" s="440">
        <f>B2VJV!C39</f>
        <v>0</v>
      </c>
      <c r="D39" s="440">
        <f>B2F!C39</f>
        <v>0</v>
      </c>
      <c r="E39" s="222">
        <f>B2V!C39</f>
        <v>0</v>
      </c>
      <c r="F39" s="385"/>
      <c r="G39" s="527"/>
    </row>
    <row r="40" spans="1:7" s="374" customFormat="1" ht="20.149999999999999" customHeight="1" x14ac:dyDescent="0.35">
      <c r="A40" s="371"/>
      <c r="B40" s="372"/>
      <c r="C40" s="419"/>
      <c r="D40" s="419"/>
      <c r="E40" s="419"/>
      <c r="F40" s="373"/>
    </row>
    <row r="41" spans="1:7" s="374" customFormat="1" ht="20.149999999999999" customHeight="1" thickBot="1" x14ac:dyDescent="0.4">
      <c r="A41" s="371"/>
      <c r="B41" s="375" t="s">
        <v>126</v>
      </c>
      <c r="C41" s="419"/>
      <c r="D41" s="419"/>
      <c r="E41" s="419"/>
      <c r="F41" s="373"/>
    </row>
    <row r="42" spans="1:7" s="359" customFormat="1" ht="20.149999999999999" customHeight="1" x14ac:dyDescent="0.3">
      <c r="A42" s="376">
        <v>24</v>
      </c>
      <c r="B42" s="410" t="s">
        <v>127</v>
      </c>
      <c r="C42" s="441">
        <f>B2VJV!C42</f>
        <v>0</v>
      </c>
      <c r="D42" s="441">
        <f>B2F!C42</f>
        <v>0</v>
      </c>
      <c r="E42" s="441">
        <f>B2V!C42</f>
        <v>0</v>
      </c>
      <c r="F42" s="385"/>
    </row>
    <row r="43" spans="1:7" s="359" customFormat="1" ht="22.5" customHeight="1" thickBot="1" x14ac:dyDescent="0.35">
      <c r="A43" s="377">
        <v>25</v>
      </c>
      <c r="B43" s="365" t="s">
        <v>117</v>
      </c>
      <c r="C43" s="442">
        <f>B2VJV!C43</f>
        <v>0</v>
      </c>
      <c r="D43" s="442">
        <f>B2F!C43</f>
        <v>0</v>
      </c>
      <c r="E43" s="442">
        <f>B2V!C43</f>
        <v>0</v>
      </c>
      <c r="F43" s="385"/>
    </row>
    <row r="44" spans="1:7" s="359" customFormat="1" ht="20.149999999999999" customHeight="1" thickBot="1" x14ac:dyDescent="0.35">
      <c r="A44" s="380">
        <v>26</v>
      </c>
      <c r="B44" s="367" t="s">
        <v>73</v>
      </c>
      <c r="C44" s="222">
        <f>B2VJV!C44</f>
        <v>0</v>
      </c>
      <c r="D44" s="222">
        <f>B2F!C44</f>
        <v>0</v>
      </c>
      <c r="E44" s="222">
        <f>B2V!C44</f>
        <v>0</v>
      </c>
      <c r="F44" s="385"/>
    </row>
    <row r="45" spans="1:7" s="359" customFormat="1" ht="20.149999999999999" customHeight="1" x14ac:dyDescent="0.3">
      <c r="A45" s="377">
        <v>27</v>
      </c>
      <c r="B45" s="384" t="s">
        <v>70</v>
      </c>
      <c r="C45" s="441">
        <f>B2VJV!C45</f>
        <v>0</v>
      </c>
      <c r="D45" s="441">
        <f>B2F!C45</f>
        <v>0</v>
      </c>
      <c r="E45" s="441">
        <f>B2V!C45</f>
        <v>0</v>
      </c>
      <c r="F45" s="385"/>
    </row>
    <row r="46" spans="1:7" s="359" customFormat="1" ht="20.149999999999999" customHeight="1" thickBot="1" x14ac:dyDescent="0.35">
      <c r="A46" s="377">
        <v>28</v>
      </c>
      <c r="B46" s="384" t="s">
        <v>71</v>
      </c>
      <c r="C46" s="442">
        <f>B2VJV!C46</f>
        <v>0</v>
      </c>
      <c r="D46" s="442">
        <f>B2F!C46</f>
        <v>0</v>
      </c>
      <c r="E46" s="442">
        <f>B2V!C46</f>
        <v>0</v>
      </c>
      <c r="F46" s="385"/>
    </row>
    <row r="47" spans="1:7" s="359" customFormat="1" ht="20.149999999999999" customHeight="1" thickBot="1" x14ac:dyDescent="0.35">
      <c r="A47" s="380">
        <v>29</v>
      </c>
      <c r="B47" s="367" t="s">
        <v>74</v>
      </c>
      <c r="C47" s="222">
        <f>B2VJV!C47</f>
        <v>0</v>
      </c>
      <c r="D47" s="442">
        <f>B2F!C47</f>
        <v>0</v>
      </c>
      <c r="E47" s="442">
        <f>B2V!C47</f>
        <v>0</v>
      </c>
      <c r="F47" s="385"/>
    </row>
    <row r="48" spans="1:7" s="357" customFormat="1" x14ac:dyDescent="0.3">
      <c r="C48" s="418"/>
      <c r="D48" s="418"/>
      <c r="E48" s="418"/>
    </row>
    <row r="49" spans="1:7" s="357" customFormat="1" ht="16" thickBot="1" x14ac:dyDescent="0.4">
      <c r="B49" s="375" t="s">
        <v>75</v>
      </c>
      <c r="C49" s="418"/>
      <c r="D49" s="418"/>
      <c r="E49" s="418"/>
    </row>
    <row r="50" spans="1:7" s="359" customFormat="1" ht="20.149999999999999" customHeight="1" x14ac:dyDescent="0.3">
      <c r="A50" s="376">
        <v>30</v>
      </c>
      <c r="B50" s="411" t="s">
        <v>121</v>
      </c>
      <c r="C50" s="441">
        <f>B2VJV!C50</f>
        <v>0</v>
      </c>
      <c r="D50" s="441">
        <f>B2F!C50</f>
        <v>0</v>
      </c>
      <c r="E50" s="441">
        <f>B2V!C50</f>
        <v>0</v>
      </c>
      <c r="F50" s="385"/>
    </row>
    <row r="51" spans="1:7" s="359" customFormat="1" ht="20.149999999999999" customHeight="1" x14ac:dyDescent="0.3">
      <c r="A51" s="377">
        <v>31</v>
      </c>
      <c r="B51" s="363" t="s">
        <v>72</v>
      </c>
      <c r="C51" s="442">
        <f>B2VJV!C51</f>
        <v>0</v>
      </c>
      <c r="D51" s="442">
        <f>B2F!C51</f>
        <v>0</v>
      </c>
      <c r="E51" s="442">
        <f>B2V!C51</f>
        <v>0</v>
      </c>
      <c r="F51" s="385"/>
    </row>
    <row r="52" spans="1:7" s="359" customFormat="1" ht="20.149999999999999" customHeight="1" x14ac:dyDescent="0.3">
      <c r="A52" s="382">
        <v>32</v>
      </c>
      <c r="B52" s="412" t="s">
        <v>122</v>
      </c>
      <c r="C52" s="222">
        <f>B2VJV!C52</f>
        <v>0</v>
      </c>
      <c r="D52" s="222">
        <f>B2F!C52</f>
        <v>0</v>
      </c>
      <c r="E52" s="222">
        <f>B2V!C52</f>
        <v>0</v>
      </c>
      <c r="F52" s="385"/>
    </row>
    <row r="53" spans="1:7" s="359" customFormat="1" ht="20.149999999999999" customHeight="1" x14ac:dyDescent="0.3">
      <c r="A53" s="382">
        <v>33</v>
      </c>
      <c r="B53" s="369" t="s">
        <v>5</v>
      </c>
      <c r="C53" s="222">
        <f>B2VJV!C53</f>
        <v>0</v>
      </c>
      <c r="D53" s="222">
        <f>B2F!C53</f>
        <v>0</v>
      </c>
      <c r="E53" s="222">
        <f>B2V!C53</f>
        <v>0</v>
      </c>
      <c r="F53" s="385"/>
    </row>
    <row r="54" spans="1:7" s="359" customFormat="1" ht="20.149999999999999" customHeight="1" thickBot="1" x14ac:dyDescent="0.35">
      <c r="A54" s="383">
        <v>34</v>
      </c>
      <c r="B54" s="370" t="s">
        <v>6</v>
      </c>
      <c r="C54" s="222">
        <f>B2VJV!C54</f>
        <v>0</v>
      </c>
      <c r="D54" s="222">
        <f>B2F!C54</f>
        <v>0</v>
      </c>
      <c r="E54" s="222">
        <f>B2V!C54</f>
        <v>0</v>
      </c>
      <c r="F54" s="385"/>
    </row>
    <row r="55" spans="1:7" s="359" customFormat="1" ht="20.25" customHeight="1" thickBot="1" x14ac:dyDescent="0.35">
      <c r="A55" s="380">
        <v>35</v>
      </c>
      <c r="B55" s="396" t="s">
        <v>9</v>
      </c>
      <c r="C55" s="222">
        <f>B2VJV!C55</f>
        <v>0</v>
      </c>
      <c r="D55" s="222">
        <f>B2F!C55</f>
        <v>0</v>
      </c>
      <c r="E55" s="442">
        <f>B2V!C55</f>
        <v>0</v>
      </c>
      <c r="F55" s="385"/>
    </row>
    <row r="56" spans="1:7" s="357" customFormat="1" x14ac:dyDescent="0.3">
      <c r="B56" s="360"/>
    </row>
    <row r="57" spans="1:7" s="357" customFormat="1" x14ac:dyDescent="0.3">
      <c r="B57" s="360"/>
    </row>
    <row r="58" spans="1:7" s="357" customFormat="1" ht="45" customHeight="1" x14ac:dyDescent="0.3">
      <c r="A58" s="400"/>
      <c r="B58" s="402"/>
    </row>
    <row r="59" spans="1:7" s="357" customFormat="1" ht="30" customHeight="1" x14ac:dyDescent="0.3">
      <c r="A59" s="400"/>
      <c r="B59" s="402"/>
    </row>
    <row r="60" spans="1:7" s="357" customFormat="1" ht="16.5" x14ac:dyDescent="0.3">
      <c r="A60" s="400"/>
      <c r="B60" s="406"/>
    </row>
    <row r="61" spans="1:7" s="357" customFormat="1" ht="30.75" customHeight="1" x14ac:dyDescent="0.3">
      <c r="A61" s="400"/>
      <c r="B61" s="401"/>
      <c r="C61" s="361"/>
      <c r="D61" s="361"/>
      <c r="E61" s="361"/>
      <c r="F61" s="361"/>
      <c r="G61" s="361"/>
    </row>
    <row r="62" spans="1:7" s="357" customFormat="1" ht="16.5" x14ac:dyDescent="0.3">
      <c r="A62" s="397"/>
      <c r="B62" s="398"/>
    </row>
    <row r="63" spans="1:7" s="357" customFormat="1" x14ac:dyDescent="0.3">
      <c r="A63" s="374"/>
      <c r="B63" s="413"/>
    </row>
    <row r="64" spans="1:7" s="357" customFormat="1" x14ac:dyDescent="0.3">
      <c r="A64" s="374"/>
      <c r="B64" s="413"/>
    </row>
    <row r="65" spans="1:7" s="357" customFormat="1" x14ac:dyDescent="0.3">
      <c r="A65" s="374"/>
      <c r="B65" s="413"/>
    </row>
    <row r="66" spans="1:7" s="357" customFormat="1" ht="14.25" customHeight="1" x14ac:dyDescent="0.3">
      <c r="A66" s="374"/>
      <c r="B66" s="413"/>
      <c r="C66" s="361"/>
      <c r="D66" s="361"/>
      <c r="E66" s="361"/>
      <c r="F66" s="361"/>
      <c r="G66" s="361"/>
    </row>
    <row r="67" spans="1:7" s="357" customFormat="1" ht="14.25" customHeight="1" x14ac:dyDescent="0.3">
      <c r="A67" s="397"/>
      <c r="B67" s="399"/>
      <c r="C67" s="361"/>
      <c r="D67" s="361"/>
      <c r="E67" s="361"/>
      <c r="F67" s="361"/>
      <c r="G67" s="361"/>
    </row>
    <row r="68" spans="1:7" s="357" customFormat="1" ht="14.25" customHeight="1" x14ac:dyDescent="0.3">
      <c r="A68" s="397"/>
      <c r="B68" s="399"/>
      <c r="C68" s="361"/>
      <c r="D68" s="361"/>
      <c r="E68" s="361"/>
      <c r="F68" s="361"/>
      <c r="G68" s="361"/>
    </row>
    <row r="69" spans="1:7" s="357" customFormat="1" x14ac:dyDescent="0.3">
      <c r="A69" s="374"/>
      <c r="B69" s="398"/>
    </row>
    <row r="70" spans="1:7" s="357" customFormat="1" x14ac:dyDescent="0.3">
      <c r="A70" s="374"/>
      <c r="B70" s="374"/>
    </row>
    <row r="71" spans="1:7" s="357" customFormat="1" x14ac:dyDescent="0.3">
      <c r="A71" s="374"/>
      <c r="B71" s="374"/>
    </row>
    <row r="72" spans="1:7" s="357" customFormat="1" ht="14.25" customHeight="1" x14ac:dyDescent="0.3">
      <c r="B72" s="361"/>
      <c r="C72" s="361"/>
      <c r="D72" s="361"/>
      <c r="E72" s="361"/>
      <c r="F72" s="361"/>
      <c r="G72" s="361"/>
    </row>
    <row r="73" spans="1:7" s="357" customFormat="1" ht="14.25" customHeight="1" x14ac:dyDescent="0.3">
      <c r="B73" s="361"/>
      <c r="C73" s="361"/>
      <c r="D73" s="361"/>
      <c r="E73" s="361"/>
      <c r="F73" s="361"/>
      <c r="G73" s="361"/>
    </row>
    <row r="74" spans="1:7" s="357" customFormat="1" ht="14.25" customHeight="1" x14ac:dyDescent="0.3">
      <c r="B74" s="361"/>
      <c r="C74" s="361"/>
      <c r="D74" s="361"/>
      <c r="E74" s="361"/>
      <c r="F74" s="361"/>
      <c r="G74" s="361"/>
    </row>
    <row r="75" spans="1:7" s="357" customFormat="1" ht="14.25" customHeight="1" x14ac:dyDescent="0.3">
      <c r="B75" s="361"/>
      <c r="C75" s="361"/>
      <c r="D75" s="361"/>
      <c r="E75" s="361"/>
      <c r="F75" s="361"/>
      <c r="G75" s="361"/>
    </row>
    <row r="76" spans="1:7" ht="14.25" customHeight="1" x14ac:dyDescent="0.3">
      <c r="B76" s="362"/>
      <c r="C76" s="362"/>
      <c r="D76" s="362"/>
      <c r="E76" s="362"/>
      <c r="F76" s="362"/>
      <c r="G76" s="362"/>
    </row>
    <row r="77" spans="1:7" ht="14.25" customHeight="1" x14ac:dyDescent="0.3">
      <c r="B77" s="362"/>
      <c r="C77" s="362"/>
      <c r="D77" s="362"/>
      <c r="E77" s="362"/>
      <c r="F77" s="362"/>
      <c r="G77" s="362"/>
    </row>
  </sheetData>
  <mergeCells count="1">
    <mergeCell ref="G18:G39"/>
  </mergeCells>
  <pageMargins left="0.39370078740157483" right="0.39370078740157483" top="0.78740157480314965" bottom="0.78740157480314965" header="0.31496062992125984" footer="0.31496062992125984"/>
  <pageSetup paperSize="9" scale="49" fitToHeight="0" orientation="portrait" r:id="rId1"/>
  <headerFooter>
    <oddFooter>&amp;L&amp;A&amp;R&amp;P von &amp;N&amp;CAEB-Psych 2020 - Deutsche Krankenhausgesellschaft e. V.</oddFooter>
    <firstHeader>&amp;LAnlagen zur Vereinbarung zur Weiterentwicklung der Aufstellung der Entgelte und Budgetermittlung 
gemäß § 9 Abs. 1 Nr. 6 der Bundespflegesatzverordnung (AEB-Psych-Vereinbarung)</firstHead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tabColor rgb="FFFFFF00"/>
  </sheetPr>
  <dimension ref="A1:G35"/>
  <sheetViews>
    <sheetView zoomScaleNormal="100" zoomScalePageLayoutView="70" workbookViewId="0"/>
  </sheetViews>
  <sheetFormatPr baseColWidth="10" defaultColWidth="10" defaultRowHeight="14" x14ac:dyDescent="0.3"/>
  <cols>
    <col min="1" max="1" width="23.83203125" style="65" customWidth="1"/>
    <col min="2" max="2" width="78.58203125" style="65" customWidth="1"/>
    <col min="3" max="3" width="22.08203125" style="65" customWidth="1"/>
    <col min="4" max="4" width="1.83203125" style="65" customWidth="1"/>
    <col min="5" max="16384" width="10" style="65"/>
  </cols>
  <sheetData>
    <row r="1" spans="1:7" s="1" customFormat="1" ht="20.25" customHeight="1" x14ac:dyDescent="0.3">
      <c r="A1" s="1" t="s">
        <v>160</v>
      </c>
    </row>
    <row r="2" spans="1:7" s="1" customFormat="1" ht="20.25" customHeight="1" x14ac:dyDescent="0.3">
      <c r="A2" s="160" t="s">
        <v>81</v>
      </c>
      <c r="B2" s="218"/>
      <c r="C2" s="179"/>
    </row>
    <row r="3" spans="1:7" s="1" customFormat="1" ht="20.25" customHeight="1" x14ac:dyDescent="0.3">
      <c r="A3" s="160" t="s">
        <v>13</v>
      </c>
      <c r="B3" s="218"/>
      <c r="C3" s="179"/>
    </row>
    <row r="4" spans="1:7" s="1" customFormat="1" ht="20.25" customHeight="1" x14ac:dyDescent="0.3">
      <c r="A4" s="160" t="s">
        <v>0</v>
      </c>
      <c r="B4" s="278"/>
      <c r="C4" s="190"/>
    </row>
    <row r="5" spans="1:7" s="1" customFormat="1" ht="20.25" customHeight="1" x14ac:dyDescent="0.3">
      <c r="A5" s="160" t="s">
        <v>159</v>
      </c>
      <c r="B5" s="218" t="s">
        <v>270</v>
      </c>
      <c r="C5"/>
    </row>
    <row r="6" spans="1:7" s="1" customFormat="1" ht="20.25" customHeight="1" x14ac:dyDescent="0.3"/>
    <row r="7" spans="1:7" s="1" customFormat="1" ht="20.25" customHeight="1" x14ac:dyDescent="0.3">
      <c r="A7" s="280" t="s">
        <v>183</v>
      </c>
      <c r="B7" s="281"/>
      <c r="C7" s="281"/>
    </row>
    <row r="8" spans="1:7" s="1" customFormat="1" ht="20.25" customHeight="1" x14ac:dyDescent="0.3">
      <c r="A8" s="290" t="s">
        <v>195</v>
      </c>
      <c r="B8" s="293"/>
      <c r="C8" s="293"/>
      <c r="D8" s="29"/>
      <c r="E8" s="29"/>
      <c r="F8" s="29"/>
      <c r="G8" s="29"/>
    </row>
    <row r="9" spans="1:7" s="27" customFormat="1" ht="20.25" customHeight="1" thickBot="1" x14ac:dyDescent="0.35">
      <c r="A9" s="66"/>
      <c r="B9" s="66"/>
      <c r="C9" s="66"/>
    </row>
    <row r="10" spans="1:7" s="1" customFormat="1" ht="20.149999999999999" customHeight="1" thickBot="1" x14ac:dyDescent="0.35">
      <c r="A10" s="75" t="s">
        <v>82</v>
      </c>
      <c r="B10" s="76" t="s">
        <v>36</v>
      </c>
      <c r="C10" s="77" t="s">
        <v>157</v>
      </c>
    </row>
    <row r="11" spans="1:7" s="27" customFormat="1" ht="14.5" thickBot="1" x14ac:dyDescent="0.35">
      <c r="A11" s="28"/>
      <c r="B11" s="28"/>
      <c r="C11" s="28"/>
    </row>
    <row r="12" spans="1:7" s="29" customFormat="1" ht="20.149999999999999" customHeight="1" x14ac:dyDescent="0.3">
      <c r="A12" s="71">
        <v>1</v>
      </c>
      <c r="B12" s="122" t="s">
        <v>150</v>
      </c>
      <c r="C12" s="243"/>
    </row>
    <row r="13" spans="1:7" s="29" customFormat="1" ht="20.149999999999999" customHeight="1" x14ac:dyDescent="0.3">
      <c r="A13" s="72">
        <v>2</v>
      </c>
      <c r="B13" s="121" t="s">
        <v>37</v>
      </c>
      <c r="C13" s="244"/>
    </row>
    <row r="14" spans="1:7" s="29" customFormat="1" ht="20.149999999999999" customHeight="1" x14ac:dyDescent="0.3">
      <c r="A14" s="72">
        <v>3</v>
      </c>
      <c r="B14" s="121" t="s">
        <v>38</v>
      </c>
      <c r="C14" s="244"/>
    </row>
    <row r="15" spans="1:7" s="29" customFormat="1" ht="20.149999999999999" customHeight="1" x14ac:dyDescent="0.3">
      <c r="A15" s="72">
        <v>4</v>
      </c>
      <c r="B15" s="125" t="s">
        <v>151</v>
      </c>
      <c r="C15" s="246"/>
    </row>
    <row r="16" spans="1:7" s="29" customFormat="1" ht="20.149999999999999" customHeight="1" x14ac:dyDescent="0.3">
      <c r="A16" s="72">
        <v>5</v>
      </c>
      <c r="B16" s="121" t="s">
        <v>100</v>
      </c>
      <c r="C16" s="246"/>
    </row>
    <row r="17" spans="1:3" s="29" customFormat="1" ht="20.149999999999999" customHeight="1" x14ac:dyDescent="0.3">
      <c r="A17" s="72">
        <v>6</v>
      </c>
      <c r="B17" s="121" t="s">
        <v>101</v>
      </c>
      <c r="C17" s="246"/>
    </row>
    <row r="18" spans="1:3" s="29" customFormat="1" ht="20.149999999999999" customHeight="1" x14ac:dyDescent="0.3">
      <c r="A18" s="72">
        <v>7</v>
      </c>
      <c r="B18" s="125" t="s">
        <v>98</v>
      </c>
      <c r="C18" s="244"/>
    </row>
    <row r="19" spans="1:3" s="29" customFormat="1" ht="20.149999999999999" customHeight="1" x14ac:dyDescent="0.3">
      <c r="A19" s="72">
        <v>8</v>
      </c>
      <c r="B19" s="121" t="s">
        <v>37</v>
      </c>
      <c r="C19" s="244"/>
    </row>
    <row r="20" spans="1:3" s="29" customFormat="1" ht="20.149999999999999" customHeight="1" x14ac:dyDescent="0.3">
      <c r="A20" s="72">
        <v>9</v>
      </c>
      <c r="B20" s="121" t="s">
        <v>129</v>
      </c>
      <c r="C20" s="244"/>
    </row>
    <row r="21" spans="1:3" s="29" customFormat="1" ht="20.149999999999999" customHeight="1" x14ac:dyDescent="0.3">
      <c r="A21" s="72">
        <v>10</v>
      </c>
      <c r="B21" s="121" t="s">
        <v>38</v>
      </c>
      <c r="C21" s="244"/>
    </row>
    <row r="22" spans="1:3" s="29" customFormat="1" ht="20.149999999999999" customHeight="1" x14ac:dyDescent="0.3">
      <c r="A22" s="72">
        <v>11</v>
      </c>
      <c r="B22" s="121" t="s">
        <v>39</v>
      </c>
      <c r="C22" s="244"/>
    </row>
    <row r="23" spans="1:3" s="29" customFormat="1" ht="20.149999999999999" customHeight="1" x14ac:dyDescent="0.3">
      <c r="A23" s="153">
        <v>12</v>
      </c>
      <c r="B23" s="125" t="s">
        <v>97</v>
      </c>
      <c r="C23" s="244"/>
    </row>
    <row r="24" spans="1:3" s="29" customFormat="1" ht="20.149999999999999" customHeight="1" x14ac:dyDescent="0.3">
      <c r="A24" s="153">
        <v>13</v>
      </c>
      <c r="B24" s="121" t="s">
        <v>37</v>
      </c>
      <c r="C24" s="244"/>
    </row>
    <row r="25" spans="1:3" s="29" customFormat="1" ht="20.149999999999999" customHeight="1" x14ac:dyDescent="0.3">
      <c r="A25" s="153">
        <v>14</v>
      </c>
      <c r="B25" s="121" t="s">
        <v>38</v>
      </c>
      <c r="C25" s="244"/>
    </row>
    <row r="26" spans="1:3" s="29" customFormat="1" ht="20.149999999999999" customHeight="1" x14ac:dyDescent="0.3">
      <c r="A26" s="153">
        <v>15</v>
      </c>
      <c r="B26" s="121" t="s">
        <v>39</v>
      </c>
      <c r="C26" s="244"/>
    </row>
    <row r="27" spans="1:3" s="29" customFormat="1" ht="20.149999999999999" customHeight="1" x14ac:dyDescent="0.3">
      <c r="A27" s="153">
        <v>16</v>
      </c>
      <c r="B27" s="125" t="s">
        <v>99</v>
      </c>
      <c r="C27" s="244"/>
    </row>
    <row r="28" spans="1:3" s="29" customFormat="1" ht="20.149999999999999" customHeight="1" x14ac:dyDescent="0.3">
      <c r="A28" s="153">
        <v>17</v>
      </c>
      <c r="B28" s="121" t="s">
        <v>103</v>
      </c>
      <c r="C28" s="244"/>
    </row>
    <row r="29" spans="1:3" s="29" customFormat="1" ht="20.149999999999999" customHeight="1" x14ac:dyDescent="0.3">
      <c r="A29" s="153">
        <v>18</v>
      </c>
      <c r="B29" s="121" t="s">
        <v>101</v>
      </c>
      <c r="C29" s="244"/>
    </row>
    <row r="30" spans="1:3" s="29" customFormat="1" ht="20.149999999999999" customHeight="1" thickBot="1" x14ac:dyDescent="0.35">
      <c r="A30" s="154">
        <v>19</v>
      </c>
      <c r="B30" s="152" t="s">
        <v>102</v>
      </c>
      <c r="C30" s="245"/>
    </row>
    <row r="31" spans="1:3" s="27" customFormat="1" x14ac:dyDescent="0.3">
      <c r="B31" s="30"/>
      <c r="C31" s="30"/>
    </row>
    <row r="32" spans="1:3" s="27" customFormat="1" ht="14.25" customHeight="1" x14ac:dyDescent="0.3">
      <c r="A32" s="123"/>
      <c r="B32" s="124"/>
      <c r="C32" s="30"/>
    </row>
    <row r="33" spans="1:3" ht="14.25" customHeight="1" x14ac:dyDescent="0.3">
      <c r="A33" s="92"/>
      <c r="B33" s="124"/>
      <c r="C33" s="30"/>
    </row>
    <row r="35" spans="1:3" x14ac:dyDescent="0.3">
      <c r="B35" s="142"/>
    </row>
  </sheetData>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5"/>
  <sheetViews>
    <sheetView zoomScaleNormal="100" zoomScalePageLayoutView="70" workbookViewId="0"/>
  </sheetViews>
  <sheetFormatPr baseColWidth="10" defaultColWidth="10" defaultRowHeight="14" x14ac:dyDescent="0.3"/>
  <cols>
    <col min="1" max="1" width="23.83203125" style="65" customWidth="1"/>
    <col min="2" max="2" width="78.58203125" style="65" customWidth="1"/>
    <col min="3" max="3" width="22.08203125" style="65" customWidth="1"/>
    <col min="4" max="4" width="1.83203125" style="65" customWidth="1"/>
    <col min="5" max="16384" width="10" style="65"/>
  </cols>
  <sheetData>
    <row r="1" spans="1:7" s="357" customFormat="1" ht="20.25" customHeight="1" x14ac:dyDescent="0.3">
      <c r="A1" s="357" t="s">
        <v>160</v>
      </c>
    </row>
    <row r="2" spans="1:7" s="357" customFormat="1" ht="20.25" customHeight="1" x14ac:dyDescent="0.3">
      <c r="A2" s="414" t="s">
        <v>81</v>
      </c>
      <c r="B2" s="429">
        <f>'A1'!B2</f>
        <v>2021</v>
      </c>
      <c r="C2" s="417"/>
    </row>
    <row r="3" spans="1:7" s="357" customFormat="1" ht="20.25" customHeight="1" x14ac:dyDescent="0.3">
      <c r="A3" s="414" t="s">
        <v>13</v>
      </c>
      <c r="B3" s="436">
        <f>'A1'!B3</f>
        <v>44287</v>
      </c>
      <c r="C3" s="417"/>
    </row>
    <row r="4" spans="1:7" s="357" customFormat="1" ht="20.25" customHeight="1" x14ac:dyDescent="0.3">
      <c r="A4" s="414" t="s">
        <v>0</v>
      </c>
      <c r="B4" s="278" t="str">
        <f>Krankenhaus</f>
        <v>DIE BEZEICHNUNG IHRER KLINIK</v>
      </c>
      <c r="C4" s="420"/>
    </row>
    <row r="5" spans="1:7" s="357" customFormat="1" ht="20.25" customHeight="1" x14ac:dyDescent="0.3">
      <c r="A5" s="414" t="s">
        <v>159</v>
      </c>
      <c r="B5" s="429" t="s">
        <v>271</v>
      </c>
      <c r="C5" s="356"/>
    </row>
    <row r="6" spans="1:7" s="357" customFormat="1" ht="20.25" customHeight="1" x14ac:dyDescent="0.3"/>
    <row r="7" spans="1:7" s="357" customFormat="1" ht="20.25" customHeight="1" x14ac:dyDescent="0.3">
      <c r="A7" s="280" t="s">
        <v>183</v>
      </c>
      <c r="B7" s="281"/>
      <c r="C7" s="281"/>
    </row>
    <row r="8" spans="1:7" s="357" customFormat="1" ht="20.25" customHeight="1" x14ac:dyDescent="0.3">
      <c r="A8" s="290" t="s">
        <v>195</v>
      </c>
      <c r="B8" s="291" t="s">
        <v>3942</v>
      </c>
      <c r="C8" s="293"/>
      <c r="D8" s="29"/>
      <c r="E8" s="29"/>
      <c r="F8" s="29"/>
      <c r="G8" s="29"/>
    </row>
    <row r="9" spans="1:7" s="27" customFormat="1" ht="20.25" customHeight="1" thickBot="1" x14ac:dyDescent="0.35">
      <c r="A9" s="66"/>
      <c r="B9" s="66"/>
      <c r="C9" s="66"/>
    </row>
    <row r="10" spans="1:7" s="357" customFormat="1" ht="20.149999999999999" customHeight="1" thickBot="1" x14ac:dyDescent="0.35">
      <c r="A10" s="388" t="s">
        <v>82</v>
      </c>
      <c r="B10" s="389" t="s">
        <v>36</v>
      </c>
      <c r="C10" s="390" t="s">
        <v>3951</v>
      </c>
    </row>
    <row r="11" spans="1:7" s="27" customFormat="1" ht="14.5" thickBot="1" x14ac:dyDescent="0.35">
      <c r="A11" s="28"/>
      <c r="B11" s="28"/>
      <c r="C11" s="28"/>
    </row>
    <row r="12" spans="1:7" s="29" customFormat="1" ht="20.149999999999999" customHeight="1" x14ac:dyDescent="0.3">
      <c r="A12" s="71">
        <v>1</v>
      </c>
      <c r="B12" s="122" t="s">
        <v>150</v>
      </c>
      <c r="C12" s="243">
        <v>0</v>
      </c>
    </row>
    <row r="13" spans="1:7" s="29" customFormat="1" ht="20.149999999999999" customHeight="1" x14ac:dyDescent="0.3">
      <c r="A13" s="72">
        <v>2</v>
      </c>
      <c r="B13" s="121" t="s">
        <v>37</v>
      </c>
      <c r="C13" s="244">
        <v>0</v>
      </c>
    </row>
    <row r="14" spans="1:7" s="29" customFormat="1" ht="20.149999999999999" customHeight="1" x14ac:dyDescent="0.3">
      <c r="A14" s="72">
        <v>3</v>
      </c>
      <c r="B14" s="121" t="s">
        <v>38</v>
      </c>
      <c r="C14" s="244">
        <v>0</v>
      </c>
    </row>
    <row r="15" spans="1:7" s="29" customFormat="1" ht="20.149999999999999" customHeight="1" x14ac:dyDescent="0.3">
      <c r="A15" s="72">
        <v>4</v>
      </c>
      <c r="B15" s="125" t="s">
        <v>151</v>
      </c>
      <c r="C15" s="246">
        <v>0</v>
      </c>
    </row>
    <row r="16" spans="1:7" s="29" customFormat="1" ht="20.149999999999999" customHeight="1" x14ac:dyDescent="0.3">
      <c r="A16" s="72">
        <v>5</v>
      </c>
      <c r="B16" s="121" t="s">
        <v>100</v>
      </c>
      <c r="C16" s="246">
        <v>0</v>
      </c>
    </row>
    <row r="17" spans="1:3" s="29" customFormat="1" ht="20.149999999999999" customHeight="1" x14ac:dyDescent="0.3">
      <c r="A17" s="72">
        <v>6</v>
      </c>
      <c r="B17" s="121" t="s">
        <v>101</v>
      </c>
      <c r="C17" s="246">
        <v>0</v>
      </c>
    </row>
    <row r="18" spans="1:3" s="29" customFormat="1" ht="20.149999999999999" customHeight="1" x14ac:dyDescent="0.3">
      <c r="A18" s="72">
        <v>7</v>
      </c>
      <c r="B18" s="125" t="s">
        <v>98</v>
      </c>
      <c r="C18" s="244">
        <v>0</v>
      </c>
    </row>
    <row r="19" spans="1:3" s="29" customFormat="1" ht="20.149999999999999" customHeight="1" x14ac:dyDescent="0.3">
      <c r="A19" s="72">
        <v>8</v>
      </c>
      <c r="B19" s="121" t="s">
        <v>37</v>
      </c>
      <c r="C19" s="244">
        <v>0</v>
      </c>
    </row>
    <row r="20" spans="1:3" s="29" customFormat="1" ht="20.149999999999999" customHeight="1" x14ac:dyDescent="0.3">
      <c r="A20" s="72">
        <v>9</v>
      </c>
      <c r="B20" s="121" t="s">
        <v>129</v>
      </c>
      <c r="C20" s="244">
        <v>0</v>
      </c>
    </row>
    <row r="21" spans="1:3" s="29" customFormat="1" ht="20.149999999999999" customHeight="1" x14ac:dyDescent="0.3">
      <c r="A21" s="72">
        <v>10</v>
      </c>
      <c r="B21" s="121" t="s">
        <v>38</v>
      </c>
      <c r="C21" s="244">
        <v>0</v>
      </c>
    </row>
    <row r="22" spans="1:3" s="29" customFormat="1" ht="20.149999999999999" customHeight="1" x14ac:dyDescent="0.3">
      <c r="A22" s="72">
        <v>11</v>
      </c>
      <c r="B22" s="121" t="s">
        <v>39</v>
      </c>
      <c r="C22" s="244">
        <v>0</v>
      </c>
    </row>
    <row r="23" spans="1:3" s="29" customFormat="1" ht="20.149999999999999" customHeight="1" x14ac:dyDescent="0.3">
      <c r="A23" s="153">
        <v>12</v>
      </c>
      <c r="B23" s="125" t="s">
        <v>97</v>
      </c>
      <c r="C23" s="244">
        <v>0</v>
      </c>
    </row>
    <row r="24" spans="1:3" s="29" customFormat="1" ht="20.149999999999999" customHeight="1" x14ac:dyDescent="0.3">
      <c r="A24" s="153">
        <v>13</v>
      </c>
      <c r="B24" s="121" t="s">
        <v>37</v>
      </c>
      <c r="C24" s="244">
        <v>0</v>
      </c>
    </row>
    <row r="25" spans="1:3" s="29" customFormat="1" ht="20.149999999999999" customHeight="1" x14ac:dyDescent="0.3">
      <c r="A25" s="153">
        <v>14</v>
      </c>
      <c r="B25" s="121" t="s">
        <v>38</v>
      </c>
      <c r="C25" s="244">
        <v>0</v>
      </c>
    </row>
    <row r="26" spans="1:3" s="29" customFormat="1" ht="20.149999999999999" customHeight="1" x14ac:dyDescent="0.3">
      <c r="A26" s="153">
        <v>15</v>
      </c>
      <c r="B26" s="121" t="s">
        <v>39</v>
      </c>
      <c r="C26" s="244">
        <v>0</v>
      </c>
    </row>
    <row r="27" spans="1:3" s="29" customFormat="1" ht="20.149999999999999" customHeight="1" x14ac:dyDescent="0.3">
      <c r="A27" s="153">
        <v>16</v>
      </c>
      <c r="B27" s="125" t="s">
        <v>99</v>
      </c>
      <c r="C27" s="244">
        <v>0</v>
      </c>
    </row>
    <row r="28" spans="1:3" s="29" customFormat="1" ht="20.149999999999999" customHeight="1" x14ac:dyDescent="0.3">
      <c r="A28" s="153">
        <v>17</v>
      </c>
      <c r="B28" s="121" t="s">
        <v>103</v>
      </c>
      <c r="C28" s="244">
        <v>0</v>
      </c>
    </row>
    <row r="29" spans="1:3" s="29" customFormat="1" ht="20.149999999999999" customHeight="1" x14ac:dyDescent="0.3">
      <c r="A29" s="153">
        <v>18</v>
      </c>
      <c r="B29" s="121" t="s">
        <v>101</v>
      </c>
      <c r="C29" s="244">
        <v>0</v>
      </c>
    </row>
    <row r="30" spans="1:3" s="29" customFormat="1" ht="20.149999999999999" customHeight="1" thickBot="1" x14ac:dyDescent="0.35">
      <c r="A30" s="154">
        <v>19</v>
      </c>
      <c r="B30" s="152" t="s">
        <v>102</v>
      </c>
      <c r="C30" s="245">
        <v>0</v>
      </c>
    </row>
    <row r="31" spans="1:3" s="27" customFormat="1" x14ac:dyDescent="0.3">
      <c r="B31" s="30"/>
      <c r="C31" s="30"/>
    </row>
    <row r="32" spans="1:3" s="27" customFormat="1" ht="14.25" customHeight="1" x14ac:dyDescent="0.3">
      <c r="A32" s="123"/>
      <c r="B32" s="124"/>
      <c r="C32" s="30"/>
    </row>
    <row r="33" spans="1:3" ht="14.25" customHeight="1" x14ac:dyDescent="0.3">
      <c r="A33" s="92"/>
      <c r="B33" s="124"/>
      <c r="C33" s="30"/>
    </row>
    <row r="35" spans="1:3" x14ac:dyDescent="0.3">
      <c r="B35" s="142"/>
    </row>
  </sheetData>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56"/>
  <sheetViews>
    <sheetView zoomScaleNormal="100" zoomScaleSheetLayoutView="100" zoomScalePageLayoutView="70" workbookViewId="0"/>
  </sheetViews>
  <sheetFormatPr baseColWidth="10" defaultColWidth="10" defaultRowHeight="14" x14ac:dyDescent="0.3"/>
  <cols>
    <col min="1" max="1" width="22.08203125" style="65" customWidth="1"/>
    <col min="2" max="2" width="14.58203125" style="65" customWidth="1"/>
    <col min="3" max="4" width="13.08203125" style="65" customWidth="1"/>
    <col min="5" max="5" width="13.08203125" style="324" customWidth="1"/>
    <col min="6" max="6" width="25.83203125" style="324" customWidth="1"/>
    <col min="7" max="7" width="20.33203125" style="65" customWidth="1"/>
    <col min="8" max="16384" width="10" style="65"/>
  </cols>
  <sheetData>
    <row r="1" spans="1:11" s="1" customFormat="1" ht="20.25" customHeight="1" x14ac:dyDescent="0.3">
      <c r="A1" s="1" t="s">
        <v>160</v>
      </c>
      <c r="E1" s="314"/>
      <c r="F1" s="314"/>
    </row>
    <row r="2" spans="1:11" s="1" customFormat="1" ht="20.25" customHeight="1" x14ac:dyDescent="0.3">
      <c r="A2" s="160" t="s">
        <v>81</v>
      </c>
      <c r="B2" s="218">
        <f>'A1'!B2</f>
        <v>2021</v>
      </c>
      <c r="C2" s="179"/>
      <c r="D2" s="179"/>
      <c r="E2" s="315"/>
      <c r="F2" s="315"/>
    </row>
    <row r="3" spans="1:11" s="1" customFormat="1" ht="20.25" customHeight="1" x14ac:dyDescent="0.3">
      <c r="A3" s="160" t="s">
        <v>13</v>
      </c>
      <c r="B3" s="436">
        <f>'A1'!B3</f>
        <v>44287</v>
      </c>
      <c r="C3" s="179"/>
      <c r="D3" s="179"/>
      <c r="E3" s="315"/>
      <c r="F3" s="315"/>
    </row>
    <row r="4" spans="1:11" s="1" customFormat="1" ht="20.25" customHeight="1" x14ac:dyDescent="0.3">
      <c r="A4" s="160" t="s">
        <v>0</v>
      </c>
      <c r="B4" s="278" t="str">
        <f>Krankenhaus</f>
        <v>DIE BEZEICHNUNG IHRER KLINIK</v>
      </c>
      <c r="C4" s="278"/>
      <c r="D4" s="278"/>
      <c r="E4" s="316"/>
      <c r="F4" s="316"/>
    </row>
    <row r="5" spans="1:11" s="1" customFormat="1" ht="20.25" customHeight="1" x14ac:dyDescent="0.3">
      <c r="A5" s="160" t="s">
        <v>159</v>
      </c>
      <c r="B5" s="218" t="s">
        <v>204</v>
      </c>
      <c r="C5"/>
      <c r="D5"/>
      <c r="E5" s="317"/>
      <c r="F5" s="317"/>
    </row>
    <row r="6" spans="1:11" s="1" customFormat="1" ht="20.25" customHeight="1" x14ac:dyDescent="0.3">
      <c r="E6" s="314"/>
      <c r="F6" s="314"/>
    </row>
    <row r="7" spans="1:11" s="1" customFormat="1" ht="20.25" customHeight="1" x14ac:dyDescent="0.3">
      <c r="A7" s="105" t="s">
        <v>163</v>
      </c>
      <c r="B7" s="106"/>
      <c r="C7" s="106"/>
      <c r="D7" s="106"/>
      <c r="E7" s="318"/>
      <c r="F7" s="319"/>
    </row>
    <row r="8" spans="1:11" s="1" customFormat="1" ht="20.25" customHeight="1" x14ac:dyDescent="0.3">
      <c r="A8" s="105" t="s">
        <v>191</v>
      </c>
      <c r="B8" s="106"/>
      <c r="C8" s="106"/>
      <c r="D8" s="106"/>
      <c r="E8" s="318"/>
      <c r="F8" s="319"/>
    </row>
    <row r="9" spans="1:11" s="19" customFormat="1" ht="20.25" customHeight="1" x14ac:dyDescent="0.3">
      <c r="A9" s="290" t="s">
        <v>195</v>
      </c>
      <c r="B9" s="291" t="s">
        <v>3933</v>
      </c>
      <c r="C9" s="291"/>
      <c r="D9" s="291"/>
      <c r="E9" s="291"/>
      <c r="F9" s="291"/>
      <c r="G9" s="291"/>
      <c r="H9" s="291"/>
      <c r="I9" s="291"/>
      <c r="J9" s="291"/>
      <c r="K9" s="291"/>
    </row>
    <row r="10" spans="1:11" s="1" customFormat="1" ht="20.25" customHeight="1" x14ac:dyDescent="0.3">
      <c r="A10" s="15"/>
      <c r="B10" s="15"/>
      <c r="C10" s="15"/>
      <c r="D10" s="15"/>
      <c r="E10" s="321"/>
      <c r="F10" s="314"/>
    </row>
    <row r="11" spans="1:11" ht="15" customHeight="1" x14ac:dyDescent="0.3">
      <c r="A11" s="508" t="s">
        <v>40</v>
      </c>
      <c r="B11" s="506" t="s">
        <v>41</v>
      </c>
      <c r="C11" s="511" t="s">
        <v>118</v>
      </c>
      <c r="D11" s="511" t="s">
        <v>119</v>
      </c>
      <c r="E11" s="513" t="s">
        <v>42</v>
      </c>
      <c r="F11" s="513" t="s">
        <v>43</v>
      </c>
    </row>
    <row r="12" spans="1:11" ht="72.75" customHeight="1" x14ac:dyDescent="0.3">
      <c r="A12" s="509"/>
      <c r="B12" s="510"/>
      <c r="C12" s="512"/>
      <c r="D12" s="512"/>
      <c r="E12" s="515"/>
      <c r="F12" s="514"/>
    </row>
    <row r="13" spans="1:11" x14ac:dyDescent="0.3">
      <c r="A13" s="42">
        <v>1</v>
      </c>
      <c r="B13" s="43">
        <v>2</v>
      </c>
      <c r="C13" s="42">
        <v>3</v>
      </c>
      <c r="D13" s="42">
        <v>4</v>
      </c>
      <c r="E13" s="325">
        <v>5</v>
      </c>
      <c r="F13" s="325">
        <v>6</v>
      </c>
    </row>
    <row r="14" spans="1:11" s="1" customFormat="1" ht="20.149999999999999" customHeight="1" x14ac:dyDescent="0.3">
      <c r="A14" s="108" t="s">
        <v>44</v>
      </c>
      <c r="B14" s="277"/>
      <c r="C14" s="277"/>
      <c r="E14" s="314"/>
      <c r="F14" s="314"/>
    </row>
    <row r="15" spans="1:11" ht="25" customHeight="1" x14ac:dyDescent="0.3">
      <c r="A15" s="155" t="s">
        <v>144</v>
      </c>
      <c r="B15" s="155" t="s">
        <v>144</v>
      </c>
      <c r="C15" s="221">
        <f>SUM($C$17:C1001)</f>
        <v>200</v>
      </c>
      <c r="D15" s="221">
        <f>SUM($D$17:D1001)</f>
        <v>20</v>
      </c>
      <c r="E15" s="322" t="s">
        <v>144</v>
      </c>
      <c r="F15" s="235">
        <f>SUM($F$17:F1001)</f>
        <v>35.506</v>
      </c>
    </row>
    <row r="16" spans="1:11" s="1" customFormat="1" ht="20.149999999999999" customHeight="1" x14ac:dyDescent="0.3">
      <c r="A16" s="226" t="s">
        <v>91</v>
      </c>
      <c r="B16" s="227"/>
      <c r="C16" s="227"/>
      <c r="D16" s="228"/>
      <c r="E16" s="257"/>
      <c r="F16" s="257"/>
    </row>
    <row r="17" spans="1:6" s="45" customFormat="1" ht="25" customHeight="1" x14ac:dyDescent="0.3">
      <c r="A17" s="233" t="s">
        <v>342</v>
      </c>
      <c r="B17" s="202">
        <v>1</v>
      </c>
      <c r="C17" s="200">
        <v>100</v>
      </c>
      <c r="D17" s="202">
        <v>10</v>
      </c>
      <c r="E17" s="305">
        <f>VLOOKUP(A17&amp;"#"&amp;B17,Inek2020A1a2a[],3,FALSE)</f>
        <v>2.1474000000000002</v>
      </c>
      <c r="F17" s="232">
        <f>D17*E17</f>
        <v>21.474000000000004</v>
      </c>
    </row>
    <row r="18" spans="1:6" s="45" customFormat="1" ht="25" customHeight="1" x14ac:dyDescent="0.3">
      <c r="A18" s="233" t="s">
        <v>346</v>
      </c>
      <c r="B18" s="202">
        <v>19</v>
      </c>
      <c r="C18" s="200">
        <v>100</v>
      </c>
      <c r="D18" s="202">
        <v>10</v>
      </c>
      <c r="E18" s="305">
        <f>VLOOKUP(A18&amp;"#"&amp;B18,Inek2020A1a2a[],3,FALSE)</f>
        <v>1.4032</v>
      </c>
      <c r="F18" s="232">
        <f>D18*E18</f>
        <v>14.032</v>
      </c>
    </row>
    <row r="19" spans="1:6" x14ac:dyDescent="0.3">
      <c r="A19" s="225"/>
      <c r="B19" s="225"/>
      <c r="C19" s="225"/>
      <c r="D19" s="225"/>
      <c r="E19" s="323"/>
      <c r="F19" s="323"/>
    </row>
    <row r="20" spans="1:6" x14ac:dyDescent="0.3">
      <c r="A20"/>
      <c r="B20"/>
      <c r="C20"/>
      <c r="D20"/>
      <c r="E20" s="317"/>
      <c r="F20" s="317"/>
    </row>
    <row r="21" spans="1:6" x14ac:dyDescent="0.3">
      <c r="A21"/>
      <c r="B21"/>
      <c r="C21"/>
      <c r="D21"/>
      <c r="E21" s="317"/>
      <c r="F21" s="317"/>
    </row>
    <row r="22" spans="1:6" x14ac:dyDescent="0.3">
      <c r="A22"/>
      <c r="B22"/>
      <c r="C22"/>
      <c r="D22"/>
      <c r="E22" s="317"/>
      <c r="F22" s="317"/>
    </row>
    <row r="23" spans="1:6" x14ac:dyDescent="0.3">
      <c r="A23"/>
      <c r="B23"/>
      <c r="C23"/>
      <c r="D23"/>
      <c r="E23" s="317"/>
      <c r="F23" s="317"/>
    </row>
    <row r="24" spans="1:6" x14ac:dyDescent="0.3">
      <c r="A24"/>
      <c r="B24"/>
      <c r="C24"/>
      <c r="D24"/>
      <c r="E24" s="317"/>
      <c r="F24" s="317"/>
    </row>
    <row r="25" spans="1:6" x14ac:dyDescent="0.3">
      <c r="A25"/>
      <c r="B25"/>
      <c r="C25"/>
      <c r="D25"/>
      <c r="E25" s="317"/>
      <c r="F25" s="317"/>
    </row>
    <row r="26" spans="1:6" x14ac:dyDescent="0.3">
      <c r="A26"/>
      <c r="B26"/>
      <c r="C26"/>
      <c r="D26"/>
      <c r="E26" s="317"/>
      <c r="F26" s="317"/>
    </row>
    <row r="27" spans="1:6" x14ac:dyDescent="0.3">
      <c r="A27"/>
      <c r="B27"/>
      <c r="C27"/>
      <c r="D27"/>
      <c r="E27" s="317"/>
      <c r="F27" s="317"/>
    </row>
    <row r="28" spans="1:6" x14ac:dyDescent="0.3">
      <c r="A28"/>
      <c r="B28"/>
      <c r="C28"/>
      <c r="D28"/>
      <c r="E28" s="317"/>
      <c r="F28" s="317"/>
    </row>
    <row r="29" spans="1:6" x14ac:dyDescent="0.3">
      <c r="A29"/>
      <c r="B29"/>
      <c r="C29"/>
      <c r="D29"/>
      <c r="E29" s="317"/>
      <c r="F29" s="317"/>
    </row>
    <row r="30" spans="1:6" x14ac:dyDescent="0.3">
      <c r="A30"/>
      <c r="B30"/>
      <c r="C30"/>
      <c r="D30"/>
      <c r="E30" s="317"/>
      <c r="F30" s="317"/>
    </row>
    <row r="31" spans="1:6" x14ac:dyDescent="0.3">
      <c r="A31"/>
      <c r="B31"/>
      <c r="C31"/>
      <c r="D31"/>
      <c r="E31" s="317"/>
      <c r="F31" s="317"/>
    </row>
    <row r="32" spans="1:6" x14ac:dyDescent="0.3">
      <c r="A32"/>
      <c r="B32"/>
      <c r="C32"/>
      <c r="D32"/>
      <c r="E32" s="317"/>
      <c r="F32" s="317"/>
    </row>
    <row r="33" spans="1:6" x14ac:dyDescent="0.3">
      <c r="A33"/>
      <c r="B33"/>
      <c r="C33"/>
      <c r="D33"/>
      <c r="E33" s="317"/>
      <c r="F33" s="317"/>
    </row>
    <row r="34" spans="1:6" x14ac:dyDescent="0.3">
      <c r="A34"/>
      <c r="B34"/>
      <c r="C34"/>
      <c r="D34"/>
      <c r="E34" s="317"/>
      <c r="F34" s="317"/>
    </row>
    <row r="35" spans="1:6" x14ac:dyDescent="0.3">
      <c r="A35"/>
      <c r="B35"/>
      <c r="C35"/>
      <c r="D35"/>
      <c r="E35" s="317"/>
      <c r="F35" s="317"/>
    </row>
    <row r="36" spans="1:6" x14ac:dyDescent="0.3">
      <c r="A36"/>
      <c r="B36"/>
      <c r="C36"/>
      <c r="D36"/>
      <c r="E36" s="317"/>
      <c r="F36" s="317"/>
    </row>
    <row r="37" spans="1:6" x14ac:dyDescent="0.3">
      <c r="A37"/>
      <c r="B37"/>
      <c r="C37"/>
      <c r="D37"/>
      <c r="E37" s="317"/>
      <c r="F37" s="317"/>
    </row>
    <row r="38" spans="1:6" x14ac:dyDescent="0.3">
      <c r="A38"/>
      <c r="B38"/>
      <c r="C38"/>
      <c r="D38"/>
      <c r="E38" s="317"/>
      <c r="F38" s="317"/>
    </row>
    <row r="39" spans="1:6" x14ac:dyDescent="0.3">
      <c r="A39"/>
      <c r="B39"/>
      <c r="C39"/>
      <c r="D39"/>
      <c r="E39" s="317"/>
      <c r="F39" s="317"/>
    </row>
    <row r="40" spans="1:6" x14ac:dyDescent="0.3">
      <c r="A40"/>
      <c r="B40"/>
      <c r="C40"/>
      <c r="D40"/>
      <c r="E40" s="317"/>
      <c r="F40" s="317"/>
    </row>
    <row r="41" spans="1:6" x14ac:dyDescent="0.3">
      <c r="A41"/>
      <c r="B41"/>
      <c r="C41"/>
      <c r="D41"/>
      <c r="E41" s="317"/>
      <c r="F41" s="317"/>
    </row>
    <row r="42" spans="1:6" x14ac:dyDescent="0.3">
      <c r="A42"/>
      <c r="B42"/>
      <c r="C42"/>
      <c r="D42"/>
      <c r="E42" s="317"/>
      <c r="F42" s="317"/>
    </row>
    <row r="43" spans="1:6" x14ac:dyDescent="0.3">
      <c r="A43"/>
      <c r="B43"/>
      <c r="C43"/>
      <c r="D43"/>
      <c r="E43" s="317"/>
      <c r="F43" s="317"/>
    </row>
    <row r="44" spans="1:6" x14ac:dyDescent="0.3">
      <c r="A44"/>
      <c r="B44"/>
      <c r="C44"/>
      <c r="D44"/>
      <c r="E44" s="317"/>
      <c r="F44" s="317"/>
    </row>
    <row r="45" spans="1:6" x14ac:dyDescent="0.3">
      <c r="A45"/>
      <c r="B45"/>
      <c r="C45"/>
      <c r="D45"/>
      <c r="E45" s="317"/>
      <c r="F45" s="317"/>
    </row>
    <row r="46" spans="1:6" x14ac:dyDescent="0.3">
      <c r="A46"/>
      <c r="B46"/>
      <c r="C46"/>
      <c r="D46"/>
      <c r="E46" s="317"/>
      <c r="F46" s="317"/>
    </row>
    <row r="47" spans="1:6" x14ac:dyDescent="0.3">
      <c r="A47"/>
      <c r="B47"/>
      <c r="C47"/>
      <c r="D47"/>
      <c r="E47" s="317"/>
      <c r="F47" s="317"/>
    </row>
    <row r="48" spans="1:6" x14ac:dyDescent="0.3">
      <c r="A48"/>
      <c r="B48"/>
      <c r="C48"/>
      <c r="D48"/>
      <c r="E48" s="317"/>
      <c r="F48" s="317"/>
    </row>
    <row r="49" spans="1:6" x14ac:dyDescent="0.3">
      <c r="A49"/>
      <c r="B49"/>
      <c r="C49"/>
      <c r="D49"/>
      <c r="E49" s="317"/>
      <c r="F49" s="317"/>
    </row>
    <row r="50" spans="1:6" x14ac:dyDescent="0.3">
      <c r="A50"/>
      <c r="B50"/>
      <c r="C50"/>
      <c r="D50"/>
      <c r="E50" s="317"/>
      <c r="F50" s="317"/>
    </row>
    <row r="51" spans="1:6" x14ac:dyDescent="0.3">
      <c r="A51"/>
      <c r="B51"/>
      <c r="C51"/>
      <c r="D51"/>
      <c r="E51" s="317"/>
      <c r="F51" s="317"/>
    </row>
    <row r="52" spans="1:6" x14ac:dyDescent="0.3">
      <c r="A52"/>
      <c r="B52"/>
      <c r="C52"/>
      <c r="D52"/>
      <c r="E52" s="317"/>
      <c r="F52" s="317"/>
    </row>
    <row r="53" spans="1:6" x14ac:dyDescent="0.3">
      <c r="A53"/>
      <c r="B53"/>
      <c r="C53"/>
      <c r="D53"/>
      <c r="E53" s="317"/>
      <c r="F53" s="317"/>
    </row>
    <row r="54" spans="1:6" x14ac:dyDescent="0.3">
      <c r="A54"/>
      <c r="B54"/>
      <c r="C54"/>
      <c r="D54"/>
      <c r="E54" s="317"/>
      <c r="F54" s="317"/>
    </row>
    <row r="55" spans="1:6" x14ac:dyDescent="0.3">
      <c r="A55"/>
      <c r="B55"/>
      <c r="C55"/>
      <c r="D55"/>
      <c r="E55" s="317"/>
      <c r="F55" s="317"/>
    </row>
    <row r="56" spans="1:6" x14ac:dyDescent="0.3">
      <c r="A56"/>
      <c r="B56"/>
      <c r="C56"/>
      <c r="D56"/>
      <c r="E56" s="317"/>
      <c r="F56" s="317"/>
    </row>
  </sheetData>
  <mergeCells count="6">
    <mergeCell ref="F11:F12"/>
    <mergeCell ref="A11:A12"/>
    <mergeCell ref="B11:B12"/>
    <mergeCell ref="C11:C12"/>
    <mergeCell ref="D11:D12"/>
    <mergeCell ref="E11:E12"/>
  </mergeCells>
  <pageMargins left="0.39370078740157483" right="0.39370078740157483" top="0.78740157480314965" bottom="0.78740157480314965" header="0.31496062992125984" footer="0.31496062992125984"/>
  <pageSetup paperSize="9" scale="71" fitToHeight="0" orientation="portrait" cellComments="asDisplayed" r:id="rId1"/>
  <headerFooter>
    <oddFooter>&amp;L&amp;A&amp;R&amp;P von &amp;N&amp;CAEB-Psych 2020 - Deutsche Krankenhausgesellschaft e. V.</oddFooter>
    <firstHeader>&amp;L&amp;10Anlagen zur Vereinbarung zur Weiterentwicklung der Aufstellung der Entgelte und Budgetermittlung 
gemäß § 9 Abs. 1 Nr. 6 der Bundespflegesatzverordnung (AEB-Psych-Vereinbarung)</firstHead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5"/>
  <sheetViews>
    <sheetView zoomScaleNormal="100" zoomScalePageLayoutView="70" workbookViewId="0"/>
  </sheetViews>
  <sheetFormatPr baseColWidth="10" defaultColWidth="10" defaultRowHeight="14" x14ac:dyDescent="0.3"/>
  <cols>
    <col min="1" max="1" width="23.83203125" style="65" customWidth="1"/>
    <col min="2" max="2" width="78.58203125" style="65" customWidth="1"/>
    <col min="3" max="3" width="22.08203125" style="65" customWidth="1"/>
    <col min="4" max="4" width="1.83203125" style="65" customWidth="1"/>
    <col min="5" max="16384" width="10" style="65"/>
  </cols>
  <sheetData>
    <row r="1" spans="1:7" s="357" customFormat="1" ht="20.25" customHeight="1" x14ac:dyDescent="0.3">
      <c r="A1" s="357" t="s">
        <v>160</v>
      </c>
    </row>
    <row r="2" spans="1:7" s="357" customFormat="1" ht="20.25" customHeight="1" x14ac:dyDescent="0.3">
      <c r="A2" s="414" t="s">
        <v>81</v>
      </c>
      <c r="B2" s="429">
        <f>'A1'!B2</f>
        <v>2021</v>
      </c>
      <c r="C2" s="417"/>
    </row>
    <row r="3" spans="1:7" s="357" customFormat="1" ht="20.25" customHeight="1" x14ac:dyDescent="0.3">
      <c r="A3" s="414" t="s">
        <v>13</v>
      </c>
      <c r="B3" s="436">
        <f>'A1'!B3</f>
        <v>44287</v>
      </c>
      <c r="C3" s="417"/>
    </row>
    <row r="4" spans="1:7" s="357" customFormat="1" ht="20.25" customHeight="1" x14ac:dyDescent="0.3">
      <c r="A4" s="414" t="s">
        <v>0</v>
      </c>
      <c r="B4" s="278" t="str">
        <f>Krankenhaus</f>
        <v>DIE BEZEICHNUNG IHRER KLINIK</v>
      </c>
      <c r="C4" s="420"/>
    </row>
    <row r="5" spans="1:7" s="357" customFormat="1" ht="20.25" customHeight="1" x14ac:dyDescent="0.3">
      <c r="A5" s="414" t="s">
        <v>159</v>
      </c>
      <c r="B5" s="429" t="s">
        <v>272</v>
      </c>
      <c r="C5" s="356"/>
    </row>
    <row r="6" spans="1:7" s="357" customFormat="1" ht="20.25" customHeight="1" x14ac:dyDescent="0.3"/>
    <row r="7" spans="1:7" s="357" customFormat="1" ht="20.25" customHeight="1" x14ac:dyDescent="0.3">
      <c r="A7" s="280" t="s">
        <v>183</v>
      </c>
      <c r="B7" s="281"/>
      <c r="C7" s="281"/>
    </row>
    <row r="8" spans="1:7" s="357" customFormat="1" ht="20.25" customHeight="1" x14ac:dyDescent="0.3">
      <c r="A8" s="290" t="s">
        <v>195</v>
      </c>
      <c r="B8" s="291" t="s">
        <v>3943</v>
      </c>
      <c r="C8" s="293"/>
      <c r="D8" s="29"/>
      <c r="E8" s="29"/>
      <c r="F8" s="29"/>
      <c r="G8" s="29"/>
    </row>
    <row r="9" spans="1:7" s="27" customFormat="1" ht="20.25" customHeight="1" thickBot="1" x14ac:dyDescent="0.35">
      <c r="A9" s="66"/>
      <c r="B9" s="66"/>
      <c r="C9" s="66"/>
    </row>
    <row r="10" spans="1:7" s="357" customFormat="1" ht="20.149999999999999" customHeight="1" thickBot="1" x14ac:dyDescent="0.35">
      <c r="A10" s="388" t="s">
        <v>82</v>
      </c>
      <c r="B10" s="389" t="s">
        <v>36</v>
      </c>
      <c r="C10" s="390" t="s">
        <v>3952</v>
      </c>
    </row>
    <row r="11" spans="1:7" s="27" customFormat="1" ht="14.5" thickBot="1" x14ac:dyDescent="0.35">
      <c r="A11" s="28"/>
      <c r="B11" s="28"/>
      <c r="C11" s="28"/>
    </row>
    <row r="12" spans="1:7" s="29" customFormat="1" ht="20.149999999999999" customHeight="1" x14ac:dyDescent="0.3">
      <c r="A12" s="71">
        <v>1</v>
      </c>
      <c r="B12" s="122" t="s">
        <v>150</v>
      </c>
      <c r="C12" s="243">
        <v>0</v>
      </c>
    </row>
    <row r="13" spans="1:7" s="29" customFormat="1" ht="20.149999999999999" customHeight="1" x14ac:dyDescent="0.3">
      <c r="A13" s="72">
        <v>2</v>
      </c>
      <c r="B13" s="121" t="s">
        <v>37</v>
      </c>
      <c r="C13" s="244">
        <v>0</v>
      </c>
    </row>
    <row r="14" spans="1:7" s="29" customFormat="1" ht="20.149999999999999" customHeight="1" x14ac:dyDescent="0.3">
      <c r="A14" s="72">
        <v>3</v>
      </c>
      <c r="B14" s="121" t="s">
        <v>38</v>
      </c>
      <c r="C14" s="244">
        <v>0</v>
      </c>
    </row>
    <row r="15" spans="1:7" s="29" customFormat="1" ht="20.149999999999999" customHeight="1" x14ac:dyDescent="0.3">
      <c r="A15" s="72">
        <v>4</v>
      </c>
      <c r="B15" s="125" t="s">
        <v>151</v>
      </c>
      <c r="C15" s="246">
        <v>0</v>
      </c>
    </row>
    <row r="16" spans="1:7" s="29" customFormat="1" ht="20.149999999999999" customHeight="1" x14ac:dyDescent="0.3">
      <c r="A16" s="72">
        <v>5</v>
      </c>
      <c r="B16" s="121" t="s">
        <v>100</v>
      </c>
      <c r="C16" s="246">
        <v>0</v>
      </c>
    </row>
    <row r="17" spans="1:3" s="29" customFormat="1" ht="20.149999999999999" customHeight="1" x14ac:dyDescent="0.3">
      <c r="A17" s="72">
        <v>6</v>
      </c>
      <c r="B17" s="121" t="s">
        <v>101</v>
      </c>
      <c r="C17" s="246">
        <v>0</v>
      </c>
    </row>
    <row r="18" spans="1:3" s="29" customFormat="1" ht="20.149999999999999" customHeight="1" x14ac:dyDescent="0.3">
      <c r="A18" s="72">
        <v>7</v>
      </c>
      <c r="B18" s="125" t="s">
        <v>98</v>
      </c>
      <c r="C18" s="244">
        <v>0</v>
      </c>
    </row>
    <row r="19" spans="1:3" s="29" customFormat="1" ht="20.149999999999999" customHeight="1" x14ac:dyDescent="0.3">
      <c r="A19" s="72">
        <v>8</v>
      </c>
      <c r="B19" s="121" t="s">
        <v>37</v>
      </c>
      <c r="C19" s="244">
        <v>0</v>
      </c>
    </row>
    <row r="20" spans="1:3" s="29" customFormat="1" ht="20.149999999999999" customHeight="1" x14ac:dyDescent="0.3">
      <c r="A20" s="72">
        <v>9</v>
      </c>
      <c r="B20" s="121" t="s">
        <v>129</v>
      </c>
      <c r="C20" s="244">
        <v>0</v>
      </c>
    </row>
    <row r="21" spans="1:3" s="29" customFormat="1" ht="20.149999999999999" customHeight="1" x14ac:dyDescent="0.3">
      <c r="A21" s="72">
        <v>10</v>
      </c>
      <c r="B21" s="121" t="s">
        <v>38</v>
      </c>
      <c r="C21" s="244">
        <v>0</v>
      </c>
    </row>
    <row r="22" spans="1:3" s="29" customFormat="1" ht="20.149999999999999" customHeight="1" x14ac:dyDescent="0.3">
      <c r="A22" s="72">
        <v>11</v>
      </c>
      <c r="B22" s="121" t="s">
        <v>39</v>
      </c>
      <c r="C22" s="244">
        <v>0</v>
      </c>
    </row>
    <row r="23" spans="1:3" s="29" customFormat="1" ht="20.149999999999999" customHeight="1" x14ac:dyDescent="0.3">
      <c r="A23" s="153">
        <v>12</v>
      </c>
      <c r="B23" s="125" t="s">
        <v>97</v>
      </c>
      <c r="C23" s="244">
        <v>0</v>
      </c>
    </row>
    <row r="24" spans="1:3" s="29" customFormat="1" ht="20.149999999999999" customHeight="1" x14ac:dyDescent="0.3">
      <c r="A24" s="153">
        <v>13</v>
      </c>
      <c r="B24" s="121" t="s">
        <v>37</v>
      </c>
      <c r="C24" s="244">
        <v>0</v>
      </c>
    </row>
    <row r="25" spans="1:3" s="29" customFormat="1" ht="20.149999999999999" customHeight="1" x14ac:dyDescent="0.3">
      <c r="A25" s="153">
        <v>14</v>
      </c>
      <c r="B25" s="121" t="s">
        <v>38</v>
      </c>
      <c r="C25" s="244">
        <v>0</v>
      </c>
    </row>
    <row r="26" spans="1:3" s="29" customFormat="1" ht="20.149999999999999" customHeight="1" x14ac:dyDescent="0.3">
      <c r="A26" s="153">
        <v>15</v>
      </c>
      <c r="B26" s="121" t="s">
        <v>39</v>
      </c>
      <c r="C26" s="244">
        <v>0</v>
      </c>
    </row>
    <row r="27" spans="1:3" s="29" customFormat="1" ht="20.149999999999999" customHeight="1" x14ac:dyDescent="0.3">
      <c r="A27" s="153">
        <v>16</v>
      </c>
      <c r="B27" s="125" t="s">
        <v>99</v>
      </c>
      <c r="C27" s="244">
        <v>0</v>
      </c>
    </row>
    <row r="28" spans="1:3" s="29" customFormat="1" ht="20.149999999999999" customHeight="1" x14ac:dyDescent="0.3">
      <c r="A28" s="153">
        <v>17</v>
      </c>
      <c r="B28" s="121" t="s">
        <v>103</v>
      </c>
      <c r="C28" s="244">
        <v>0</v>
      </c>
    </row>
    <row r="29" spans="1:3" s="29" customFormat="1" ht="20.149999999999999" customHeight="1" x14ac:dyDescent="0.3">
      <c r="A29" s="153">
        <v>18</v>
      </c>
      <c r="B29" s="121" t="s">
        <v>101</v>
      </c>
      <c r="C29" s="244">
        <v>0</v>
      </c>
    </row>
    <row r="30" spans="1:3" s="29" customFormat="1" ht="20.149999999999999" customHeight="1" thickBot="1" x14ac:dyDescent="0.35">
      <c r="A30" s="154">
        <v>19</v>
      </c>
      <c r="B30" s="152" t="s">
        <v>102</v>
      </c>
      <c r="C30" s="245">
        <v>0</v>
      </c>
    </row>
    <row r="31" spans="1:3" s="27" customFormat="1" x14ac:dyDescent="0.3">
      <c r="B31" s="30"/>
      <c r="C31" s="30"/>
    </row>
    <row r="32" spans="1:3" s="27" customFormat="1" ht="14.25" customHeight="1" x14ac:dyDescent="0.3">
      <c r="A32" s="123"/>
      <c r="B32" s="124"/>
      <c r="C32" s="30"/>
    </row>
    <row r="33" spans="1:3" ht="14.25" customHeight="1" x14ac:dyDescent="0.3">
      <c r="A33" s="92"/>
      <c r="B33" s="124"/>
      <c r="C33" s="30"/>
    </row>
    <row r="35" spans="1:3" x14ac:dyDescent="0.3">
      <c r="B35" s="142"/>
    </row>
  </sheetData>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5"/>
  <sheetViews>
    <sheetView zoomScaleNormal="100" zoomScalePageLayoutView="70" workbookViewId="0"/>
  </sheetViews>
  <sheetFormatPr baseColWidth="10" defaultColWidth="10" defaultRowHeight="14" x14ac:dyDescent="0.3"/>
  <cols>
    <col min="1" max="1" width="23.83203125" style="65" customWidth="1"/>
    <col min="2" max="2" width="78.58203125" style="65" customWidth="1"/>
    <col min="3" max="3" width="22.08203125" style="65" customWidth="1"/>
    <col min="4" max="4" width="1.83203125" style="65" customWidth="1"/>
    <col min="5" max="16384" width="10" style="65"/>
  </cols>
  <sheetData>
    <row r="1" spans="1:7" s="357" customFormat="1" ht="20.25" customHeight="1" x14ac:dyDescent="0.3">
      <c r="A1" s="357" t="s">
        <v>160</v>
      </c>
    </row>
    <row r="2" spans="1:7" s="357" customFormat="1" ht="20.25" customHeight="1" x14ac:dyDescent="0.3">
      <c r="A2" s="414" t="s">
        <v>81</v>
      </c>
      <c r="B2" s="429">
        <f>'A1'!B2</f>
        <v>2021</v>
      </c>
      <c r="C2" s="417"/>
    </row>
    <row r="3" spans="1:7" s="357" customFormat="1" ht="20.25" customHeight="1" x14ac:dyDescent="0.3">
      <c r="A3" s="414" t="s">
        <v>13</v>
      </c>
      <c r="B3" s="436">
        <f>'A1'!B3</f>
        <v>44287</v>
      </c>
      <c r="C3" s="417"/>
    </row>
    <row r="4" spans="1:7" s="357" customFormat="1" ht="20.25" customHeight="1" x14ac:dyDescent="0.3">
      <c r="A4" s="414" t="s">
        <v>0</v>
      </c>
      <c r="B4" s="278" t="str">
        <f>Krankenhaus</f>
        <v>DIE BEZEICHNUNG IHRER KLINIK</v>
      </c>
      <c r="C4" s="420"/>
    </row>
    <row r="5" spans="1:7" s="357" customFormat="1" ht="20.25" customHeight="1" x14ac:dyDescent="0.3">
      <c r="A5" s="414" t="s">
        <v>159</v>
      </c>
      <c r="B5" s="429" t="s">
        <v>273</v>
      </c>
      <c r="C5" s="356"/>
    </row>
    <row r="6" spans="1:7" s="357" customFormat="1" ht="20.25" customHeight="1" x14ac:dyDescent="0.3"/>
    <row r="7" spans="1:7" s="357" customFormat="1" ht="20.25" customHeight="1" x14ac:dyDescent="0.3">
      <c r="A7" s="280" t="s">
        <v>183</v>
      </c>
      <c r="B7" s="281"/>
      <c r="C7" s="281"/>
    </row>
    <row r="8" spans="1:7" s="357" customFormat="1" ht="20.25" customHeight="1" x14ac:dyDescent="0.3">
      <c r="A8" s="290" t="s">
        <v>195</v>
      </c>
      <c r="B8" s="291" t="s">
        <v>3935</v>
      </c>
      <c r="C8" s="293"/>
      <c r="D8" s="29"/>
      <c r="E8" s="29"/>
      <c r="F8" s="29"/>
      <c r="G8" s="29"/>
    </row>
    <row r="9" spans="1:7" s="27" customFormat="1" ht="20.25" customHeight="1" thickBot="1" x14ac:dyDescent="0.35">
      <c r="A9" s="66"/>
      <c r="B9" s="66"/>
      <c r="C9" s="66"/>
    </row>
    <row r="10" spans="1:7" s="357" customFormat="1" ht="20.149999999999999" customHeight="1" thickBot="1" x14ac:dyDescent="0.35">
      <c r="A10" s="388" t="s">
        <v>82</v>
      </c>
      <c r="B10" s="389" t="s">
        <v>36</v>
      </c>
      <c r="C10" s="390" t="s">
        <v>3949</v>
      </c>
    </row>
    <row r="11" spans="1:7" s="27" customFormat="1" ht="14.5" thickBot="1" x14ac:dyDescent="0.35">
      <c r="A11" s="28"/>
      <c r="B11" s="28"/>
      <c r="C11" s="28"/>
    </row>
    <row r="12" spans="1:7" s="29" customFormat="1" ht="20.149999999999999" customHeight="1" x14ac:dyDescent="0.3">
      <c r="A12" s="71">
        <v>1</v>
      </c>
      <c r="B12" s="122" t="s">
        <v>150</v>
      </c>
      <c r="C12" s="243">
        <v>0</v>
      </c>
    </row>
    <row r="13" spans="1:7" s="29" customFormat="1" ht="20.149999999999999" customHeight="1" x14ac:dyDescent="0.3">
      <c r="A13" s="72">
        <v>2</v>
      </c>
      <c r="B13" s="121" t="s">
        <v>37</v>
      </c>
      <c r="C13" s="244">
        <v>0</v>
      </c>
    </row>
    <row r="14" spans="1:7" s="29" customFormat="1" ht="20.149999999999999" customHeight="1" x14ac:dyDescent="0.3">
      <c r="A14" s="72">
        <v>3</v>
      </c>
      <c r="B14" s="121" t="s">
        <v>38</v>
      </c>
      <c r="C14" s="244">
        <v>0</v>
      </c>
    </row>
    <row r="15" spans="1:7" s="29" customFormat="1" ht="20.149999999999999" customHeight="1" x14ac:dyDescent="0.3">
      <c r="A15" s="72">
        <v>4</v>
      </c>
      <c r="B15" s="125" t="s">
        <v>151</v>
      </c>
      <c r="C15" s="246">
        <v>0</v>
      </c>
    </row>
    <row r="16" spans="1:7" s="29" customFormat="1" ht="20.149999999999999" customHeight="1" x14ac:dyDescent="0.3">
      <c r="A16" s="72">
        <v>5</v>
      </c>
      <c r="B16" s="121" t="s">
        <v>100</v>
      </c>
      <c r="C16" s="246">
        <v>0</v>
      </c>
    </row>
    <row r="17" spans="1:3" s="29" customFormat="1" ht="20.149999999999999" customHeight="1" x14ac:dyDescent="0.3">
      <c r="A17" s="72">
        <v>6</v>
      </c>
      <c r="B17" s="121" t="s">
        <v>101</v>
      </c>
      <c r="C17" s="246">
        <v>0</v>
      </c>
    </row>
    <row r="18" spans="1:3" s="29" customFormat="1" ht="20.149999999999999" customHeight="1" x14ac:dyDescent="0.3">
      <c r="A18" s="72">
        <v>7</v>
      </c>
      <c r="B18" s="125" t="s">
        <v>98</v>
      </c>
      <c r="C18" s="244">
        <v>0</v>
      </c>
    </row>
    <row r="19" spans="1:3" s="29" customFormat="1" ht="20.149999999999999" customHeight="1" x14ac:dyDescent="0.3">
      <c r="A19" s="72">
        <v>8</v>
      </c>
      <c r="B19" s="121" t="s">
        <v>37</v>
      </c>
      <c r="C19" s="244">
        <v>0</v>
      </c>
    </row>
    <row r="20" spans="1:3" s="29" customFormat="1" ht="20.149999999999999" customHeight="1" x14ac:dyDescent="0.3">
      <c r="A20" s="72">
        <v>9</v>
      </c>
      <c r="B20" s="121" t="s">
        <v>129</v>
      </c>
      <c r="C20" s="244">
        <v>0</v>
      </c>
    </row>
    <row r="21" spans="1:3" s="29" customFormat="1" ht="20.149999999999999" customHeight="1" x14ac:dyDescent="0.3">
      <c r="A21" s="72">
        <v>10</v>
      </c>
      <c r="B21" s="121" t="s">
        <v>38</v>
      </c>
      <c r="C21" s="244">
        <v>0</v>
      </c>
    </row>
    <row r="22" spans="1:3" s="29" customFormat="1" ht="20.149999999999999" customHeight="1" x14ac:dyDescent="0.3">
      <c r="A22" s="72">
        <v>11</v>
      </c>
      <c r="B22" s="121" t="s">
        <v>39</v>
      </c>
      <c r="C22" s="244">
        <v>0</v>
      </c>
    </row>
    <row r="23" spans="1:3" s="29" customFormat="1" ht="20.149999999999999" customHeight="1" x14ac:dyDescent="0.3">
      <c r="A23" s="153">
        <v>12</v>
      </c>
      <c r="B23" s="125" t="s">
        <v>97</v>
      </c>
      <c r="C23" s="244">
        <v>0</v>
      </c>
    </row>
    <row r="24" spans="1:3" s="29" customFormat="1" ht="20.149999999999999" customHeight="1" x14ac:dyDescent="0.3">
      <c r="A24" s="153">
        <v>13</v>
      </c>
      <c r="B24" s="121" t="s">
        <v>37</v>
      </c>
      <c r="C24" s="244">
        <v>0</v>
      </c>
    </row>
    <row r="25" spans="1:3" s="29" customFormat="1" ht="20.149999999999999" customHeight="1" x14ac:dyDescent="0.3">
      <c r="A25" s="153">
        <v>14</v>
      </c>
      <c r="B25" s="121" t="s">
        <v>38</v>
      </c>
      <c r="C25" s="244">
        <v>0</v>
      </c>
    </row>
    <row r="26" spans="1:3" s="29" customFormat="1" ht="20.149999999999999" customHeight="1" x14ac:dyDescent="0.3">
      <c r="A26" s="153">
        <v>15</v>
      </c>
      <c r="B26" s="121" t="s">
        <v>39</v>
      </c>
      <c r="C26" s="244">
        <v>0</v>
      </c>
    </row>
    <row r="27" spans="1:3" s="29" customFormat="1" ht="20.149999999999999" customHeight="1" x14ac:dyDescent="0.3">
      <c r="A27" s="153">
        <v>16</v>
      </c>
      <c r="B27" s="125" t="s">
        <v>99</v>
      </c>
      <c r="C27" s="244">
        <v>0</v>
      </c>
    </row>
    <row r="28" spans="1:3" s="29" customFormat="1" ht="20.149999999999999" customHeight="1" x14ac:dyDescent="0.3">
      <c r="A28" s="153">
        <v>17</v>
      </c>
      <c r="B28" s="121" t="s">
        <v>103</v>
      </c>
      <c r="C28" s="244">
        <v>0</v>
      </c>
    </row>
    <row r="29" spans="1:3" s="29" customFormat="1" ht="20.149999999999999" customHeight="1" x14ac:dyDescent="0.3">
      <c r="A29" s="153">
        <v>18</v>
      </c>
      <c r="B29" s="121" t="s">
        <v>101</v>
      </c>
      <c r="C29" s="244">
        <v>0</v>
      </c>
    </row>
    <row r="30" spans="1:3" s="29" customFormat="1" ht="20.149999999999999" customHeight="1" thickBot="1" x14ac:dyDescent="0.35">
      <c r="A30" s="154">
        <v>19</v>
      </c>
      <c r="B30" s="152" t="s">
        <v>102</v>
      </c>
      <c r="C30" s="245">
        <v>0</v>
      </c>
    </row>
    <row r="31" spans="1:3" s="27" customFormat="1" x14ac:dyDescent="0.3">
      <c r="B31" s="30"/>
      <c r="C31" s="30"/>
    </row>
    <row r="32" spans="1:3" s="27" customFormat="1" ht="14.25" customHeight="1" x14ac:dyDescent="0.3">
      <c r="A32" s="123"/>
      <c r="B32" s="124"/>
      <c r="C32" s="30"/>
    </row>
    <row r="33" spans="1:3" ht="14.25" customHeight="1" x14ac:dyDescent="0.3">
      <c r="A33" s="92"/>
      <c r="B33" s="124"/>
      <c r="C33" s="30"/>
    </row>
    <row r="35" spans="1:3" x14ac:dyDescent="0.3">
      <c r="B35" s="142"/>
    </row>
  </sheetData>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5"/>
  <sheetViews>
    <sheetView zoomScaleNormal="100" zoomScalePageLayoutView="70" workbookViewId="0"/>
  </sheetViews>
  <sheetFormatPr baseColWidth="10" defaultColWidth="10" defaultRowHeight="14" x14ac:dyDescent="0.3"/>
  <cols>
    <col min="1" max="1" width="23.83203125" style="65" customWidth="1"/>
    <col min="2" max="2" width="78.58203125" style="65" customWidth="1"/>
    <col min="3" max="3" width="22.08203125" style="65" customWidth="1"/>
    <col min="4" max="4" width="1.83203125" style="65" customWidth="1"/>
    <col min="5" max="16384" width="10" style="65"/>
  </cols>
  <sheetData>
    <row r="1" spans="1:7" s="357" customFormat="1" ht="20.25" customHeight="1" x14ac:dyDescent="0.3">
      <c r="A1" s="357" t="s">
        <v>160</v>
      </c>
    </row>
    <row r="2" spans="1:7" s="357" customFormat="1" ht="20.25" customHeight="1" x14ac:dyDescent="0.3">
      <c r="A2" s="414" t="s">
        <v>81</v>
      </c>
      <c r="B2" s="429">
        <f>'A1'!B2</f>
        <v>2021</v>
      </c>
      <c r="C2" s="417"/>
    </row>
    <row r="3" spans="1:7" s="357" customFormat="1" ht="20.25" customHeight="1" x14ac:dyDescent="0.3">
      <c r="A3" s="414" t="s">
        <v>13</v>
      </c>
      <c r="B3" s="436">
        <f>'A1'!B3</f>
        <v>44287</v>
      </c>
      <c r="C3" s="417"/>
    </row>
    <row r="4" spans="1:7" s="357" customFormat="1" ht="20.25" customHeight="1" x14ac:dyDescent="0.3">
      <c r="A4" s="414" t="s">
        <v>0</v>
      </c>
      <c r="B4" s="278" t="str">
        <f>Krankenhaus</f>
        <v>DIE BEZEICHNUNG IHRER KLINIK</v>
      </c>
      <c r="C4" s="420"/>
    </row>
    <row r="5" spans="1:7" s="357" customFormat="1" ht="20.25" customHeight="1" x14ac:dyDescent="0.3">
      <c r="A5" s="414" t="s">
        <v>159</v>
      </c>
      <c r="B5" s="429" t="s">
        <v>274</v>
      </c>
      <c r="C5" s="356"/>
    </row>
    <row r="6" spans="1:7" s="357" customFormat="1" ht="20.25" customHeight="1" x14ac:dyDescent="0.3"/>
    <row r="7" spans="1:7" s="357" customFormat="1" ht="20.25" customHeight="1" x14ac:dyDescent="0.3">
      <c r="A7" s="280" t="s">
        <v>183</v>
      </c>
      <c r="B7" s="281"/>
      <c r="C7" s="281"/>
    </row>
    <row r="8" spans="1:7" s="357" customFormat="1" ht="20.25" customHeight="1" x14ac:dyDescent="0.3">
      <c r="A8" s="290" t="s">
        <v>195</v>
      </c>
      <c r="B8" s="291" t="s">
        <v>3936</v>
      </c>
      <c r="C8" s="293"/>
      <c r="D8" s="29"/>
      <c r="E8" s="29"/>
      <c r="F8" s="29"/>
      <c r="G8" s="29"/>
    </row>
    <row r="9" spans="1:7" s="27" customFormat="1" ht="20.25" customHeight="1" thickBot="1" x14ac:dyDescent="0.35">
      <c r="A9" s="66"/>
      <c r="B9" s="66"/>
      <c r="C9" s="66"/>
    </row>
    <row r="10" spans="1:7" s="357" customFormat="1" ht="20.149999999999999" customHeight="1" thickBot="1" x14ac:dyDescent="0.35">
      <c r="A10" s="388" t="s">
        <v>82</v>
      </c>
      <c r="B10" s="389" t="s">
        <v>36</v>
      </c>
      <c r="C10" s="390" t="s">
        <v>3953</v>
      </c>
    </row>
    <row r="11" spans="1:7" s="27" customFormat="1" ht="14.5" thickBot="1" x14ac:dyDescent="0.35">
      <c r="A11" s="28"/>
      <c r="B11" s="28"/>
      <c r="C11" s="28"/>
    </row>
    <row r="12" spans="1:7" s="29" customFormat="1" ht="20.149999999999999" customHeight="1" x14ac:dyDescent="0.3">
      <c r="A12" s="71">
        <v>1</v>
      </c>
      <c r="B12" s="122" t="s">
        <v>150</v>
      </c>
      <c r="C12" s="243">
        <v>0</v>
      </c>
    </row>
    <row r="13" spans="1:7" s="29" customFormat="1" ht="20.149999999999999" customHeight="1" x14ac:dyDescent="0.3">
      <c r="A13" s="72">
        <v>2</v>
      </c>
      <c r="B13" s="121" t="s">
        <v>37</v>
      </c>
      <c r="C13" s="244">
        <v>0</v>
      </c>
    </row>
    <row r="14" spans="1:7" s="29" customFormat="1" ht="20.149999999999999" customHeight="1" x14ac:dyDescent="0.3">
      <c r="A14" s="72">
        <v>3</v>
      </c>
      <c r="B14" s="121" t="s">
        <v>38</v>
      </c>
      <c r="C14" s="244">
        <v>0</v>
      </c>
    </row>
    <row r="15" spans="1:7" s="29" customFormat="1" ht="20.149999999999999" customHeight="1" x14ac:dyDescent="0.3">
      <c r="A15" s="72">
        <v>4</v>
      </c>
      <c r="B15" s="125" t="s">
        <v>151</v>
      </c>
      <c r="C15" s="246">
        <v>0</v>
      </c>
    </row>
    <row r="16" spans="1:7" s="29" customFormat="1" ht="20.149999999999999" customHeight="1" x14ac:dyDescent="0.3">
      <c r="A16" s="72">
        <v>5</v>
      </c>
      <c r="B16" s="121" t="s">
        <v>100</v>
      </c>
      <c r="C16" s="246">
        <v>0</v>
      </c>
    </row>
    <row r="17" spans="1:3" s="29" customFormat="1" ht="20.149999999999999" customHeight="1" x14ac:dyDescent="0.3">
      <c r="A17" s="72">
        <v>6</v>
      </c>
      <c r="B17" s="121" t="s">
        <v>101</v>
      </c>
      <c r="C17" s="246">
        <v>0</v>
      </c>
    </row>
    <row r="18" spans="1:3" s="29" customFormat="1" ht="20.149999999999999" customHeight="1" x14ac:dyDescent="0.3">
      <c r="A18" s="72">
        <v>7</v>
      </c>
      <c r="B18" s="125" t="s">
        <v>98</v>
      </c>
      <c r="C18" s="244">
        <v>0</v>
      </c>
    </row>
    <row r="19" spans="1:3" s="29" customFormat="1" ht="20.149999999999999" customHeight="1" x14ac:dyDescent="0.3">
      <c r="A19" s="72">
        <v>8</v>
      </c>
      <c r="B19" s="121" t="s">
        <v>37</v>
      </c>
      <c r="C19" s="244">
        <v>0</v>
      </c>
    </row>
    <row r="20" spans="1:3" s="29" customFormat="1" ht="20.149999999999999" customHeight="1" x14ac:dyDescent="0.3">
      <c r="A20" s="72">
        <v>9</v>
      </c>
      <c r="B20" s="121" t="s">
        <v>129</v>
      </c>
      <c r="C20" s="244">
        <v>0</v>
      </c>
    </row>
    <row r="21" spans="1:3" s="29" customFormat="1" ht="20.149999999999999" customHeight="1" x14ac:dyDescent="0.3">
      <c r="A21" s="72">
        <v>10</v>
      </c>
      <c r="B21" s="121" t="s">
        <v>38</v>
      </c>
      <c r="C21" s="244">
        <v>0</v>
      </c>
    </row>
    <row r="22" spans="1:3" s="29" customFormat="1" ht="20.149999999999999" customHeight="1" x14ac:dyDescent="0.3">
      <c r="A22" s="72">
        <v>11</v>
      </c>
      <c r="B22" s="121" t="s">
        <v>39</v>
      </c>
      <c r="C22" s="244">
        <v>0</v>
      </c>
    </row>
    <row r="23" spans="1:3" s="29" customFormat="1" ht="20.149999999999999" customHeight="1" x14ac:dyDescent="0.3">
      <c r="A23" s="153">
        <v>12</v>
      </c>
      <c r="B23" s="125" t="s">
        <v>97</v>
      </c>
      <c r="C23" s="244">
        <v>0</v>
      </c>
    </row>
    <row r="24" spans="1:3" s="29" customFormat="1" ht="20.149999999999999" customHeight="1" x14ac:dyDescent="0.3">
      <c r="A24" s="153">
        <v>13</v>
      </c>
      <c r="B24" s="121" t="s">
        <v>37</v>
      </c>
      <c r="C24" s="244">
        <v>0</v>
      </c>
    </row>
    <row r="25" spans="1:3" s="29" customFormat="1" ht="20.149999999999999" customHeight="1" x14ac:dyDescent="0.3">
      <c r="A25" s="153">
        <v>14</v>
      </c>
      <c r="B25" s="121" t="s">
        <v>38</v>
      </c>
      <c r="C25" s="244">
        <v>0</v>
      </c>
    </row>
    <row r="26" spans="1:3" s="29" customFormat="1" ht="20.149999999999999" customHeight="1" x14ac:dyDescent="0.3">
      <c r="A26" s="153">
        <v>15</v>
      </c>
      <c r="B26" s="121" t="s">
        <v>39</v>
      </c>
      <c r="C26" s="244">
        <v>0</v>
      </c>
    </row>
    <row r="27" spans="1:3" s="29" customFormat="1" ht="20.149999999999999" customHeight="1" x14ac:dyDescent="0.3">
      <c r="A27" s="153">
        <v>16</v>
      </c>
      <c r="B27" s="125" t="s">
        <v>99</v>
      </c>
      <c r="C27" s="244">
        <v>0</v>
      </c>
    </row>
    <row r="28" spans="1:3" s="29" customFormat="1" ht="20.149999999999999" customHeight="1" x14ac:dyDescent="0.3">
      <c r="A28" s="153">
        <v>17</v>
      </c>
      <c r="B28" s="121" t="s">
        <v>103</v>
      </c>
      <c r="C28" s="244">
        <v>0</v>
      </c>
    </row>
    <row r="29" spans="1:3" s="29" customFormat="1" ht="20.149999999999999" customHeight="1" x14ac:dyDescent="0.3">
      <c r="A29" s="153">
        <v>18</v>
      </c>
      <c r="B29" s="121" t="s">
        <v>101</v>
      </c>
      <c r="C29" s="244">
        <v>0</v>
      </c>
    </row>
    <row r="30" spans="1:3" s="29" customFormat="1" ht="20.149999999999999" customHeight="1" thickBot="1" x14ac:dyDescent="0.35">
      <c r="A30" s="154">
        <v>19</v>
      </c>
      <c r="B30" s="152" t="s">
        <v>102</v>
      </c>
      <c r="C30" s="245">
        <v>0</v>
      </c>
    </row>
    <row r="31" spans="1:3" s="27" customFormat="1" x14ac:dyDescent="0.3">
      <c r="B31" s="30"/>
      <c r="C31" s="30"/>
    </row>
    <row r="32" spans="1:3" s="27" customFormat="1" ht="14.25" customHeight="1" x14ac:dyDescent="0.3">
      <c r="A32" s="123"/>
      <c r="B32" s="124"/>
      <c r="C32" s="30"/>
    </row>
    <row r="33" spans="1:3" ht="14.25" customHeight="1" x14ac:dyDescent="0.3">
      <c r="A33" s="92"/>
      <c r="B33" s="124"/>
      <c r="C33" s="30"/>
    </row>
    <row r="35" spans="1:3" x14ac:dyDescent="0.3">
      <c r="B35" s="142"/>
    </row>
  </sheetData>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5"/>
  <sheetViews>
    <sheetView zoomScaleNormal="100" zoomScalePageLayoutView="70" workbookViewId="0"/>
  </sheetViews>
  <sheetFormatPr baseColWidth="10" defaultColWidth="10" defaultRowHeight="14" x14ac:dyDescent="0.3"/>
  <cols>
    <col min="1" max="1" width="23.83203125" style="65" customWidth="1"/>
    <col min="2" max="2" width="78.58203125" style="65" customWidth="1"/>
    <col min="3" max="3" width="22.08203125" style="65" customWidth="1"/>
    <col min="4" max="4" width="1.83203125" style="65" customWidth="1"/>
    <col min="5" max="16384" width="10" style="65"/>
  </cols>
  <sheetData>
    <row r="1" spans="1:7" s="357" customFormat="1" ht="20.25" customHeight="1" x14ac:dyDescent="0.3">
      <c r="A1" s="357" t="s">
        <v>160</v>
      </c>
    </row>
    <row r="2" spans="1:7" s="357" customFormat="1" ht="20.25" customHeight="1" x14ac:dyDescent="0.3">
      <c r="A2" s="414" t="s">
        <v>81</v>
      </c>
      <c r="B2" s="429">
        <f>'A1'!B2</f>
        <v>2021</v>
      </c>
      <c r="C2" s="417"/>
    </row>
    <row r="3" spans="1:7" s="357" customFormat="1" ht="20.25" customHeight="1" x14ac:dyDescent="0.3">
      <c r="A3" s="414" t="s">
        <v>13</v>
      </c>
      <c r="B3" s="436">
        <f>'A1'!B3</f>
        <v>44287</v>
      </c>
      <c r="C3" s="417"/>
    </row>
    <row r="4" spans="1:7" s="357" customFormat="1" ht="20.25" customHeight="1" x14ac:dyDescent="0.3">
      <c r="A4" s="414" t="s">
        <v>0</v>
      </c>
      <c r="B4" s="278" t="str">
        <f>Krankenhaus</f>
        <v>DIE BEZEICHNUNG IHRER KLINIK</v>
      </c>
      <c r="C4" s="420"/>
    </row>
    <row r="5" spans="1:7" s="357" customFormat="1" ht="20.25" customHeight="1" x14ac:dyDescent="0.3">
      <c r="A5" s="414" t="s">
        <v>159</v>
      </c>
      <c r="B5" s="429" t="s">
        <v>275</v>
      </c>
      <c r="C5" s="356"/>
    </row>
    <row r="6" spans="1:7" s="357" customFormat="1" ht="20.25" customHeight="1" x14ac:dyDescent="0.3"/>
    <row r="7" spans="1:7" s="357" customFormat="1" ht="20.25" customHeight="1" x14ac:dyDescent="0.3">
      <c r="A7" s="280" t="s">
        <v>183</v>
      </c>
      <c r="B7" s="281"/>
      <c r="C7" s="281"/>
    </row>
    <row r="8" spans="1:7" s="357" customFormat="1" ht="20.25" customHeight="1" x14ac:dyDescent="0.3">
      <c r="A8" s="290" t="s">
        <v>195</v>
      </c>
      <c r="B8" s="291" t="s">
        <v>3941</v>
      </c>
      <c r="C8" s="293"/>
      <c r="D8" s="29"/>
      <c r="E8" s="29"/>
      <c r="F8" s="29"/>
      <c r="G8" s="29"/>
    </row>
    <row r="9" spans="1:7" s="27" customFormat="1" ht="20.25" customHeight="1" thickBot="1" x14ac:dyDescent="0.35">
      <c r="A9" s="66"/>
      <c r="B9" s="66"/>
      <c r="C9" s="66"/>
    </row>
    <row r="10" spans="1:7" s="357" customFormat="1" ht="20.149999999999999" customHeight="1" thickBot="1" x14ac:dyDescent="0.35">
      <c r="A10" s="388" t="s">
        <v>82</v>
      </c>
      <c r="B10" s="389" t="s">
        <v>36</v>
      </c>
      <c r="C10" s="390" t="s">
        <v>3950</v>
      </c>
    </row>
    <row r="11" spans="1:7" s="27" customFormat="1" ht="14.5" thickBot="1" x14ac:dyDescent="0.35">
      <c r="A11" s="28"/>
      <c r="B11" s="28"/>
      <c r="C11" s="28"/>
    </row>
    <row r="12" spans="1:7" s="29" customFormat="1" ht="20.149999999999999" customHeight="1" x14ac:dyDescent="0.3">
      <c r="A12" s="71">
        <v>1</v>
      </c>
      <c r="B12" s="122" t="s">
        <v>150</v>
      </c>
      <c r="C12" s="243">
        <v>0</v>
      </c>
    </row>
    <row r="13" spans="1:7" s="29" customFormat="1" ht="20.149999999999999" customHeight="1" x14ac:dyDescent="0.3">
      <c r="A13" s="72">
        <v>2</v>
      </c>
      <c r="B13" s="121" t="s">
        <v>37</v>
      </c>
      <c r="C13" s="244">
        <v>0</v>
      </c>
    </row>
    <row r="14" spans="1:7" s="29" customFormat="1" ht="20.149999999999999" customHeight="1" x14ac:dyDescent="0.3">
      <c r="A14" s="72">
        <v>3</v>
      </c>
      <c r="B14" s="121" t="s">
        <v>38</v>
      </c>
      <c r="C14" s="244">
        <v>0</v>
      </c>
    </row>
    <row r="15" spans="1:7" s="29" customFormat="1" ht="20.149999999999999" customHeight="1" x14ac:dyDescent="0.3">
      <c r="A15" s="72">
        <v>4</v>
      </c>
      <c r="B15" s="125" t="s">
        <v>151</v>
      </c>
      <c r="C15" s="246">
        <v>0</v>
      </c>
    </row>
    <row r="16" spans="1:7" s="29" customFormat="1" ht="20.149999999999999" customHeight="1" x14ac:dyDescent="0.3">
      <c r="A16" s="72">
        <v>5</v>
      </c>
      <c r="B16" s="121" t="s">
        <v>100</v>
      </c>
      <c r="C16" s="246">
        <v>0</v>
      </c>
    </row>
    <row r="17" spans="1:3" s="29" customFormat="1" ht="20.149999999999999" customHeight="1" x14ac:dyDescent="0.3">
      <c r="A17" s="72">
        <v>6</v>
      </c>
      <c r="B17" s="121" t="s">
        <v>101</v>
      </c>
      <c r="C17" s="246">
        <v>0</v>
      </c>
    </row>
    <row r="18" spans="1:3" s="29" customFormat="1" ht="20.149999999999999" customHeight="1" x14ac:dyDescent="0.3">
      <c r="A18" s="72">
        <v>7</v>
      </c>
      <c r="B18" s="125" t="s">
        <v>98</v>
      </c>
      <c r="C18" s="244">
        <v>0</v>
      </c>
    </row>
    <row r="19" spans="1:3" s="29" customFormat="1" ht="20.149999999999999" customHeight="1" x14ac:dyDescent="0.3">
      <c r="A19" s="72">
        <v>8</v>
      </c>
      <c r="B19" s="121" t="s">
        <v>37</v>
      </c>
      <c r="C19" s="244">
        <v>0</v>
      </c>
    </row>
    <row r="20" spans="1:3" s="29" customFormat="1" ht="20.149999999999999" customHeight="1" x14ac:dyDescent="0.3">
      <c r="A20" s="72">
        <v>9</v>
      </c>
      <c r="B20" s="121" t="s">
        <v>129</v>
      </c>
      <c r="C20" s="244">
        <v>0</v>
      </c>
    </row>
    <row r="21" spans="1:3" s="29" customFormat="1" ht="20.149999999999999" customHeight="1" x14ac:dyDescent="0.3">
      <c r="A21" s="72">
        <v>10</v>
      </c>
      <c r="B21" s="121" t="s">
        <v>38</v>
      </c>
      <c r="C21" s="244">
        <v>0</v>
      </c>
    </row>
    <row r="22" spans="1:3" s="29" customFormat="1" ht="20.149999999999999" customHeight="1" x14ac:dyDescent="0.3">
      <c r="A22" s="72">
        <v>11</v>
      </c>
      <c r="B22" s="121" t="s">
        <v>39</v>
      </c>
      <c r="C22" s="244">
        <v>0</v>
      </c>
    </row>
    <row r="23" spans="1:3" s="29" customFormat="1" ht="20.149999999999999" customHeight="1" x14ac:dyDescent="0.3">
      <c r="A23" s="153">
        <v>12</v>
      </c>
      <c r="B23" s="125" t="s">
        <v>97</v>
      </c>
      <c r="C23" s="244">
        <v>0</v>
      </c>
    </row>
    <row r="24" spans="1:3" s="29" customFormat="1" ht="20.149999999999999" customHeight="1" x14ac:dyDescent="0.3">
      <c r="A24" s="153">
        <v>13</v>
      </c>
      <c r="B24" s="121" t="s">
        <v>37</v>
      </c>
      <c r="C24" s="244">
        <v>0</v>
      </c>
    </row>
    <row r="25" spans="1:3" s="29" customFormat="1" ht="20.149999999999999" customHeight="1" x14ac:dyDescent="0.3">
      <c r="A25" s="153">
        <v>14</v>
      </c>
      <c r="B25" s="121" t="s">
        <v>38</v>
      </c>
      <c r="C25" s="244">
        <v>0</v>
      </c>
    </row>
    <row r="26" spans="1:3" s="29" customFormat="1" ht="20.149999999999999" customHeight="1" x14ac:dyDescent="0.3">
      <c r="A26" s="153">
        <v>15</v>
      </c>
      <c r="B26" s="121" t="s">
        <v>39</v>
      </c>
      <c r="C26" s="244">
        <v>0</v>
      </c>
    </row>
    <row r="27" spans="1:3" s="29" customFormat="1" ht="20.149999999999999" customHeight="1" x14ac:dyDescent="0.3">
      <c r="A27" s="153">
        <v>16</v>
      </c>
      <c r="B27" s="125" t="s">
        <v>99</v>
      </c>
      <c r="C27" s="244">
        <v>0</v>
      </c>
    </row>
    <row r="28" spans="1:3" s="29" customFormat="1" ht="20.149999999999999" customHeight="1" x14ac:dyDescent="0.3">
      <c r="A28" s="153">
        <v>17</v>
      </c>
      <c r="B28" s="121" t="s">
        <v>103</v>
      </c>
      <c r="C28" s="244">
        <v>0</v>
      </c>
    </row>
    <row r="29" spans="1:3" s="29" customFormat="1" ht="20.149999999999999" customHeight="1" x14ac:dyDescent="0.3">
      <c r="A29" s="153">
        <v>18</v>
      </c>
      <c r="B29" s="121" t="s">
        <v>101</v>
      </c>
      <c r="C29" s="244">
        <v>0</v>
      </c>
    </row>
    <row r="30" spans="1:3" s="29" customFormat="1" ht="20.149999999999999" customHeight="1" thickBot="1" x14ac:dyDescent="0.35">
      <c r="A30" s="154">
        <v>19</v>
      </c>
      <c r="B30" s="152" t="s">
        <v>102</v>
      </c>
      <c r="C30" s="245">
        <v>0</v>
      </c>
    </row>
    <row r="31" spans="1:3" s="27" customFormat="1" x14ac:dyDescent="0.3">
      <c r="B31" s="30"/>
      <c r="C31" s="30"/>
    </row>
    <row r="32" spans="1:3" s="27" customFormat="1" ht="14.25" customHeight="1" x14ac:dyDescent="0.3">
      <c r="A32" s="123"/>
      <c r="B32" s="124"/>
      <c r="C32" s="30"/>
    </row>
    <row r="33" spans="1:3" ht="14.25" customHeight="1" x14ac:dyDescent="0.3">
      <c r="A33" s="92"/>
      <c r="B33" s="124"/>
      <c r="C33" s="30"/>
    </row>
    <row r="35" spans="1:3" x14ac:dyDescent="0.3">
      <c r="B35" s="142"/>
    </row>
  </sheetData>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5"/>
  <sheetViews>
    <sheetView zoomScaleNormal="100" zoomScalePageLayoutView="70" workbookViewId="0"/>
  </sheetViews>
  <sheetFormatPr baseColWidth="10" defaultColWidth="10" defaultRowHeight="14" x14ac:dyDescent="0.3"/>
  <cols>
    <col min="1" max="1" width="23.83203125" style="65" customWidth="1"/>
    <col min="2" max="2" width="78.58203125" style="65" customWidth="1"/>
    <col min="3" max="7" width="16.9140625" style="471" customWidth="1"/>
    <col min="8" max="16384" width="10" style="65"/>
  </cols>
  <sheetData>
    <row r="1" spans="1:7" s="357" customFormat="1" ht="20.25" customHeight="1" x14ac:dyDescent="0.3">
      <c r="A1" s="357" t="s">
        <v>160</v>
      </c>
      <c r="C1" s="458"/>
      <c r="D1" s="458"/>
      <c r="E1" s="458"/>
      <c r="F1" s="458"/>
      <c r="G1" s="458"/>
    </row>
    <row r="2" spans="1:7" s="357" customFormat="1" ht="20.25" customHeight="1" x14ac:dyDescent="0.3">
      <c r="A2" s="414" t="s">
        <v>81</v>
      </c>
      <c r="B2" s="429">
        <f>'A1'!B2</f>
        <v>2021</v>
      </c>
      <c r="C2" s="418"/>
      <c r="D2" s="458"/>
      <c r="E2" s="458"/>
      <c r="F2" s="458"/>
      <c r="G2" s="458"/>
    </row>
    <row r="3" spans="1:7" s="357" customFormat="1" ht="20.25" customHeight="1" x14ac:dyDescent="0.3">
      <c r="A3" s="414" t="s">
        <v>13</v>
      </c>
      <c r="B3" s="436">
        <f>'A1'!B3</f>
        <v>44287</v>
      </c>
      <c r="C3" s="418"/>
      <c r="D3" s="458"/>
      <c r="E3" s="458"/>
      <c r="F3" s="458"/>
      <c r="G3" s="458"/>
    </row>
    <row r="4" spans="1:7" s="357" customFormat="1" ht="20.25" customHeight="1" x14ac:dyDescent="0.3">
      <c r="A4" s="414" t="s">
        <v>0</v>
      </c>
      <c r="B4" s="278" t="str">
        <f>Krankenhaus</f>
        <v>DIE BEZEICHNUNG IHRER KLINIK</v>
      </c>
      <c r="C4" s="459"/>
      <c r="D4" s="458"/>
      <c r="E4" s="458"/>
      <c r="F4" s="458"/>
      <c r="G4" s="458"/>
    </row>
    <row r="5" spans="1:7" s="357" customFormat="1" ht="20.25" customHeight="1" x14ac:dyDescent="0.3">
      <c r="A5" s="414" t="s">
        <v>159</v>
      </c>
      <c r="B5" s="429" t="s">
        <v>275</v>
      </c>
      <c r="C5" s="460"/>
      <c r="D5" s="458"/>
      <c r="E5" s="458"/>
      <c r="F5" s="458"/>
      <c r="G5" s="458"/>
    </row>
    <row r="6" spans="1:7" s="357" customFormat="1" ht="20.25" customHeight="1" x14ac:dyDescent="0.3">
      <c r="C6" s="458"/>
      <c r="D6" s="458"/>
      <c r="E6" s="458"/>
      <c r="F6" s="458"/>
      <c r="G6" s="458"/>
    </row>
    <row r="7" spans="1:7" s="357" customFormat="1" ht="20.25" customHeight="1" x14ac:dyDescent="0.3">
      <c r="A7" s="280" t="s">
        <v>183</v>
      </c>
      <c r="B7" s="281"/>
      <c r="C7" s="461"/>
      <c r="D7" s="458"/>
      <c r="E7" s="458"/>
      <c r="F7" s="458"/>
      <c r="G7" s="458"/>
    </row>
    <row r="8" spans="1:7" s="357" customFormat="1" ht="20.25" customHeight="1" x14ac:dyDescent="0.3">
      <c r="A8" s="290"/>
      <c r="B8" s="291" t="s">
        <v>3946</v>
      </c>
      <c r="C8" s="462"/>
      <c r="D8" s="463"/>
      <c r="E8" s="463"/>
      <c r="F8" s="463"/>
      <c r="G8" s="463"/>
    </row>
    <row r="9" spans="1:7" s="27" customFormat="1" ht="20.25" customHeight="1" thickBot="1" x14ac:dyDescent="0.35">
      <c r="A9" s="66"/>
      <c r="B9" s="66"/>
      <c r="C9" s="464"/>
      <c r="D9" s="465"/>
      <c r="E9" s="465"/>
      <c r="F9" s="465"/>
      <c r="G9" s="465"/>
    </row>
    <row r="10" spans="1:7" s="357" customFormat="1" ht="20.149999999999999" customHeight="1" thickBot="1" x14ac:dyDescent="0.35">
      <c r="A10" s="388" t="s">
        <v>82</v>
      </c>
      <c r="B10" s="389" t="s">
        <v>36</v>
      </c>
      <c r="C10" s="390" t="s">
        <v>3951</v>
      </c>
      <c r="D10" s="390" t="s">
        <v>3952</v>
      </c>
      <c r="E10" s="390" t="s">
        <v>3949</v>
      </c>
      <c r="F10" s="390" t="s">
        <v>3953</v>
      </c>
      <c r="G10" s="390" t="s">
        <v>3950</v>
      </c>
    </row>
    <row r="11" spans="1:7" s="27" customFormat="1" ht="14.5" thickBot="1" x14ac:dyDescent="0.35">
      <c r="A11" s="28"/>
      <c r="B11" s="28"/>
      <c r="C11" s="465"/>
      <c r="D11" s="465"/>
      <c r="E11" s="465"/>
      <c r="F11" s="465"/>
      <c r="G11" s="465"/>
    </row>
    <row r="12" spans="1:7" s="29" customFormat="1" ht="20.149999999999999" customHeight="1" x14ac:dyDescent="0.3">
      <c r="A12" s="71">
        <v>1</v>
      </c>
      <c r="B12" s="454" t="s">
        <v>150</v>
      </c>
      <c r="C12" s="466">
        <f>L1VVJ!$C12</f>
        <v>0</v>
      </c>
      <c r="D12" s="466">
        <f>L1VJ!$C12</f>
        <v>0</v>
      </c>
      <c r="E12" s="466">
        <f>L1F!$C12</f>
        <v>0</v>
      </c>
      <c r="F12" s="466">
        <f>L1V!$C12</f>
        <v>0</v>
      </c>
      <c r="G12" s="466">
        <f>L1VJV!$C12</f>
        <v>0</v>
      </c>
    </row>
    <row r="13" spans="1:7" s="29" customFormat="1" ht="20.149999999999999" customHeight="1" x14ac:dyDescent="0.3">
      <c r="A13" s="72">
        <v>2</v>
      </c>
      <c r="B13" s="455" t="s">
        <v>37</v>
      </c>
      <c r="C13" s="467">
        <f>L1VVJ!$C13</f>
        <v>0</v>
      </c>
      <c r="D13" s="467">
        <f>L1VJ!$C13</f>
        <v>0</v>
      </c>
      <c r="E13" s="467">
        <f>L1F!$C13</f>
        <v>0</v>
      </c>
      <c r="F13" s="467">
        <f>L1V!$C13</f>
        <v>0</v>
      </c>
      <c r="G13" s="467">
        <f>L1VJV!$C13</f>
        <v>0</v>
      </c>
    </row>
    <row r="14" spans="1:7" s="29" customFormat="1" ht="20.149999999999999" customHeight="1" x14ac:dyDescent="0.3">
      <c r="A14" s="72">
        <v>3</v>
      </c>
      <c r="B14" s="455" t="s">
        <v>38</v>
      </c>
      <c r="C14" s="467">
        <f>L1VVJ!$C14</f>
        <v>0</v>
      </c>
      <c r="D14" s="467">
        <f>L1VJ!$C14</f>
        <v>0</v>
      </c>
      <c r="E14" s="467">
        <f>L1F!$C14</f>
        <v>0</v>
      </c>
      <c r="F14" s="467">
        <f>L1V!$C14</f>
        <v>0</v>
      </c>
      <c r="G14" s="467">
        <f>L1VJV!$C14</f>
        <v>0</v>
      </c>
    </row>
    <row r="15" spans="1:7" s="29" customFormat="1" ht="20.149999999999999" customHeight="1" x14ac:dyDescent="0.3">
      <c r="A15" s="72">
        <v>4</v>
      </c>
      <c r="B15" s="456" t="s">
        <v>151</v>
      </c>
      <c r="C15" s="468">
        <f>L1VVJ!$C15</f>
        <v>0</v>
      </c>
      <c r="D15" s="468">
        <f>L1VJ!$C15</f>
        <v>0</v>
      </c>
      <c r="E15" s="468">
        <f>L1F!$C15</f>
        <v>0</v>
      </c>
      <c r="F15" s="468">
        <f>L1V!$C15</f>
        <v>0</v>
      </c>
      <c r="G15" s="468">
        <f>L1VJV!$C15</f>
        <v>0</v>
      </c>
    </row>
    <row r="16" spans="1:7" s="29" customFormat="1" ht="20.149999999999999" customHeight="1" x14ac:dyDescent="0.3">
      <c r="A16" s="72">
        <v>5</v>
      </c>
      <c r="B16" s="455" t="s">
        <v>100</v>
      </c>
      <c r="C16" s="468">
        <f>L1VVJ!$C16</f>
        <v>0</v>
      </c>
      <c r="D16" s="468">
        <f>L1VJ!$C16</f>
        <v>0</v>
      </c>
      <c r="E16" s="468">
        <f>L1F!$C16</f>
        <v>0</v>
      </c>
      <c r="F16" s="468">
        <f>L1V!$C16</f>
        <v>0</v>
      </c>
      <c r="G16" s="468">
        <f>L1VJV!$C16</f>
        <v>0</v>
      </c>
    </row>
    <row r="17" spans="1:7" s="29" customFormat="1" ht="20.149999999999999" customHeight="1" x14ac:dyDescent="0.3">
      <c r="A17" s="72">
        <v>6</v>
      </c>
      <c r="B17" s="455" t="s">
        <v>101</v>
      </c>
      <c r="C17" s="468">
        <f>L1VVJ!$C17</f>
        <v>0</v>
      </c>
      <c r="D17" s="468">
        <f>L1VJ!$C17</f>
        <v>0</v>
      </c>
      <c r="E17" s="468">
        <f>L1F!$C17</f>
        <v>0</v>
      </c>
      <c r="F17" s="468">
        <f>L1V!$C17</f>
        <v>0</v>
      </c>
      <c r="G17" s="468">
        <f>L1VJV!$C17</f>
        <v>0</v>
      </c>
    </row>
    <row r="18" spans="1:7" s="29" customFormat="1" ht="20.149999999999999" customHeight="1" x14ac:dyDescent="0.3">
      <c r="A18" s="72">
        <v>7</v>
      </c>
      <c r="B18" s="456" t="s">
        <v>98</v>
      </c>
      <c r="C18" s="467">
        <f>L1VVJ!$C18</f>
        <v>0</v>
      </c>
      <c r="D18" s="467">
        <f>L1VJ!$C18</f>
        <v>0</v>
      </c>
      <c r="E18" s="467">
        <f>L1F!$C18</f>
        <v>0</v>
      </c>
      <c r="F18" s="467">
        <f>L1V!$C18</f>
        <v>0</v>
      </c>
      <c r="G18" s="467">
        <f>L1VJV!$C18</f>
        <v>0</v>
      </c>
    </row>
    <row r="19" spans="1:7" s="29" customFormat="1" ht="20.149999999999999" customHeight="1" x14ac:dyDescent="0.3">
      <c r="A19" s="72">
        <v>8</v>
      </c>
      <c r="B19" s="455" t="s">
        <v>37</v>
      </c>
      <c r="C19" s="467">
        <f>L1VVJ!$C19</f>
        <v>0</v>
      </c>
      <c r="D19" s="467">
        <f>L1VJ!$C19</f>
        <v>0</v>
      </c>
      <c r="E19" s="467">
        <f>L1F!$C19</f>
        <v>0</v>
      </c>
      <c r="F19" s="467">
        <f>L1V!$C19</f>
        <v>0</v>
      </c>
      <c r="G19" s="467">
        <f>L1VJV!$C19</f>
        <v>0</v>
      </c>
    </row>
    <row r="20" spans="1:7" s="29" customFormat="1" ht="20.149999999999999" customHeight="1" x14ac:dyDescent="0.3">
      <c r="A20" s="72">
        <v>9</v>
      </c>
      <c r="B20" s="455" t="s">
        <v>129</v>
      </c>
      <c r="C20" s="467">
        <f>L1VVJ!$C20</f>
        <v>0</v>
      </c>
      <c r="D20" s="467">
        <f>L1VJ!$C20</f>
        <v>0</v>
      </c>
      <c r="E20" s="467">
        <f>L1F!$C20</f>
        <v>0</v>
      </c>
      <c r="F20" s="467">
        <f>L1V!$C20</f>
        <v>0</v>
      </c>
      <c r="G20" s="467">
        <f>L1VJV!$C20</f>
        <v>0</v>
      </c>
    </row>
    <row r="21" spans="1:7" s="29" customFormat="1" ht="20.149999999999999" customHeight="1" x14ac:dyDescent="0.3">
      <c r="A21" s="72">
        <v>10</v>
      </c>
      <c r="B21" s="455" t="s">
        <v>38</v>
      </c>
      <c r="C21" s="467">
        <f>L1VVJ!$C21</f>
        <v>0</v>
      </c>
      <c r="D21" s="467">
        <f>L1VJ!$C21</f>
        <v>0</v>
      </c>
      <c r="E21" s="467">
        <f>L1F!$C21</f>
        <v>0</v>
      </c>
      <c r="F21" s="467">
        <f>L1V!$C21</f>
        <v>0</v>
      </c>
      <c r="G21" s="467">
        <f>L1VJV!$C21</f>
        <v>0</v>
      </c>
    </row>
    <row r="22" spans="1:7" s="29" customFormat="1" ht="20.149999999999999" customHeight="1" x14ac:dyDescent="0.3">
      <c r="A22" s="72">
        <v>11</v>
      </c>
      <c r="B22" s="455" t="s">
        <v>39</v>
      </c>
      <c r="C22" s="467">
        <f>L1VVJ!$C22</f>
        <v>0</v>
      </c>
      <c r="D22" s="467">
        <f>L1VJ!$C22</f>
        <v>0</v>
      </c>
      <c r="E22" s="467">
        <f>L1F!$C22</f>
        <v>0</v>
      </c>
      <c r="F22" s="467">
        <f>L1V!$C22</f>
        <v>0</v>
      </c>
      <c r="G22" s="467">
        <f>L1VJV!$C22</f>
        <v>0</v>
      </c>
    </row>
    <row r="23" spans="1:7" s="29" customFormat="1" ht="20.149999999999999" customHeight="1" x14ac:dyDescent="0.3">
      <c r="A23" s="153">
        <v>12</v>
      </c>
      <c r="B23" s="456" t="s">
        <v>97</v>
      </c>
      <c r="C23" s="467">
        <f>L1VVJ!$C23</f>
        <v>0</v>
      </c>
      <c r="D23" s="467">
        <f>L1VJ!$C23</f>
        <v>0</v>
      </c>
      <c r="E23" s="467">
        <f>L1F!$C23</f>
        <v>0</v>
      </c>
      <c r="F23" s="467">
        <f>L1V!$C23</f>
        <v>0</v>
      </c>
      <c r="G23" s="467">
        <f>L1VJV!$C23</f>
        <v>0</v>
      </c>
    </row>
    <row r="24" spans="1:7" s="29" customFormat="1" ht="20.149999999999999" customHeight="1" x14ac:dyDescent="0.3">
      <c r="A24" s="153">
        <v>13</v>
      </c>
      <c r="B24" s="455" t="s">
        <v>37</v>
      </c>
      <c r="C24" s="467">
        <f>L1VVJ!$C24</f>
        <v>0</v>
      </c>
      <c r="D24" s="467">
        <f>L1VJ!$C24</f>
        <v>0</v>
      </c>
      <c r="E24" s="467">
        <f>L1F!$C24</f>
        <v>0</v>
      </c>
      <c r="F24" s="467">
        <f>L1V!$C24</f>
        <v>0</v>
      </c>
      <c r="G24" s="467">
        <f>L1VJV!$C24</f>
        <v>0</v>
      </c>
    </row>
    <row r="25" spans="1:7" s="29" customFormat="1" ht="20.149999999999999" customHeight="1" x14ac:dyDescent="0.3">
      <c r="A25" s="153">
        <v>14</v>
      </c>
      <c r="B25" s="455" t="s">
        <v>38</v>
      </c>
      <c r="C25" s="467">
        <f>L1VVJ!$C25</f>
        <v>0</v>
      </c>
      <c r="D25" s="467">
        <f>L1VJ!$C25</f>
        <v>0</v>
      </c>
      <c r="E25" s="467">
        <f>L1F!$C25</f>
        <v>0</v>
      </c>
      <c r="F25" s="467">
        <f>L1V!$C25</f>
        <v>0</v>
      </c>
      <c r="G25" s="467">
        <f>L1VJV!$C25</f>
        <v>0</v>
      </c>
    </row>
    <row r="26" spans="1:7" s="29" customFormat="1" ht="20.149999999999999" customHeight="1" x14ac:dyDescent="0.3">
      <c r="A26" s="153">
        <v>15</v>
      </c>
      <c r="B26" s="455" t="s">
        <v>39</v>
      </c>
      <c r="C26" s="467">
        <f>L1VVJ!$C26</f>
        <v>0</v>
      </c>
      <c r="D26" s="467">
        <f>L1VJ!$C26</f>
        <v>0</v>
      </c>
      <c r="E26" s="467">
        <f>L1F!$C26</f>
        <v>0</v>
      </c>
      <c r="F26" s="467">
        <f>L1V!$C26</f>
        <v>0</v>
      </c>
      <c r="G26" s="467">
        <f>L1VJV!$C26</f>
        <v>0</v>
      </c>
    </row>
    <row r="27" spans="1:7" s="29" customFormat="1" ht="20.149999999999999" customHeight="1" x14ac:dyDescent="0.3">
      <c r="A27" s="153">
        <v>16</v>
      </c>
      <c r="B27" s="456" t="s">
        <v>99</v>
      </c>
      <c r="C27" s="467">
        <f>L1VVJ!$C27</f>
        <v>0</v>
      </c>
      <c r="D27" s="467">
        <f>L1VJ!$C27</f>
        <v>0</v>
      </c>
      <c r="E27" s="467">
        <f>L1F!$C27</f>
        <v>0</v>
      </c>
      <c r="F27" s="467">
        <f>L1V!$C27</f>
        <v>0</v>
      </c>
      <c r="G27" s="467">
        <f>L1VJV!$C27</f>
        <v>0</v>
      </c>
    </row>
    <row r="28" spans="1:7" s="29" customFormat="1" ht="20.149999999999999" customHeight="1" x14ac:dyDescent="0.3">
      <c r="A28" s="153">
        <v>17</v>
      </c>
      <c r="B28" s="455" t="s">
        <v>103</v>
      </c>
      <c r="C28" s="467">
        <f>L1VVJ!$C28</f>
        <v>0</v>
      </c>
      <c r="D28" s="467">
        <f>L1VJ!$C28</f>
        <v>0</v>
      </c>
      <c r="E28" s="467">
        <f>L1F!$C28</f>
        <v>0</v>
      </c>
      <c r="F28" s="467">
        <f>L1V!$C28</f>
        <v>0</v>
      </c>
      <c r="G28" s="467">
        <f>L1VJV!$C28</f>
        <v>0</v>
      </c>
    </row>
    <row r="29" spans="1:7" s="29" customFormat="1" ht="20.149999999999999" customHeight="1" x14ac:dyDescent="0.3">
      <c r="A29" s="153">
        <v>18</v>
      </c>
      <c r="B29" s="455" t="s">
        <v>101</v>
      </c>
      <c r="C29" s="467">
        <f>L1VVJ!$C29</f>
        <v>0</v>
      </c>
      <c r="D29" s="467">
        <f>L1VJ!$C29</f>
        <v>0</v>
      </c>
      <c r="E29" s="467">
        <f>L1F!$C29</f>
        <v>0</v>
      </c>
      <c r="F29" s="467">
        <f>L1V!$C29</f>
        <v>0</v>
      </c>
      <c r="G29" s="467">
        <f>L1VJV!$C29</f>
        <v>0</v>
      </c>
    </row>
    <row r="30" spans="1:7" s="29" customFormat="1" ht="20.149999999999999" customHeight="1" thickBot="1" x14ac:dyDescent="0.35">
      <c r="A30" s="154">
        <v>19</v>
      </c>
      <c r="B30" s="457" t="s">
        <v>102</v>
      </c>
      <c r="C30" s="469">
        <f>L1VVJ!$C30</f>
        <v>0</v>
      </c>
      <c r="D30" s="469">
        <f>L1VJ!$C30</f>
        <v>0</v>
      </c>
      <c r="E30" s="469">
        <f>L1F!$C30</f>
        <v>0</v>
      </c>
      <c r="F30" s="469">
        <f>L1V!$C30</f>
        <v>0</v>
      </c>
      <c r="G30" s="469">
        <f>L1VJV!$C30</f>
        <v>0</v>
      </c>
    </row>
    <row r="31" spans="1:7" s="27" customFormat="1" x14ac:dyDescent="0.3">
      <c r="B31" s="30"/>
      <c r="C31" s="470"/>
      <c r="D31" s="465"/>
      <c r="E31" s="465"/>
      <c r="F31" s="465"/>
      <c r="G31" s="465"/>
    </row>
    <row r="32" spans="1:7" s="27" customFormat="1" ht="14.25" customHeight="1" x14ac:dyDescent="0.3">
      <c r="A32" s="123"/>
      <c r="B32" s="124"/>
      <c r="C32" s="470"/>
      <c r="D32" s="465"/>
      <c r="E32" s="465"/>
      <c r="F32" s="465"/>
      <c r="G32" s="465"/>
    </row>
    <row r="33" spans="1:3" ht="14.25" customHeight="1" x14ac:dyDescent="0.3">
      <c r="A33" s="92"/>
      <c r="B33" s="124"/>
      <c r="C33" s="470"/>
    </row>
    <row r="35" spans="1:3" x14ac:dyDescent="0.3">
      <c r="B35" s="142"/>
    </row>
  </sheetData>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ignoredErrors>
    <ignoredError sqref="E12:E30" formula="1"/>
  </ignoredError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5">
    <tabColor rgb="FFFFFF00"/>
  </sheetPr>
  <dimension ref="A1:L29"/>
  <sheetViews>
    <sheetView zoomScaleNormal="100" zoomScalePageLayoutView="70" workbookViewId="0"/>
  </sheetViews>
  <sheetFormatPr baseColWidth="10" defaultColWidth="10" defaultRowHeight="14" x14ac:dyDescent="0.3"/>
  <cols>
    <col min="1" max="1" width="25.08203125" style="65" customWidth="1"/>
    <col min="2" max="2" width="78.58203125" style="65" customWidth="1"/>
    <col min="3" max="3" width="21.58203125" style="65" customWidth="1"/>
    <col min="4" max="4" width="4" style="65" customWidth="1"/>
    <col min="5" max="16384" width="10" style="65"/>
  </cols>
  <sheetData>
    <row r="1" spans="1:7" s="1" customFormat="1" ht="20.25" customHeight="1" x14ac:dyDescent="0.3">
      <c r="A1" s="1" t="s">
        <v>160</v>
      </c>
    </row>
    <row r="2" spans="1:7" s="1" customFormat="1" ht="20.25" customHeight="1" x14ac:dyDescent="0.3">
      <c r="A2" s="160" t="s">
        <v>81</v>
      </c>
      <c r="B2" s="218"/>
      <c r="C2" s="179"/>
    </row>
    <row r="3" spans="1:7" s="1" customFormat="1" ht="20.25" customHeight="1" x14ac:dyDescent="0.3">
      <c r="A3" s="160" t="s">
        <v>13</v>
      </c>
      <c r="B3" s="218"/>
      <c r="C3" s="179"/>
    </row>
    <row r="4" spans="1:7" s="1" customFormat="1" ht="20.25" customHeight="1" x14ac:dyDescent="0.3">
      <c r="A4" s="160" t="s">
        <v>0</v>
      </c>
      <c r="B4" s="278"/>
      <c r="C4" s="190"/>
    </row>
    <row r="5" spans="1:7" s="1" customFormat="1" ht="20.25" customHeight="1" x14ac:dyDescent="0.3">
      <c r="A5" s="160" t="s">
        <v>159</v>
      </c>
      <c r="B5" s="218" t="s">
        <v>276</v>
      </c>
      <c r="C5"/>
    </row>
    <row r="6" spans="1:7" s="1" customFormat="1" ht="20.25" customHeight="1" x14ac:dyDescent="0.3">
      <c r="B6" s="68"/>
    </row>
    <row r="7" spans="1:7" s="1" customFormat="1" ht="20.25" customHeight="1" x14ac:dyDescent="0.3">
      <c r="A7" s="280" t="s">
        <v>184</v>
      </c>
      <c r="B7" s="281"/>
      <c r="C7" s="281"/>
    </row>
    <row r="8" spans="1:7" s="19" customFormat="1" ht="20.25" customHeight="1" x14ac:dyDescent="0.3">
      <c r="A8" s="290" t="s">
        <v>161</v>
      </c>
      <c r="B8" s="291"/>
      <c r="C8" s="144"/>
      <c r="D8" s="92"/>
      <c r="E8" s="92"/>
      <c r="F8" s="92"/>
      <c r="G8" s="92"/>
    </row>
    <row r="9" spans="1:7" s="70" customFormat="1" ht="20.25" customHeight="1" x14ac:dyDescent="0.3">
      <c r="A9" s="290" t="s">
        <v>195</v>
      </c>
      <c r="B9" s="291"/>
      <c r="C9" s="69"/>
    </row>
    <row r="10" spans="1:7" s="27" customFormat="1" ht="20.25" customHeight="1" thickBot="1" x14ac:dyDescent="0.35">
      <c r="A10" s="66"/>
      <c r="B10" s="66"/>
      <c r="C10" s="66"/>
    </row>
    <row r="11" spans="1:7" s="1" customFormat="1" ht="20.149999999999999" customHeight="1" thickBot="1" x14ac:dyDescent="0.35">
      <c r="A11" s="75" t="s">
        <v>82</v>
      </c>
      <c r="B11" s="76" t="s">
        <v>36</v>
      </c>
      <c r="C11" s="77" t="s">
        <v>157</v>
      </c>
    </row>
    <row r="12" spans="1:7" s="27" customFormat="1" ht="14.5" thickBot="1" x14ac:dyDescent="0.35">
      <c r="A12" s="28"/>
      <c r="B12" s="28"/>
      <c r="C12" s="28"/>
    </row>
    <row r="13" spans="1:7" s="29" customFormat="1" ht="20.149999999999999" customHeight="1" x14ac:dyDescent="0.3">
      <c r="A13" s="71">
        <v>1</v>
      </c>
      <c r="B13" s="122" t="s">
        <v>150</v>
      </c>
      <c r="C13" s="192"/>
    </row>
    <row r="14" spans="1:7" s="29" customFormat="1" ht="20.149999999999999" customHeight="1" x14ac:dyDescent="0.3">
      <c r="A14" s="72">
        <v>2</v>
      </c>
      <c r="B14" s="121" t="s">
        <v>37</v>
      </c>
      <c r="C14" s="193"/>
    </row>
    <row r="15" spans="1:7" s="29" customFormat="1" ht="20.149999999999999" customHeight="1" x14ac:dyDescent="0.3">
      <c r="A15" s="72">
        <v>3</v>
      </c>
      <c r="B15" s="121" t="s">
        <v>38</v>
      </c>
      <c r="C15" s="193"/>
    </row>
    <row r="16" spans="1:7" s="29" customFormat="1" ht="20.149999999999999" customHeight="1" x14ac:dyDescent="0.3">
      <c r="A16" s="72">
        <v>4</v>
      </c>
      <c r="B16" s="125" t="s">
        <v>151</v>
      </c>
      <c r="C16" s="242"/>
    </row>
    <row r="17" spans="1:12" s="29" customFormat="1" ht="20.149999999999999" customHeight="1" x14ac:dyDescent="0.3">
      <c r="A17" s="72">
        <v>5</v>
      </c>
      <c r="B17" s="121" t="s">
        <v>37</v>
      </c>
      <c r="C17" s="242"/>
    </row>
    <row r="18" spans="1:12" s="29" customFormat="1" ht="20.149999999999999" customHeight="1" x14ac:dyDescent="0.3">
      <c r="A18" s="72">
        <v>6</v>
      </c>
      <c r="B18" s="121" t="s">
        <v>38</v>
      </c>
      <c r="C18" s="242"/>
      <c r="E18" s="528"/>
      <c r="F18" s="528"/>
      <c r="G18" s="528"/>
      <c r="H18" s="528"/>
      <c r="I18" s="528"/>
      <c r="J18" s="528"/>
      <c r="K18" s="528"/>
      <c r="L18" s="528"/>
    </row>
    <row r="19" spans="1:12" s="29" customFormat="1" ht="20.149999999999999" customHeight="1" x14ac:dyDescent="0.3">
      <c r="A19" s="72">
        <v>7</v>
      </c>
      <c r="B19" s="125" t="s">
        <v>80</v>
      </c>
      <c r="C19" s="193"/>
    </row>
    <row r="20" spans="1:12" s="29" customFormat="1" ht="20.149999999999999" customHeight="1" x14ac:dyDescent="0.3">
      <c r="A20" s="72">
        <v>8</v>
      </c>
      <c r="B20" s="121" t="s">
        <v>37</v>
      </c>
      <c r="C20" s="193"/>
    </row>
    <row r="21" spans="1:12" s="29" customFormat="1" ht="20.149999999999999" customHeight="1" x14ac:dyDescent="0.3">
      <c r="A21" s="72">
        <v>9</v>
      </c>
      <c r="B21" s="121" t="s">
        <v>129</v>
      </c>
      <c r="C21" s="193"/>
    </row>
    <row r="22" spans="1:12" s="29" customFormat="1" ht="20.149999999999999" customHeight="1" x14ac:dyDescent="0.3">
      <c r="A22" s="72">
        <v>10</v>
      </c>
      <c r="B22" s="121" t="s">
        <v>38</v>
      </c>
      <c r="C22" s="193"/>
      <c r="E22" s="529"/>
    </row>
    <row r="23" spans="1:12" s="29" customFormat="1" ht="20.149999999999999" customHeight="1" thickBot="1" x14ac:dyDescent="0.35">
      <c r="A23" s="151">
        <v>11</v>
      </c>
      <c r="B23" s="152" t="s">
        <v>39</v>
      </c>
      <c r="C23" s="194"/>
      <c r="E23" s="529"/>
    </row>
    <row r="24" spans="1:12" s="27" customFormat="1" x14ac:dyDescent="0.3">
      <c r="B24" s="30"/>
      <c r="C24" s="30"/>
    </row>
    <row r="25" spans="1:12" s="27" customFormat="1" ht="14.25" customHeight="1" x14ac:dyDescent="0.3">
      <c r="A25" s="123"/>
      <c r="B25" s="124"/>
      <c r="C25" s="30"/>
    </row>
    <row r="26" spans="1:12" ht="14.25" customHeight="1" x14ac:dyDescent="0.3">
      <c r="A26" s="92"/>
      <c r="B26" s="124"/>
      <c r="C26" s="30"/>
    </row>
    <row r="29" spans="1:12" x14ac:dyDescent="0.3">
      <c r="B29" s="142"/>
    </row>
  </sheetData>
  <mergeCells count="2">
    <mergeCell ref="E18:L18"/>
    <mergeCell ref="E22:E23"/>
  </mergeCells>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9"/>
  <sheetViews>
    <sheetView zoomScaleNormal="100" zoomScalePageLayoutView="70" workbookViewId="0"/>
  </sheetViews>
  <sheetFormatPr baseColWidth="10" defaultColWidth="10" defaultRowHeight="14" x14ac:dyDescent="0.3"/>
  <cols>
    <col min="1" max="1" width="25.08203125" style="65" customWidth="1"/>
    <col min="2" max="2" width="78.58203125" style="65" customWidth="1"/>
    <col min="3" max="3" width="21.58203125" style="65" customWidth="1"/>
    <col min="4" max="4" width="4" style="65" customWidth="1"/>
    <col min="5" max="16384" width="10" style="65"/>
  </cols>
  <sheetData>
    <row r="1" spans="1:7" s="357" customFormat="1" ht="20.25" customHeight="1" x14ac:dyDescent="0.3">
      <c r="A1" s="357" t="s">
        <v>160</v>
      </c>
    </row>
    <row r="2" spans="1:7" s="357" customFormat="1" ht="20.25" customHeight="1" x14ac:dyDescent="0.3">
      <c r="A2" s="414" t="s">
        <v>81</v>
      </c>
      <c r="B2" s="429">
        <f>'A1'!B2</f>
        <v>2021</v>
      </c>
      <c r="C2" s="417"/>
    </row>
    <row r="3" spans="1:7" s="357" customFormat="1" ht="20.25" customHeight="1" x14ac:dyDescent="0.3">
      <c r="A3" s="414" t="s">
        <v>13</v>
      </c>
      <c r="B3" s="436">
        <f>'A1'!B3</f>
        <v>44287</v>
      </c>
      <c r="C3" s="417"/>
    </row>
    <row r="4" spans="1:7" s="357" customFormat="1" ht="20.25" customHeight="1" x14ac:dyDescent="0.3">
      <c r="A4" s="414" t="s">
        <v>0</v>
      </c>
      <c r="B4" s="278" t="str">
        <f>Krankenhaus</f>
        <v>DIE BEZEICHNUNG IHRER KLINIK</v>
      </c>
      <c r="C4" s="420"/>
    </row>
    <row r="5" spans="1:7" s="357" customFormat="1" ht="20.25" customHeight="1" x14ac:dyDescent="0.3">
      <c r="A5" s="414" t="s">
        <v>159</v>
      </c>
      <c r="B5" s="429" t="s">
        <v>277</v>
      </c>
      <c r="C5" s="356"/>
    </row>
    <row r="6" spans="1:7" s="357" customFormat="1" ht="20.25" customHeight="1" x14ac:dyDescent="0.3">
      <c r="B6" s="68"/>
    </row>
    <row r="7" spans="1:7" s="357" customFormat="1" ht="20.25" customHeight="1" x14ac:dyDescent="0.3">
      <c r="A7" s="280" t="s">
        <v>184</v>
      </c>
      <c r="B7" s="281"/>
      <c r="C7" s="281"/>
    </row>
    <row r="8" spans="1:7" s="374" customFormat="1" ht="20.25" customHeight="1" x14ac:dyDescent="0.3">
      <c r="A8" s="290" t="s">
        <v>161</v>
      </c>
      <c r="B8" s="291" t="s">
        <v>3944</v>
      </c>
      <c r="C8" s="409"/>
      <c r="D8" s="92"/>
      <c r="E8" s="92"/>
      <c r="F8" s="92"/>
      <c r="G8" s="92"/>
    </row>
    <row r="9" spans="1:7" s="70" customFormat="1" ht="20.25" customHeight="1" x14ac:dyDescent="0.3">
      <c r="A9" s="290" t="s">
        <v>195</v>
      </c>
      <c r="B9" s="291" t="s">
        <v>3942</v>
      </c>
      <c r="C9" s="69"/>
    </row>
    <row r="10" spans="1:7" s="27" customFormat="1" ht="20.25" customHeight="1" thickBot="1" x14ac:dyDescent="0.35">
      <c r="A10" s="66"/>
      <c r="B10" s="66"/>
      <c r="C10" s="66"/>
    </row>
    <row r="11" spans="1:7" s="357" customFormat="1" ht="20.149999999999999" customHeight="1" thickBot="1" x14ac:dyDescent="0.35">
      <c r="A11" s="388" t="s">
        <v>82</v>
      </c>
      <c r="B11" s="389" t="s">
        <v>36</v>
      </c>
      <c r="C11" s="390" t="s">
        <v>3951</v>
      </c>
    </row>
    <row r="12" spans="1:7" s="27" customFormat="1" ht="14.5" thickBot="1" x14ac:dyDescent="0.35">
      <c r="A12" s="28"/>
      <c r="B12" s="28"/>
      <c r="C12" s="28"/>
    </row>
    <row r="13" spans="1:7" s="29" customFormat="1" ht="20.149999999999999" customHeight="1" x14ac:dyDescent="0.3">
      <c r="A13" s="71">
        <v>1</v>
      </c>
      <c r="B13" s="122" t="s">
        <v>150</v>
      </c>
      <c r="C13" s="192">
        <v>0</v>
      </c>
    </row>
    <row r="14" spans="1:7" s="29" customFormat="1" ht="20.149999999999999" customHeight="1" x14ac:dyDescent="0.3">
      <c r="A14" s="72">
        <v>2</v>
      </c>
      <c r="B14" s="121" t="s">
        <v>37</v>
      </c>
      <c r="C14" s="193">
        <v>0</v>
      </c>
    </row>
    <row r="15" spans="1:7" s="29" customFormat="1" ht="20.149999999999999" customHeight="1" x14ac:dyDescent="0.3">
      <c r="A15" s="72">
        <v>3</v>
      </c>
      <c r="B15" s="121" t="s">
        <v>38</v>
      </c>
      <c r="C15" s="193">
        <v>0</v>
      </c>
    </row>
    <row r="16" spans="1:7" s="29" customFormat="1" ht="20.149999999999999" customHeight="1" x14ac:dyDescent="0.3">
      <c r="A16" s="72">
        <v>4</v>
      </c>
      <c r="B16" s="125" t="s">
        <v>151</v>
      </c>
      <c r="C16" s="242">
        <v>0</v>
      </c>
    </row>
    <row r="17" spans="1:12" s="29" customFormat="1" ht="20.149999999999999" customHeight="1" x14ac:dyDescent="0.3">
      <c r="A17" s="72">
        <v>5</v>
      </c>
      <c r="B17" s="121" t="s">
        <v>37</v>
      </c>
      <c r="C17" s="242">
        <v>0</v>
      </c>
    </row>
    <row r="18" spans="1:12" s="29" customFormat="1" ht="20.149999999999999" customHeight="1" x14ac:dyDescent="0.3">
      <c r="A18" s="72">
        <v>6</v>
      </c>
      <c r="B18" s="121" t="s">
        <v>38</v>
      </c>
      <c r="C18" s="242">
        <v>0</v>
      </c>
      <c r="E18" s="528"/>
      <c r="F18" s="528"/>
      <c r="G18" s="528"/>
      <c r="H18" s="528"/>
      <c r="I18" s="528"/>
      <c r="J18" s="528"/>
      <c r="K18" s="528"/>
      <c r="L18" s="528"/>
    </row>
    <row r="19" spans="1:12" s="29" customFormat="1" ht="20.149999999999999" customHeight="1" x14ac:dyDescent="0.3">
      <c r="A19" s="72">
        <v>7</v>
      </c>
      <c r="B19" s="125" t="s">
        <v>80</v>
      </c>
      <c r="C19" s="193">
        <v>0</v>
      </c>
    </row>
    <row r="20" spans="1:12" s="29" customFormat="1" ht="20.149999999999999" customHeight="1" x14ac:dyDescent="0.3">
      <c r="A20" s="72">
        <v>8</v>
      </c>
      <c r="B20" s="121" t="s">
        <v>37</v>
      </c>
      <c r="C20" s="193">
        <v>0</v>
      </c>
    </row>
    <row r="21" spans="1:12" s="29" customFormat="1" ht="20.149999999999999" customHeight="1" x14ac:dyDescent="0.3">
      <c r="A21" s="72">
        <v>9</v>
      </c>
      <c r="B21" s="121" t="s">
        <v>129</v>
      </c>
      <c r="C21" s="193">
        <v>0</v>
      </c>
    </row>
    <row r="22" spans="1:12" s="29" customFormat="1" ht="20.149999999999999" customHeight="1" x14ac:dyDescent="0.3">
      <c r="A22" s="72">
        <v>10</v>
      </c>
      <c r="B22" s="121" t="s">
        <v>38</v>
      </c>
      <c r="C22" s="193">
        <v>0</v>
      </c>
      <c r="E22" s="529"/>
    </row>
    <row r="23" spans="1:12" s="29" customFormat="1" ht="20.149999999999999" customHeight="1" thickBot="1" x14ac:dyDescent="0.35">
      <c r="A23" s="151">
        <v>11</v>
      </c>
      <c r="B23" s="152" t="s">
        <v>39</v>
      </c>
      <c r="C23" s="194">
        <v>0</v>
      </c>
      <c r="E23" s="529"/>
    </row>
    <row r="24" spans="1:12" s="27" customFormat="1" x14ac:dyDescent="0.3">
      <c r="B24" s="30"/>
      <c r="C24" s="30"/>
    </row>
    <row r="25" spans="1:12" s="27" customFormat="1" ht="14.25" customHeight="1" x14ac:dyDescent="0.3">
      <c r="A25" s="123"/>
      <c r="B25" s="124"/>
      <c r="C25" s="30"/>
    </row>
    <row r="26" spans="1:12" ht="14.25" customHeight="1" x14ac:dyDescent="0.3">
      <c r="A26" s="92"/>
      <c r="B26" s="124"/>
      <c r="C26" s="30"/>
    </row>
    <row r="29" spans="1:12" x14ac:dyDescent="0.3">
      <c r="B29" s="142"/>
    </row>
  </sheetData>
  <mergeCells count="2">
    <mergeCell ref="E18:L18"/>
    <mergeCell ref="E22:E23"/>
  </mergeCells>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9"/>
  <sheetViews>
    <sheetView zoomScaleNormal="100" zoomScalePageLayoutView="70" workbookViewId="0"/>
  </sheetViews>
  <sheetFormatPr baseColWidth="10" defaultColWidth="10" defaultRowHeight="14" x14ac:dyDescent="0.3"/>
  <cols>
    <col min="1" max="1" width="25.08203125" style="65" customWidth="1"/>
    <col min="2" max="2" width="78.58203125" style="65" customWidth="1"/>
    <col min="3" max="3" width="21.58203125" style="65" customWidth="1"/>
    <col min="4" max="4" width="4" style="65" customWidth="1"/>
    <col min="5" max="16384" width="10" style="65"/>
  </cols>
  <sheetData>
    <row r="1" spans="1:7" s="357" customFormat="1" ht="20.25" customHeight="1" x14ac:dyDescent="0.3">
      <c r="A1" s="357" t="s">
        <v>160</v>
      </c>
    </row>
    <row r="2" spans="1:7" s="357" customFormat="1" ht="20.25" customHeight="1" x14ac:dyDescent="0.3">
      <c r="A2" s="414" t="s">
        <v>81</v>
      </c>
      <c r="B2" s="429">
        <f>'A1'!B2</f>
        <v>2021</v>
      </c>
      <c r="C2" s="417"/>
    </row>
    <row r="3" spans="1:7" s="357" customFormat="1" ht="20.25" customHeight="1" x14ac:dyDescent="0.3">
      <c r="A3" s="414" t="s">
        <v>13</v>
      </c>
      <c r="B3" s="436">
        <f>'A1'!B3</f>
        <v>44287</v>
      </c>
      <c r="C3" s="417"/>
    </row>
    <row r="4" spans="1:7" s="357" customFormat="1" ht="20.25" customHeight="1" x14ac:dyDescent="0.3">
      <c r="A4" s="414" t="s">
        <v>0</v>
      </c>
      <c r="B4" s="278" t="str">
        <f>Krankenhaus</f>
        <v>DIE BEZEICHNUNG IHRER KLINIK</v>
      </c>
      <c r="C4" s="420"/>
    </row>
    <row r="5" spans="1:7" s="357" customFormat="1" ht="20.25" customHeight="1" x14ac:dyDescent="0.3">
      <c r="A5" s="414" t="s">
        <v>159</v>
      </c>
      <c r="B5" s="429" t="s">
        <v>278</v>
      </c>
      <c r="C5" s="356"/>
    </row>
    <row r="6" spans="1:7" s="357" customFormat="1" ht="20.25" customHeight="1" x14ac:dyDescent="0.3">
      <c r="B6" s="68"/>
    </row>
    <row r="7" spans="1:7" s="357" customFormat="1" ht="20.25" customHeight="1" x14ac:dyDescent="0.3">
      <c r="A7" s="280" t="s">
        <v>184</v>
      </c>
      <c r="B7" s="281"/>
      <c r="C7" s="281"/>
    </row>
    <row r="8" spans="1:7" s="374" customFormat="1" ht="20.25" customHeight="1" x14ac:dyDescent="0.3">
      <c r="A8" s="290" t="s">
        <v>161</v>
      </c>
      <c r="B8" s="291" t="s">
        <v>3944</v>
      </c>
      <c r="C8" s="409"/>
      <c r="D8" s="92"/>
      <c r="E8" s="92"/>
      <c r="F8" s="92"/>
      <c r="G8" s="92"/>
    </row>
    <row r="9" spans="1:7" s="70" customFormat="1" ht="20.25" customHeight="1" x14ac:dyDescent="0.3">
      <c r="A9" s="290" t="s">
        <v>195</v>
      </c>
      <c r="B9" s="291" t="s">
        <v>3943</v>
      </c>
      <c r="C9" s="69"/>
    </row>
    <row r="10" spans="1:7" s="27" customFormat="1" ht="20.25" customHeight="1" thickBot="1" x14ac:dyDescent="0.35">
      <c r="A10" s="66"/>
      <c r="B10" s="66"/>
      <c r="C10" s="66"/>
    </row>
    <row r="11" spans="1:7" s="357" customFormat="1" ht="20.149999999999999" customHeight="1" thickBot="1" x14ac:dyDescent="0.35">
      <c r="A11" s="388" t="s">
        <v>82</v>
      </c>
      <c r="B11" s="389" t="s">
        <v>36</v>
      </c>
      <c r="C11" s="390" t="s">
        <v>3952</v>
      </c>
    </row>
    <row r="12" spans="1:7" s="27" customFormat="1" ht="14.5" thickBot="1" x14ac:dyDescent="0.35">
      <c r="A12" s="28"/>
      <c r="B12" s="28"/>
      <c r="C12" s="28"/>
    </row>
    <row r="13" spans="1:7" s="29" customFormat="1" ht="20.149999999999999" customHeight="1" x14ac:dyDescent="0.3">
      <c r="A13" s="71">
        <v>1</v>
      </c>
      <c r="B13" s="122" t="s">
        <v>150</v>
      </c>
      <c r="C13" s="192">
        <v>0</v>
      </c>
    </row>
    <row r="14" spans="1:7" s="29" customFormat="1" ht="20.149999999999999" customHeight="1" x14ac:dyDescent="0.3">
      <c r="A14" s="72">
        <v>2</v>
      </c>
      <c r="B14" s="121" t="s">
        <v>37</v>
      </c>
      <c r="C14" s="193">
        <v>0</v>
      </c>
    </row>
    <row r="15" spans="1:7" s="29" customFormat="1" ht="20.149999999999999" customHeight="1" x14ac:dyDescent="0.3">
      <c r="A15" s="72">
        <v>3</v>
      </c>
      <c r="B15" s="121" t="s">
        <v>38</v>
      </c>
      <c r="C15" s="193">
        <v>0</v>
      </c>
    </row>
    <row r="16" spans="1:7" s="29" customFormat="1" ht="20.149999999999999" customHeight="1" x14ac:dyDescent="0.3">
      <c r="A16" s="72">
        <v>4</v>
      </c>
      <c r="B16" s="125" t="s">
        <v>151</v>
      </c>
      <c r="C16" s="242">
        <v>0</v>
      </c>
    </row>
    <row r="17" spans="1:12" s="29" customFormat="1" ht="20.149999999999999" customHeight="1" x14ac:dyDescent="0.3">
      <c r="A17" s="72">
        <v>5</v>
      </c>
      <c r="B17" s="121" t="s">
        <v>37</v>
      </c>
      <c r="C17" s="242">
        <v>0</v>
      </c>
    </row>
    <row r="18" spans="1:12" s="29" customFormat="1" ht="20.149999999999999" customHeight="1" x14ac:dyDescent="0.3">
      <c r="A18" s="72">
        <v>6</v>
      </c>
      <c r="B18" s="121" t="s">
        <v>38</v>
      </c>
      <c r="C18" s="242">
        <v>0</v>
      </c>
      <c r="E18" s="528"/>
      <c r="F18" s="528"/>
      <c r="G18" s="528"/>
      <c r="H18" s="528"/>
      <c r="I18" s="528"/>
      <c r="J18" s="528"/>
      <c r="K18" s="528"/>
      <c r="L18" s="528"/>
    </row>
    <row r="19" spans="1:12" s="29" customFormat="1" ht="20.149999999999999" customHeight="1" x14ac:dyDescent="0.3">
      <c r="A19" s="72">
        <v>7</v>
      </c>
      <c r="B19" s="125" t="s">
        <v>80</v>
      </c>
      <c r="C19" s="193">
        <v>0</v>
      </c>
    </row>
    <row r="20" spans="1:12" s="29" customFormat="1" ht="20.149999999999999" customHeight="1" x14ac:dyDescent="0.3">
      <c r="A20" s="72">
        <v>8</v>
      </c>
      <c r="B20" s="121" t="s">
        <v>37</v>
      </c>
      <c r="C20" s="193">
        <v>0</v>
      </c>
    </row>
    <row r="21" spans="1:12" s="29" customFormat="1" ht="20.149999999999999" customHeight="1" x14ac:dyDescent="0.3">
      <c r="A21" s="72">
        <v>9</v>
      </c>
      <c r="B21" s="121" t="s">
        <v>129</v>
      </c>
      <c r="C21" s="193">
        <v>0</v>
      </c>
    </row>
    <row r="22" spans="1:12" s="29" customFormat="1" ht="20.149999999999999" customHeight="1" x14ac:dyDescent="0.3">
      <c r="A22" s="72">
        <v>10</v>
      </c>
      <c r="B22" s="121" t="s">
        <v>38</v>
      </c>
      <c r="C22" s="193">
        <v>0</v>
      </c>
      <c r="E22" s="529"/>
    </row>
    <row r="23" spans="1:12" s="29" customFormat="1" ht="20.149999999999999" customHeight="1" thickBot="1" x14ac:dyDescent="0.35">
      <c r="A23" s="151">
        <v>11</v>
      </c>
      <c r="B23" s="152" t="s">
        <v>39</v>
      </c>
      <c r="C23" s="194">
        <v>0</v>
      </c>
      <c r="E23" s="529"/>
    </row>
    <row r="24" spans="1:12" s="27" customFormat="1" x14ac:dyDescent="0.3">
      <c r="B24" s="30"/>
      <c r="C24" s="30"/>
    </row>
    <row r="25" spans="1:12" s="27" customFormat="1" ht="14.25" customHeight="1" x14ac:dyDescent="0.3">
      <c r="A25" s="123"/>
      <c r="B25" s="124"/>
      <c r="C25" s="30"/>
    </row>
    <row r="26" spans="1:12" ht="14.25" customHeight="1" x14ac:dyDescent="0.3">
      <c r="A26" s="92"/>
      <c r="B26" s="124"/>
      <c r="C26" s="30"/>
    </row>
    <row r="29" spans="1:12" x14ac:dyDescent="0.3">
      <c r="B29" s="142"/>
    </row>
  </sheetData>
  <mergeCells count="2">
    <mergeCell ref="E18:L18"/>
    <mergeCell ref="E22:E23"/>
  </mergeCells>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9"/>
  <sheetViews>
    <sheetView zoomScaleNormal="100" zoomScalePageLayoutView="70" workbookViewId="0"/>
  </sheetViews>
  <sheetFormatPr baseColWidth="10" defaultColWidth="10" defaultRowHeight="14" x14ac:dyDescent="0.3"/>
  <cols>
    <col min="1" max="1" width="25.08203125" style="65" customWidth="1"/>
    <col min="2" max="2" width="78.58203125" style="65" customWidth="1"/>
    <col min="3" max="3" width="21.58203125" style="65" customWidth="1"/>
    <col min="4" max="4" width="4" style="65" customWidth="1"/>
    <col min="5" max="16384" width="10" style="65"/>
  </cols>
  <sheetData>
    <row r="1" spans="1:7" s="357" customFormat="1" ht="20.25" customHeight="1" x14ac:dyDescent="0.3">
      <c r="A1" s="357" t="s">
        <v>160</v>
      </c>
    </row>
    <row r="2" spans="1:7" s="357" customFormat="1" ht="20.25" customHeight="1" x14ac:dyDescent="0.3">
      <c r="A2" s="414" t="s">
        <v>81</v>
      </c>
      <c r="B2" s="429">
        <f>'A1'!B2</f>
        <v>2021</v>
      </c>
      <c r="C2" s="417"/>
    </row>
    <row r="3" spans="1:7" s="357" customFormat="1" ht="20.25" customHeight="1" x14ac:dyDescent="0.3">
      <c r="A3" s="414" t="s">
        <v>13</v>
      </c>
      <c r="B3" s="436">
        <f>'A1'!B3</f>
        <v>44287</v>
      </c>
      <c r="C3" s="417"/>
    </row>
    <row r="4" spans="1:7" s="357" customFormat="1" ht="20.25" customHeight="1" x14ac:dyDescent="0.3">
      <c r="A4" s="414" t="s">
        <v>0</v>
      </c>
      <c r="B4" s="278" t="str">
        <f>Krankenhaus</f>
        <v>DIE BEZEICHNUNG IHRER KLINIK</v>
      </c>
      <c r="C4" s="420"/>
    </row>
    <row r="5" spans="1:7" s="357" customFormat="1" ht="20.25" customHeight="1" x14ac:dyDescent="0.3">
      <c r="A5" s="414" t="s">
        <v>159</v>
      </c>
      <c r="B5" s="429" t="s">
        <v>279</v>
      </c>
      <c r="C5" s="356"/>
    </row>
    <row r="6" spans="1:7" s="357" customFormat="1" ht="20.25" customHeight="1" x14ac:dyDescent="0.3">
      <c r="B6" s="68"/>
    </row>
    <row r="7" spans="1:7" s="357" customFormat="1" ht="20.25" customHeight="1" x14ac:dyDescent="0.3">
      <c r="A7" s="280" t="s">
        <v>184</v>
      </c>
      <c r="B7" s="281"/>
      <c r="C7" s="281"/>
    </row>
    <row r="8" spans="1:7" s="374" customFormat="1" ht="20.25" customHeight="1" x14ac:dyDescent="0.3">
      <c r="A8" s="290" t="s">
        <v>161</v>
      </c>
      <c r="B8" s="291" t="s">
        <v>3944</v>
      </c>
      <c r="C8" s="409"/>
      <c r="D8" s="92"/>
      <c r="E8" s="92"/>
      <c r="F8" s="92"/>
      <c r="G8" s="92"/>
    </row>
    <row r="9" spans="1:7" s="70" customFormat="1" ht="20.25" customHeight="1" x14ac:dyDescent="0.3">
      <c r="A9" s="290" t="s">
        <v>195</v>
      </c>
      <c r="B9" s="291" t="s">
        <v>3935</v>
      </c>
      <c r="C9" s="69"/>
    </row>
    <row r="10" spans="1:7" s="27" customFormat="1" ht="20.25" customHeight="1" thickBot="1" x14ac:dyDescent="0.35">
      <c r="A10" s="66"/>
      <c r="B10" s="66"/>
      <c r="C10" s="66"/>
    </row>
    <row r="11" spans="1:7" s="357" customFormat="1" ht="20.149999999999999" customHeight="1" thickBot="1" x14ac:dyDescent="0.35">
      <c r="A11" s="388" t="s">
        <v>82</v>
      </c>
      <c r="B11" s="389" t="s">
        <v>36</v>
      </c>
      <c r="C11" s="390" t="s">
        <v>3949</v>
      </c>
    </row>
    <row r="12" spans="1:7" s="27" customFormat="1" ht="14.5" thickBot="1" x14ac:dyDescent="0.35">
      <c r="A12" s="28"/>
      <c r="B12" s="28"/>
      <c r="C12" s="28"/>
    </row>
    <row r="13" spans="1:7" s="29" customFormat="1" ht="20.149999999999999" customHeight="1" x14ac:dyDescent="0.3">
      <c r="A13" s="71">
        <v>1</v>
      </c>
      <c r="B13" s="122" t="s">
        <v>150</v>
      </c>
      <c r="C13" s="192">
        <v>0</v>
      </c>
    </row>
    <row r="14" spans="1:7" s="29" customFormat="1" ht="20.149999999999999" customHeight="1" x14ac:dyDescent="0.3">
      <c r="A14" s="72">
        <v>2</v>
      </c>
      <c r="B14" s="121" t="s">
        <v>37</v>
      </c>
      <c r="C14" s="193">
        <v>0</v>
      </c>
    </row>
    <row r="15" spans="1:7" s="29" customFormat="1" ht="20.149999999999999" customHeight="1" x14ac:dyDescent="0.3">
      <c r="A15" s="72">
        <v>3</v>
      </c>
      <c r="B15" s="121" t="s">
        <v>38</v>
      </c>
      <c r="C15" s="193">
        <v>0</v>
      </c>
    </row>
    <row r="16" spans="1:7" s="29" customFormat="1" ht="20.149999999999999" customHeight="1" x14ac:dyDescent="0.3">
      <c r="A16" s="72">
        <v>4</v>
      </c>
      <c r="B16" s="125" t="s">
        <v>151</v>
      </c>
      <c r="C16" s="242">
        <v>0</v>
      </c>
    </row>
    <row r="17" spans="1:12" s="29" customFormat="1" ht="20.149999999999999" customHeight="1" x14ac:dyDescent="0.3">
      <c r="A17" s="72">
        <v>5</v>
      </c>
      <c r="B17" s="121" t="s">
        <v>37</v>
      </c>
      <c r="C17" s="242">
        <v>0</v>
      </c>
    </row>
    <row r="18" spans="1:12" s="29" customFormat="1" ht="20.149999999999999" customHeight="1" x14ac:dyDescent="0.3">
      <c r="A18" s="72">
        <v>6</v>
      </c>
      <c r="B18" s="121" t="s">
        <v>38</v>
      </c>
      <c r="C18" s="242">
        <v>0</v>
      </c>
      <c r="E18" s="528"/>
      <c r="F18" s="528"/>
      <c r="G18" s="528"/>
      <c r="H18" s="528"/>
      <c r="I18" s="528"/>
      <c r="J18" s="528"/>
      <c r="K18" s="528"/>
      <c r="L18" s="528"/>
    </row>
    <row r="19" spans="1:12" s="29" customFormat="1" ht="20.149999999999999" customHeight="1" x14ac:dyDescent="0.3">
      <c r="A19" s="72">
        <v>7</v>
      </c>
      <c r="B19" s="125" t="s">
        <v>80</v>
      </c>
      <c r="C19" s="193">
        <v>0</v>
      </c>
    </row>
    <row r="20" spans="1:12" s="29" customFormat="1" ht="20.149999999999999" customHeight="1" x14ac:dyDescent="0.3">
      <c r="A20" s="72">
        <v>8</v>
      </c>
      <c r="B20" s="121" t="s">
        <v>37</v>
      </c>
      <c r="C20" s="193">
        <v>0</v>
      </c>
    </row>
    <row r="21" spans="1:12" s="29" customFormat="1" ht="20.149999999999999" customHeight="1" x14ac:dyDescent="0.3">
      <c r="A21" s="72">
        <v>9</v>
      </c>
      <c r="B21" s="121" t="s">
        <v>129</v>
      </c>
      <c r="C21" s="193">
        <v>0</v>
      </c>
    </row>
    <row r="22" spans="1:12" s="29" customFormat="1" ht="20.149999999999999" customHeight="1" x14ac:dyDescent="0.3">
      <c r="A22" s="72">
        <v>10</v>
      </c>
      <c r="B22" s="121" t="s">
        <v>38</v>
      </c>
      <c r="C22" s="193">
        <v>0</v>
      </c>
      <c r="E22" s="529"/>
    </row>
    <row r="23" spans="1:12" s="29" customFormat="1" ht="20.149999999999999" customHeight="1" thickBot="1" x14ac:dyDescent="0.35">
      <c r="A23" s="151">
        <v>11</v>
      </c>
      <c r="B23" s="152" t="s">
        <v>39</v>
      </c>
      <c r="C23" s="194">
        <v>0</v>
      </c>
      <c r="E23" s="529"/>
    </row>
    <row r="24" spans="1:12" s="27" customFormat="1" x14ac:dyDescent="0.3">
      <c r="B24" s="30"/>
      <c r="C24" s="30"/>
    </row>
    <row r="25" spans="1:12" s="27" customFormat="1" ht="14.25" customHeight="1" x14ac:dyDescent="0.3">
      <c r="A25" s="123"/>
      <c r="B25" s="124"/>
      <c r="C25" s="30"/>
    </row>
    <row r="26" spans="1:12" ht="14.25" customHeight="1" x14ac:dyDescent="0.3">
      <c r="A26" s="92"/>
      <c r="B26" s="124"/>
      <c r="C26" s="30"/>
    </row>
    <row r="29" spans="1:12" x14ac:dyDescent="0.3">
      <c r="B29" s="142"/>
    </row>
  </sheetData>
  <mergeCells count="2">
    <mergeCell ref="E18:L18"/>
    <mergeCell ref="E22:E23"/>
  </mergeCells>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9"/>
  <sheetViews>
    <sheetView zoomScaleNormal="100" zoomScalePageLayoutView="70" workbookViewId="0"/>
  </sheetViews>
  <sheetFormatPr baseColWidth="10" defaultColWidth="10" defaultRowHeight="14" x14ac:dyDescent="0.3"/>
  <cols>
    <col min="1" max="1" width="25.08203125" style="65" customWidth="1"/>
    <col min="2" max="2" width="78.58203125" style="65" customWidth="1"/>
    <col min="3" max="3" width="21.58203125" style="65" customWidth="1"/>
    <col min="4" max="4" width="4" style="65" customWidth="1"/>
    <col min="5" max="16384" width="10" style="65"/>
  </cols>
  <sheetData>
    <row r="1" spans="1:7" s="357" customFormat="1" ht="20.25" customHeight="1" x14ac:dyDescent="0.3">
      <c r="A1" s="357" t="s">
        <v>160</v>
      </c>
    </row>
    <row r="2" spans="1:7" s="357" customFormat="1" ht="20.25" customHeight="1" x14ac:dyDescent="0.3">
      <c r="A2" s="414" t="s">
        <v>81</v>
      </c>
      <c r="B2" s="429">
        <f>'A1'!B2</f>
        <v>2021</v>
      </c>
      <c r="C2" s="417"/>
    </row>
    <row r="3" spans="1:7" s="357" customFormat="1" ht="20.25" customHeight="1" x14ac:dyDescent="0.3">
      <c r="A3" s="414" t="s">
        <v>13</v>
      </c>
      <c r="B3" s="436">
        <f>'A1'!B3</f>
        <v>44287</v>
      </c>
      <c r="C3" s="417"/>
    </row>
    <row r="4" spans="1:7" s="357" customFormat="1" ht="20.25" customHeight="1" x14ac:dyDescent="0.3">
      <c r="A4" s="414" t="s">
        <v>0</v>
      </c>
      <c r="B4" s="278" t="str">
        <f>Krankenhaus</f>
        <v>DIE BEZEICHNUNG IHRER KLINIK</v>
      </c>
      <c r="C4" s="420"/>
    </row>
    <row r="5" spans="1:7" s="357" customFormat="1" ht="20.25" customHeight="1" x14ac:dyDescent="0.3">
      <c r="A5" s="414" t="s">
        <v>159</v>
      </c>
      <c r="B5" s="429" t="s">
        <v>280</v>
      </c>
      <c r="C5" s="356"/>
    </row>
    <row r="6" spans="1:7" s="357" customFormat="1" ht="20.25" customHeight="1" x14ac:dyDescent="0.3">
      <c r="B6" s="68"/>
    </row>
    <row r="7" spans="1:7" s="357" customFormat="1" ht="20.25" customHeight="1" x14ac:dyDescent="0.3">
      <c r="A7" s="280" t="s">
        <v>184</v>
      </c>
      <c r="B7" s="281"/>
      <c r="C7" s="281"/>
    </row>
    <row r="8" spans="1:7" s="374" customFormat="1" ht="20.25" customHeight="1" x14ac:dyDescent="0.3">
      <c r="A8" s="290" t="s">
        <v>161</v>
      </c>
      <c r="B8" s="291" t="s">
        <v>3944</v>
      </c>
      <c r="C8" s="409"/>
      <c r="D8" s="92"/>
      <c r="E8" s="92"/>
      <c r="F8" s="92"/>
      <c r="G8" s="92"/>
    </row>
    <row r="9" spans="1:7" s="70" customFormat="1" ht="20.25" customHeight="1" x14ac:dyDescent="0.3">
      <c r="A9" s="290" t="s">
        <v>195</v>
      </c>
      <c r="B9" s="291" t="s">
        <v>3936</v>
      </c>
      <c r="C9" s="69"/>
    </row>
    <row r="10" spans="1:7" s="27" customFormat="1" ht="20.25" customHeight="1" thickBot="1" x14ac:dyDescent="0.35">
      <c r="A10" s="66"/>
      <c r="B10" s="66"/>
      <c r="C10" s="66"/>
    </row>
    <row r="11" spans="1:7" s="357" customFormat="1" ht="20.149999999999999" customHeight="1" thickBot="1" x14ac:dyDescent="0.35">
      <c r="A11" s="388" t="s">
        <v>82</v>
      </c>
      <c r="B11" s="389" t="s">
        <v>36</v>
      </c>
      <c r="C11" s="390" t="s">
        <v>3953</v>
      </c>
    </row>
    <row r="12" spans="1:7" s="27" customFormat="1" ht="14.5" thickBot="1" x14ac:dyDescent="0.35">
      <c r="A12" s="28"/>
      <c r="B12" s="28"/>
      <c r="C12" s="28"/>
    </row>
    <row r="13" spans="1:7" s="29" customFormat="1" ht="20.149999999999999" customHeight="1" x14ac:dyDescent="0.3">
      <c r="A13" s="71">
        <v>1</v>
      </c>
      <c r="B13" s="122" t="s">
        <v>150</v>
      </c>
      <c r="C13" s="192">
        <v>0</v>
      </c>
    </row>
    <row r="14" spans="1:7" s="29" customFormat="1" ht="20.149999999999999" customHeight="1" x14ac:dyDescent="0.3">
      <c r="A14" s="72">
        <v>2</v>
      </c>
      <c r="B14" s="121" t="s">
        <v>37</v>
      </c>
      <c r="C14" s="193">
        <v>0</v>
      </c>
    </row>
    <row r="15" spans="1:7" s="29" customFormat="1" ht="20.149999999999999" customHeight="1" x14ac:dyDescent="0.3">
      <c r="A15" s="72">
        <v>3</v>
      </c>
      <c r="B15" s="121" t="s">
        <v>38</v>
      </c>
      <c r="C15" s="193">
        <v>0</v>
      </c>
    </row>
    <row r="16" spans="1:7" s="29" customFormat="1" ht="20.149999999999999" customHeight="1" x14ac:dyDescent="0.3">
      <c r="A16" s="72">
        <v>4</v>
      </c>
      <c r="B16" s="125" t="s">
        <v>151</v>
      </c>
      <c r="C16" s="242">
        <v>0</v>
      </c>
    </row>
    <row r="17" spans="1:12" s="29" customFormat="1" ht="20.149999999999999" customHeight="1" x14ac:dyDescent="0.3">
      <c r="A17" s="72">
        <v>5</v>
      </c>
      <c r="B17" s="121" t="s">
        <v>37</v>
      </c>
      <c r="C17" s="242">
        <v>0</v>
      </c>
    </row>
    <row r="18" spans="1:12" s="29" customFormat="1" ht="20.149999999999999" customHeight="1" x14ac:dyDescent="0.3">
      <c r="A18" s="72">
        <v>6</v>
      </c>
      <c r="B18" s="121" t="s">
        <v>38</v>
      </c>
      <c r="C18" s="242">
        <v>0</v>
      </c>
      <c r="E18" s="528"/>
      <c r="F18" s="528"/>
      <c r="G18" s="528"/>
      <c r="H18" s="528"/>
      <c r="I18" s="528"/>
      <c r="J18" s="528"/>
      <c r="K18" s="528"/>
      <c r="L18" s="528"/>
    </row>
    <row r="19" spans="1:12" s="29" customFormat="1" ht="20.149999999999999" customHeight="1" x14ac:dyDescent="0.3">
      <c r="A19" s="72">
        <v>7</v>
      </c>
      <c r="B19" s="125" t="s">
        <v>80</v>
      </c>
      <c r="C19" s="193">
        <v>0</v>
      </c>
    </row>
    <row r="20" spans="1:12" s="29" customFormat="1" ht="20.149999999999999" customHeight="1" x14ac:dyDescent="0.3">
      <c r="A20" s="72">
        <v>8</v>
      </c>
      <c r="B20" s="121" t="s">
        <v>37</v>
      </c>
      <c r="C20" s="193">
        <v>0</v>
      </c>
    </row>
    <row r="21" spans="1:12" s="29" customFormat="1" ht="20.149999999999999" customHeight="1" x14ac:dyDescent="0.3">
      <c r="A21" s="72">
        <v>9</v>
      </c>
      <c r="B21" s="121" t="s">
        <v>129</v>
      </c>
      <c r="C21" s="193">
        <v>0</v>
      </c>
    </row>
    <row r="22" spans="1:12" s="29" customFormat="1" ht="20.149999999999999" customHeight="1" x14ac:dyDescent="0.3">
      <c r="A22" s="72">
        <v>10</v>
      </c>
      <c r="B22" s="121" t="s">
        <v>38</v>
      </c>
      <c r="C22" s="193">
        <v>0</v>
      </c>
      <c r="E22" s="529"/>
    </row>
    <row r="23" spans="1:12" s="29" customFormat="1" ht="20.149999999999999" customHeight="1" thickBot="1" x14ac:dyDescent="0.35">
      <c r="A23" s="151">
        <v>11</v>
      </c>
      <c r="B23" s="152" t="s">
        <v>39</v>
      </c>
      <c r="C23" s="194">
        <v>0</v>
      </c>
      <c r="E23" s="529"/>
    </row>
    <row r="24" spans="1:12" s="27" customFormat="1" x14ac:dyDescent="0.3">
      <c r="B24" s="30"/>
      <c r="C24" s="30"/>
    </row>
    <row r="25" spans="1:12" s="27" customFormat="1" ht="14.25" customHeight="1" x14ac:dyDescent="0.3">
      <c r="A25" s="123"/>
      <c r="B25" s="124"/>
      <c r="C25" s="30"/>
    </row>
    <row r="26" spans="1:12" ht="14.25" customHeight="1" x14ac:dyDescent="0.3">
      <c r="A26" s="92"/>
      <c r="B26" s="124"/>
      <c r="C26" s="30"/>
    </row>
    <row r="29" spans="1:12" x14ac:dyDescent="0.3">
      <c r="B29" s="142"/>
    </row>
  </sheetData>
  <mergeCells count="2">
    <mergeCell ref="E18:L18"/>
    <mergeCell ref="E22:E23"/>
  </mergeCells>
  <pageMargins left="0.39370078740157483" right="0.39370078740157483" top="0.78740157480314965" bottom="0.78740157480314965" header="0.31496062992125984" footer="0.31496062992125984"/>
  <pageSetup paperSize="9" scale="75" fitToHeight="0" orientation="portrait" cellComments="atEnd" r:id="rId1"/>
  <headerFooter>
    <oddFooter>&amp;L&amp;A&amp;R&amp;P von &amp;N&amp;CAEB-Psych 2020 - Deutsche Krankenhausgesellschaft e. V.</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149</vt:i4>
      </vt:variant>
      <vt:variant>
        <vt:lpstr>Benannte Bereiche</vt:lpstr>
      </vt:variant>
      <vt:variant>
        <vt:i4>1</vt:i4>
      </vt:variant>
    </vt:vector>
  </HeadingPairs>
  <TitlesOfParts>
    <vt:vector size="150" baseType="lpstr">
      <vt:lpstr>Gesamtübersicht</vt:lpstr>
      <vt:lpstr>A1</vt:lpstr>
      <vt:lpstr>E11X</vt:lpstr>
      <vt:lpstr>E11ÜLVVVJ</vt:lpstr>
      <vt:lpstr>E11ÜLVVJÜ</vt:lpstr>
      <vt:lpstr>E11VVJ</vt:lpstr>
      <vt:lpstr>E11ÜLVVJ</vt:lpstr>
      <vt:lpstr>E11ÜLVJÜ</vt:lpstr>
      <vt:lpstr>E11VJ</vt:lpstr>
      <vt:lpstr>E11J</vt:lpstr>
      <vt:lpstr>E11F</vt:lpstr>
      <vt:lpstr>E11V</vt:lpstr>
      <vt:lpstr>E12X</vt:lpstr>
      <vt:lpstr>E12ÜLVVVJ</vt:lpstr>
      <vt:lpstr>E12ÜLVVJÜ</vt:lpstr>
      <vt:lpstr>E12VVJ</vt:lpstr>
      <vt:lpstr>E12ÜLVVJ</vt:lpstr>
      <vt:lpstr>E12ÜLVJÜ</vt:lpstr>
      <vt:lpstr>E12VJ</vt:lpstr>
      <vt:lpstr>E12J</vt:lpstr>
      <vt:lpstr>E12F</vt:lpstr>
      <vt:lpstr>E12V</vt:lpstr>
      <vt:lpstr>E2X</vt:lpstr>
      <vt:lpstr>E2VVJ</vt:lpstr>
      <vt:lpstr>E2VJ</vt:lpstr>
      <vt:lpstr>E2F</vt:lpstr>
      <vt:lpstr>E2V</vt:lpstr>
      <vt:lpstr>E311X</vt:lpstr>
      <vt:lpstr>E311VVJ</vt:lpstr>
      <vt:lpstr>E311VJ</vt:lpstr>
      <vt:lpstr>E311F</vt:lpstr>
      <vt:lpstr>E311V</vt:lpstr>
      <vt:lpstr>E312X</vt:lpstr>
      <vt:lpstr>E312VVJ</vt:lpstr>
      <vt:lpstr>E312VJ</vt:lpstr>
      <vt:lpstr>E312F</vt:lpstr>
      <vt:lpstr>E312V</vt:lpstr>
      <vt:lpstr>E313X</vt:lpstr>
      <vt:lpstr>E313VVJ</vt:lpstr>
      <vt:lpstr>E313VJ</vt:lpstr>
      <vt:lpstr>E313F</vt:lpstr>
      <vt:lpstr>E313V</vt:lpstr>
      <vt:lpstr>E314X</vt:lpstr>
      <vt:lpstr>E314VVJ</vt:lpstr>
      <vt:lpstr>E314VJ</vt:lpstr>
      <vt:lpstr>E314F</vt:lpstr>
      <vt:lpstr>E314V</vt:lpstr>
      <vt:lpstr>E321X</vt:lpstr>
      <vt:lpstr>E321VVJ</vt:lpstr>
      <vt:lpstr>E321VJ</vt:lpstr>
      <vt:lpstr>E321F</vt:lpstr>
      <vt:lpstr>E321V</vt:lpstr>
      <vt:lpstr>E324X</vt:lpstr>
      <vt:lpstr>E324VVJ</vt:lpstr>
      <vt:lpstr>E324VJ</vt:lpstr>
      <vt:lpstr>E324F</vt:lpstr>
      <vt:lpstr>E324V</vt:lpstr>
      <vt:lpstr>E331X</vt:lpstr>
      <vt:lpstr>E331VVJ</vt:lpstr>
      <vt:lpstr>E331VJ</vt:lpstr>
      <vt:lpstr>E331F</vt:lpstr>
      <vt:lpstr>E331V</vt:lpstr>
      <vt:lpstr>E332X</vt:lpstr>
      <vt:lpstr>E332VVJ</vt:lpstr>
      <vt:lpstr>E332VJ</vt:lpstr>
      <vt:lpstr>E332F</vt:lpstr>
      <vt:lpstr>E332V</vt:lpstr>
      <vt:lpstr>E333X</vt:lpstr>
      <vt:lpstr>E333VVJ</vt:lpstr>
      <vt:lpstr>E333VJ</vt:lpstr>
      <vt:lpstr>E333F</vt:lpstr>
      <vt:lpstr>E333V</vt:lpstr>
      <vt:lpstr>E334X</vt:lpstr>
      <vt:lpstr>E334VVJ</vt:lpstr>
      <vt:lpstr>E334VJ</vt:lpstr>
      <vt:lpstr>E334F</vt:lpstr>
      <vt:lpstr>E334V</vt:lpstr>
      <vt:lpstr>E34X</vt:lpstr>
      <vt:lpstr>E34VVJ</vt:lpstr>
      <vt:lpstr>E34VJ</vt:lpstr>
      <vt:lpstr>E34F</vt:lpstr>
      <vt:lpstr>E34V</vt:lpstr>
      <vt:lpstr>B2X</vt:lpstr>
      <vt:lpstr>B2F</vt:lpstr>
      <vt:lpstr>B2V</vt:lpstr>
      <vt:lpstr>B2VJV</vt:lpstr>
      <vt:lpstr>B2Z</vt:lpstr>
      <vt:lpstr>L1X</vt:lpstr>
      <vt:lpstr>L1VVJ</vt:lpstr>
      <vt:lpstr>L1VJ</vt:lpstr>
      <vt:lpstr>L1F</vt:lpstr>
      <vt:lpstr>L1V</vt:lpstr>
      <vt:lpstr>L1VJV</vt:lpstr>
      <vt:lpstr>L1Z</vt:lpstr>
      <vt:lpstr>L2X</vt:lpstr>
      <vt:lpstr>L2&lt;&lt;ID&gt;&gt;VVJ</vt:lpstr>
      <vt:lpstr>L2&lt;&lt;ID&gt;&gt;VJ</vt:lpstr>
      <vt:lpstr>L2&lt;&lt;ID&gt;&gt;F</vt:lpstr>
      <vt:lpstr>L2&lt;&lt;ID&gt;&gt;V</vt:lpstr>
      <vt:lpstr>L2&lt;&lt;ID&gt;&gt;VJV</vt:lpstr>
      <vt:lpstr>L2&lt;&lt;ID&gt;&gt;Z</vt:lpstr>
      <vt:lpstr>K1X</vt:lpstr>
      <vt:lpstr>K1F</vt:lpstr>
      <vt:lpstr>K1V</vt:lpstr>
      <vt:lpstr>K1VJV</vt:lpstr>
      <vt:lpstr>K1Z</vt:lpstr>
      <vt:lpstr>K2EX</vt:lpstr>
      <vt:lpstr>K2EF</vt:lpstr>
      <vt:lpstr>K2EV</vt:lpstr>
      <vt:lpstr>K2EVJV</vt:lpstr>
      <vt:lpstr>K2EZ</vt:lpstr>
      <vt:lpstr>K2PX</vt:lpstr>
      <vt:lpstr>K2PF</vt:lpstr>
      <vt:lpstr>K2PV</vt:lpstr>
      <vt:lpstr>K2PVJV</vt:lpstr>
      <vt:lpstr>K2PZ</vt:lpstr>
      <vt:lpstr>K2KX</vt:lpstr>
      <vt:lpstr>K2KF</vt:lpstr>
      <vt:lpstr>K2KV</vt:lpstr>
      <vt:lpstr>K2KVJV</vt:lpstr>
      <vt:lpstr>K2KZ</vt:lpstr>
      <vt:lpstr>P1X</vt:lpstr>
      <vt:lpstr>P1F</vt:lpstr>
      <vt:lpstr>P1V</vt:lpstr>
      <vt:lpstr>P1VJV</vt:lpstr>
      <vt:lpstr>P2EX</vt:lpstr>
      <vt:lpstr>P2EF</vt:lpstr>
      <vt:lpstr>P2EV</vt:lpstr>
      <vt:lpstr>P2EVJV</vt:lpstr>
      <vt:lpstr>P2PX</vt:lpstr>
      <vt:lpstr>P2PF</vt:lpstr>
      <vt:lpstr>P2PV</vt:lpstr>
      <vt:lpstr>P2PVJV</vt:lpstr>
      <vt:lpstr>P2KX</vt:lpstr>
      <vt:lpstr>P2KF</vt:lpstr>
      <vt:lpstr>P2KV</vt:lpstr>
      <vt:lpstr>P2KVJV</vt:lpstr>
      <vt:lpstr>Inek2018A1a2a</vt:lpstr>
      <vt:lpstr>Inek2018A5</vt:lpstr>
      <vt:lpstr>Inek2018A3</vt:lpstr>
      <vt:lpstr>Inek2019A1a2a</vt:lpstr>
      <vt:lpstr>Inek2019A5</vt:lpstr>
      <vt:lpstr>Inek2019A3</vt:lpstr>
      <vt:lpstr>Inek2020A1a2a</vt:lpstr>
      <vt:lpstr>Inek2020A5</vt:lpstr>
      <vt:lpstr>Inek2020A3</vt:lpstr>
      <vt:lpstr>Inek2021A1a2a</vt:lpstr>
      <vt:lpstr>Inek2021A5</vt:lpstr>
      <vt:lpstr>Inek2021A3</vt:lpstr>
      <vt:lpstr>Krankenhaus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Koerdt, Stefan</dc:creator>
  <cp:lastModifiedBy>Wilczek, Marko</cp:lastModifiedBy>
  <cp:lastPrinted>2020-03-16T10:58:52Z</cp:lastPrinted>
  <dcterms:created xsi:type="dcterms:W3CDTF">2019-01-18T10:17:51Z</dcterms:created>
  <dcterms:modified xsi:type="dcterms:W3CDTF">2021-04-12T07:35:27Z</dcterms:modified>
</cp:coreProperties>
</file>