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filterPrivacy="1" codeName="DieseArbeitsmappe"/>
  <xr:revisionPtr revIDLastSave="0" documentId="8_{2D0D48DC-CA70-4DAD-8BB7-046C311A44C3}" xr6:coauthVersionLast="36" xr6:coauthVersionMax="36" xr10:uidLastSave="{00000000-0000-0000-0000-000000000000}"/>
  <bookViews>
    <workbookView xWindow="0" yWindow="0" windowWidth="28800" windowHeight="11030" tabRatio="612" firstSheet="2" activeTab="2" xr2:uid="{00000000-000D-0000-FFFF-FFFF00000000}"/>
  </bookViews>
  <sheets>
    <sheet name="Pflegebudget" sheetId="5" state="veryHidden" r:id="rId1"/>
    <sheet name="Pflegebudget_Beispiel" sheetId="4" state="veryHidden" r:id="rId2"/>
    <sheet name="5 Meldung § 6a (3) S.4" sheetId="18" r:id="rId3"/>
  </sheets>
  <definedNames>
    <definedName name="__aa2" hidden="1">{#N/A,#N/A,FALSE,"ERLÄUTERUNGEN ZU SE UND FP";#N/A,#N/A,FALSE,"V2-Angiol.";#N/A,#N/A,FALSE,"V2-KAR";#N/A,#N/A,FALSE,"V2-PNE";#N/A,#N/A,FALSE,"V2-NEC";#N/A,#N/A,FALSE,"V2-Gefäß";#N/A,#N/A,FALSE,"V2-TOC";#N/A,#N/A,FALSE,"V2-KAC";#N/A,#N/A,FALSE,"V2-ORT";#N/A,#N/A,FALSE,"V2 Ort II";#N/A,#N/A,FALSE,"V3-GEC";#N/A,#N/A,FALSE,"V3-KAC";#N/A,#N/A,FALSE,"V3-ORT I"}</definedName>
    <definedName name="_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aa2" hidden="1">{#N/A,#N/A,FALSE,"ERLÄUTERUNGEN ZU SE UND FP";#N/A,#N/A,FALSE,"V2-Angiol.";#N/A,#N/A,FALSE,"V2-KAR";#N/A,#N/A,FALSE,"V2-PNE";#N/A,#N/A,FALSE,"V2-NEC";#N/A,#N/A,FALSE,"V2-Gefäß";#N/A,#N/A,FALSE,"V2-TOC";#N/A,#N/A,FALSE,"V2-KAC";#N/A,#N/A,FALSE,"V2-ORT";#N/A,#N/A,FALSE,"V2 Ort II";#N/A,#N/A,FALSE,"V3-GEC";#N/A,#N/A,FALSE,"V3-KAC";#N/A,#N/A,FALSE,"V3-ORT I"}</definedName>
    <definedName name="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aa" hidden="1">{#N/A,#N/A,FALSE,"ERLÄUTERUNGEN ZU SE UND FP";#N/A,#N/A,FALSE,"V2-Angiol.";#N/A,#N/A,FALSE,"V2-KAR";#N/A,#N/A,FALSE,"V2-PNE";#N/A,#N/A,FALSE,"V2-NEC";#N/A,#N/A,FALSE,"V2-Gefäß";#N/A,#N/A,FALSE,"V2-TOC";#N/A,#N/A,FALSE,"V2-KAC";#N/A,#N/A,FALSE,"V2-ORT";#N/A,#N/A,FALSE,"V2 Ort II";#N/A,#N/A,FALSE,"V3-GEC";#N/A,#N/A,FALSE,"V3-KAC";#N/A,#N/A,FALSE,"V3-ORT I"}</definedName>
    <definedName name="aaa" hidden="1">{#N/A,#N/A,FALSE,"ERLÄUTERUNGEN ZU SE UND FP";#N/A,#N/A,FALSE,"V2-Angiol.";#N/A,#N/A,FALSE,"V2-KAR";#N/A,#N/A,FALSE,"V2-PNE";#N/A,#N/A,FALSE,"V2-NEC";#N/A,#N/A,FALSE,"V2-Gefäß";#N/A,#N/A,FALSE,"V2-TOC";#N/A,#N/A,FALSE,"V2-KAC";#N/A,#N/A,FALSE,"V2-ORT";#N/A,#N/A,FALSE,"V2 Ort II";#N/A,#N/A,FALSE,"V3-GEC";#N/A,#N/A,FALSE,"V3-KAC";#N/A,#N/A,FALSE,"V3-ORT I"}</definedName>
    <definedName name="aaaa" hidden="1">{#N/A,#N/A,FALSE,"ERLÄUTERUNGEN ZU SE UND FP";#N/A,#N/A,FALSE,"V2-Angiol.";#N/A,#N/A,FALSE,"V2-KAR";#N/A,#N/A,FALSE,"V2-PNE";#N/A,#N/A,FALSE,"V2-NEC";#N/A,#N/A,FALSE,"V2-Gefäß";#N/A,#N/A,FALSE,"V2-TOC";#N/A,#N/A,FALSE,"V2-KAC";#N/A,#N/A,FALSE,"V2-ORT";#N/A,#N/A,FALSE,"V2 Ort II";#N/A,#N/A,FALSE,"V3-GEC";#N/A,#N/A,FALSE,"V3-KAC";#N/A,#N/A,FALSE,"V3-ORT I"}</definedName>
    <definedName name="aaaaa"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b" hidden="1">{#N/A,#N/A,FALSE,"ERLÄUTERUNGEN ZU SE UND FP";#N/A,#N/A,FALSE,"V2-Angiol.";#N/A,#N/A,FALSE,"V2-KAR";#N/A,#N/A,FALSE,"V2-PNE";#N/A,#N/A,FALSE,"V2-NEC";#N/A,#N/A,FALSE,"V2-Gefäß";#N/A,#N/A,FALSE,"V2-TOC";#N/A,#N/A,FALSE,"V2-KAC";#N/A,#N/A,FALSE,"V2-ORT";#N/A,#N/A,FALSE,"V2 Ort II";#N/A,#N/A,FALSE,"V3-GEC";#N/A,#N/A,FALSE,"V3-KAC";#N/A,#N/A,FALSE,"V3-ORT I"}</definedName>
    <definedName name="abc"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l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er"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hglilh" hidden="1">{#N/A,#N/A,FALSE,"V 1";#N/A,#N/A,FALSE,"RECHNER";#N/A,#N/A,FALSE,"K 2 Fordg. Pflszraum";#N/A,#N/A,FALSE,"K 4 Medizinischer Bedarf";#N/A,#N/A,FALSE,"K 5 Budget";#N/A,#N/A,FALSE,"K 6 Basispflegesatz";#N/A,#N/A,FALSE,"Z 5 Kalkulation Inv.kosten"}</definedName>
    <definedName name="Blat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cc"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d"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ifferenzbetrachtung"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Entw.Ausgleiche_BDO200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FDAHaus"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ffffff"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hxsghxdh"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hjhh" hidden="1">{#N/A,#N/A,FALSE,"ERLÄUTERUNGEN ZU SE UND FP";#N/A,#N/A,FALSE,"V2-Angiol.";#N/A,#N/A,FALSE,"V2-KAR";#N/A,#N/A,FALSE,"V2-PNE";#N/A,#N/A,FALSE,"V2-NEC";#N/A,#N/A,FALSE,"V2-Gefäß";#N/A,#N/A,FALSE,"V2-TOC";#N/A,#N/A,FALSE,"V2-KAC";#N/A,#N/A,FALSE,"V2-ORT";#N/A,#N/A,FALSE,"V2 Ort II";#N/A,#N/A,FALSE,"V3-GEC";#N/A,#N/A,FALSE,"V3-KAC";#N/A,#N/A,FALSE,"V3-ORT I"}</definedName>
    <definedName name="njklhh" hidden="1">{#N/A,#N/A,FALSE,"V 1";#N/A,#N/A,FALSE,"RECHNER";#N/A,#N/A,FALSE,"K 2 Fordg. Pflszraum";#N/A,#N/A,FALSE,"K 4 Medizinischer Bedarf";#N/A,#N/A,FALSE,"K 5 Budget";#N/A,#N/A,FALSE,"K 6 Basispflegesatz";#N/A,#N/A,FALSE,"Z 5 Kalkulation Inv.kosten"}</definedName>
    <definedName name="ooo"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pp" hidden="1">{#N/A,#N/A,FALSE,"ERLÄUTERUNGEN ZU SE UND FP";#N/A,#N/A,FALSE,"V2-Angiol.";#N/A,#N/A,FALSE,"V2-KAR";#N/A,#N/A,FALSE,"V2-PNE";#N/A,#N/A,FALSE,"V2-NEC";#N/A,#N/A,FALSE,"V2-Gefäß";#N/A,#N/A,FALSE,"V2-TOC";#N/A,#N/A,FALSE,"V2-KAC";#N/A,#N/A,FALSE,"V2-ORT";#N/A,#N/A,FALSE,"V2 Ort II";#N/A,#N/A,FALSE,"V3-GEC";#N/A,#N/A,FALSE,"V3-KAC";#N/A,#N/A,FALSE,"V3-ORT I"}</definedName>
    <definedName name="pppp"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SAPBEXrevision" hidden="1">1</definedName>
    <definedName name="SAPBEXsysID" hidden="1">"MBP"</definedName>
    <definedName name="SAPBEXwbID" hidden="1">"A8FVGEBK76T6N34E8PJ481QFJ"</definedName>
    <definedName name="üüüüü"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Bericht."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Druck."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FP_SEVgl."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K._.7."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L."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Rest." hidden="1">{#N/A,#N/A,FALSE,"V 1";#N/A,#N/A,FALSE,"RECHNER";#N/A,#N/A,FALSE,"K 2 Fordg. Pflszraum";#N/A,#N/A,FALSE,"K 4 Medizinischer Bedarf";#N/A,#N/A,FALSE,"K 5 Budget";#N/A,#N/A,FALSE,"K 6 Basispflegesatz";#N/A,#N/A,FALSE,"Z 5 Kalkulation Inv.kosten"}</definedName>
    <definedName name="wrn.SEFP." hidden="1">{#N/A,#N/A,FALSE,"ERLÄUTERUNGEN ZU SE UND FP";#N/A,#N/A,FALSE,"V2-Angiol.";#N/A,#N/A,FALSE,"V2-KAR";#N/A,#N/A,FALSE,"V2-PNE";#N/A,#N/A,FALSE,"V2-NEC";#N/A,#N/A,FALSE,"V2-Gefäß";#N/A,#N/A,FALSE,"V2-TOC";#N/A,#N/A,FALSE,"V2-KAC";#N/A,#N/A,FALSE,"V2-ORT";#N/A,#N/A,FALSE,"V2 Ort II";#N/A,#N/A,FALSE,"V3-GEC";#N/A,#N/A,FALSE,"V3-KAC";#N/A,#N/A,FALSE,"V3-ORT I"}</definedName>
    <definedName name="wrs" hidden="1">{#N/A,#N/A,FALSE,"V 1";#N/A,#N/A,FALSE,"RECHNER";#N/A,#N/A,FALSE,"K 2 Fordg. Pflszraum";#N/A,#N/A,FALSE,"K 4 Medizinischer Bedarf";#N/A,#N/A,FALSE,"K 5 Budget";#N/A,#N/A,FALSE,"K 6 Basispflegesatz";#N/A,#N/A,FALSE,"Z 5 Kalkulation Inv.kosten"}</definedName>
    <definedName name="X" hidden="1">{#N/A,#N/A,FALSE,"V 1";#N/A,#N/A,FALSE,"RECHNER";#N/A,#N/A,FALSE,"K 2 Fordg. Pflszraum";#N/A,#N/A,FALSE,"K 4 Medizinischer Bedarf";#N/A,#N/A,FALSE,"K 5 Budget";#N/A,#N/A,FALSE,"K 6 Basispflegesatz";#N/A,#N/A,FALSE,"Z 5 Kalkulation Inv.kosten"}</definedName>
    <definedName name="xx"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x" hidden="1">{#N/A,#N/A,FALSE,"ERLÄUTERUNGEN ZU SE UND FP";#N/A,#N/A,FALSE,"V2-Angiol.";#N/A,#N/A,FALSE,"V2-KAR";#N/A,#N/A,FALSE,"V2-PNE";#N/A,#N/A,FALSE,"V2-NEC";#N/A,#N/A,FALSE,"V2-Gefäß";#N/A,#N/A,FALSE,"V2-TOC";#N/A,#N/A,FALSE,"V2-KAC";#N/A,#N/A,FALSE,"V2-ORT";#N/A,#N/A,FALSE,"V2 Ort II";#N/A,#N/A,FALSE,"V3-GEC";#N/A,#N/A,FALSE,"V3-KAC";#N/A,#N/A,FALSE,"V3-ORT I"}</definedName>
  </definedNames>
  <calcPr calcId="191029"/>
</workbook>
</file>

<file path=xl/calcChain.xml><?xml version="1.0" encoding="utf-8"?>
<calcChain xmlns="http://schemas.openxmlformats.org/spreadsheetml/2006/main">
  <c r="H41" i="5" l="1"/>
  <c r="F42" i="4"/>
  <c r="F41" i="4"/>
  <c r="AC45" i="4" l="1"/>
  <c r="AB45" i="4"/>
  <c r="AA45" i="4"/>
  <c r="Z45" i="4"/>
  <c r="Y45" i="4"/>
  <c r="X45" i="4"/>
  <c r="V45" i="4"/>
  <c r="U45" i="4"/>
  <c r="S45" i="4"/>
  <c r="R45" i="4"/>
  <c r="P45" i="4"/>
  <c r="O45" i="4"/>
  <c r="M45" i="4"/>
  <c r="L45" i="4"/>
  <c r="J45" i="4"/>
  <c r="I45" i="4"/>
  <c r="G45" i="4"/>
  <c r="F45" i="4"/>
  <c r="E44" i="4"/>
  <c r="D44" i="4"/>
  <c r="C44" i="4"/>
  <c r="E43" i="4"/>
  <c r="D43" i="4"/>
  <c r="C43" i="4"/>
  <c r="E42" i="4"/>
  <c r="D42" i="4"/>
  <c r="C42" i="4"/>
  <c r="W41" i="4"/>
  <c r="W45" i="4" s="1"/>
  <c r="T41" i="4"/>
  <c r="T45" i="4" s="1"/>
  <c r="Q41" i="4"/>
  <c r="Q45" i="4" s="1"/>
  <c r="N41" i="4"/>
  <c r="K41" i="4"/>
  <c r="K45" i="4" s="1"/>
  <c r="H41" i="4"/>
  <c r="H45" i="4" s="1"/>
  <c r="D41" i="4"/>
  <c r="C41" i="4"/>
  <c r="AB37" i="4"/>
  <c r="AA37" i="4"/>
  <c r="Y37" i="4"/>
  <c r="AC36" i="4"/>
  <c r="W36" i="4"/>
  <c r="T36" i="4"/>
  <c r="Q36" i="4"/>
  <c r="N36" i="4"/>
  <c r="K36" i="4"/>
  <c r="AC35" i="4"/>
  <c r="W35" i="4"/>
  <c r="T35" i="4"/>
  <c r="Q35" i="4"/>
  <c r="N35" i="4"/>
  <c r="K35" i="4"/>
  <c r="AC45" i="5"/>
  <c r="AB45" i="5"/>
  <c r="AA45" i="5"/>
  <c r="Z45" i="5"/>
  <c r="Y45" i="5"/>
  <c r="X45" i="5"/>
  <c r="V45" i="5"/>
  <c r="U45" i="5"/>
  <c r="S45" i="5"/>
  <c r="R45" i="5"/>
  <c r="P45" i="5"/>
  <c r="O45" i="5"/>
  <c r="M45" i="5"/>
  <c r="L45" i="5"/>
  <c r="J45" i="5"/>
  <c r="I45" i="5"/>
  <c r="G45" i="5"/>
  <c r="F45" i="5"/>
  <c r="E44" i="5"/>
  <c r="D44" i="5"/>
  <c r="C44" i="5"/>
  <c r="E43" i="5"/>
  <c r="D43" i="5"/>
  <c r="C43" i="5"/>
  <c r="E42" i="5"/>
  <c r="D42" i="5"/>
  <c r="C42" i="5"/>
  <c r="W41" i="5"/>
  <c r="W45" i="5" s="1"/>
  <c r="T41" i="5"/>
  <c r="T45" i="5" s="1"/>
  <c r="Q41" i="5"/>
  <c r="Q45" i="5" s="1"/>
  <c r="N41" i="5"/>
  <c r="N45" i="5" s="1"/>
  <c r="K41" i="5"/>
  <c r="K45" i="5" s="1"/>
  <c r="D41" i="5"/>
  <c r="C41" i="5"/>
  <c r="AB37" i="5"/>
  <c r="AA37" i="5"/>
  <c r="Y37" i="5"/>
  <c r="X37" i="5"/>
  <c r="AC36" i="5"/>
  <c r="W36" i="5"/>
  <c r="T36" i="5"/>
  <c r="Q36" i="5"/>
  <c r="N36" i="5"/>
  <c r="K36" i="5"/>
  <c r="H36" i="5"/>
  <c r="D36" i="5"/>
  <c r="C36" i="5"/>
  <c r="AC35" i="5"/>
  <c r="W35" i="5"/>
  <c r="T35" i="5"/>
  <c r="Q35" i="5"/>
  <c r="N35" i="5"/>
  <c r="K35" i="5"/>
  <c r="H35" i="5"/>
  <c r="D35" i="5"/>
  <c r="C35" i="5"/>
  <c r="AC34" i="5"/>
  <c r="W34" i="5"/>
  <c r="T34" i="5"/>
  <c r="Q34" i="5"/>
  <c r="N34" i="5"/>
  <c r="K34" i="5"/>
  <c r="H34" i="5"/>
  <c r="D34" i="5"/>
  <c r="C34" i="5"/>
  <c r="AC33" i="5"/>
  <c r="W33" i="5"/>
  <c r="T33" i="5"/>
  <c r="Q33" i="5"/>
  <c r="N33" i="5"/>
  <c r="K33" i="5"/>
  <c r="H33" i="5"/>
  <c r="D33" i="5"/>
  <c r="C33" i="5"/>
  <c r="AC32" i="5"/>
  <c r="W32" i="5"/>
  <c r="T32" i="5"/>
  <c r="Q32" i="5"/>
  <c r="N32" i="5"/>
  <c r="K32" i="5"/>
  <c r="H32" i="5"/>
  <c r="D32" i="5"/>
  <c r="C32" i="5"/>
  <c r="AC31" i="5"/>
  <c r="W31" i="5"/>
  <c r="T31" i="5"/>
  <c r="Q31" i="5"/>
  <c r="N31" i="5"/>
  <c r="K31" i="5"/>
  <c r="H31" i="5"/>
  <c r="D31" i="5"/>
  <c r="C31" i="5"/>
  <c r="AC30" i="5"/>
  <c r="W30" i="5"/>
  <c r="T30" i="5"/>
  <c r="Q30" i="5"/>
  <c r="N30" i="5"/>
  <c r="K30" i="5"/>
  <c r="H30" i="5"/>
  <c r="D30" i="5"/>
  <c r="C30" i="5"/>
  <c r="AC29" i="5"/>
  <c r="W29" i="5"/>
  <c r="T29" i="5"/>
  <c r="Q29" i="5"/>
  <c r="N29" i="5"/>
  <c r="K29" i="5"/>
  <c r="H29" i="5"/>
  <c r="D29" i="5"/>
  <c r="C29" i="5"/>
  <c r="AC28" i="5"/>
  <c r="W28" i="5"/>
  <c r="T28" i="5"/>
  <c r="Q28" i="5"/>
  <c r="N28" i="5"/>
  <c r="K28" i="5"/>
  <c r="H28" i="5"/>
  <c r="D28" i="5"/>
  <c r="C28" i="5"/>
  <c r="AC27" i="5"/>
  <c r="W27" i="5"/>
  <c r="T27" i="5"/>
  <c r="Q27" i="5"/>
  <c r="N27" i="5"/>
  <c r="K27" i="5"/>
  <c r="H27" i="5"/>
  <c r="D27" i="5"/>
  <c r="C27" i="5"/>
  <c r="AC26" i="5"/>
  <c r="W26" i="5"/>
  <c r="T26" i="5"/>
  <c r="Q26" i="5"/>
  <c r="N26" i="5"/>
  <c r="K26" i="5"/>
  <c r="H26" i="5"/>
  <c r="D26" i="5"/>
  <c r="C26" i="5"/>
  <c r="AC25" i="5"/>
  <c r="W25" i="5"/>
  <c r="T25" i="5"/>
  <c r="Q25" i="5"/>
  <c r="N25" i="5"/>
  <c r="K25" i="5"/>
  <c r="H25" i="5"/>
  <c r="D25" i="5"/>
  <c r="C25" i="5"/>
  <c r="AC24" i="5"/>
  <c r="W24" i="5"/>
  <c r="T24" i="5"/>
  <c r="Q24" i="5"/>
  <c r="N24" i="5"/>
  <c r="K24" i="5"/>
  <c r="H24" i="5"/>
  <c r="D24" i="5"/>
  <c r="C24" i="5"/>
  <c r="AC23" i="5"/>
  <c r="W23" i="5"/>
  <c r="T23" i="5"/>
  <c r="Q23" i="5"/>
  <c r="N23" i="5"/>
  <c r="K23" i="5"/>
  <c r="H23" i="5"/>
  <c r="D23" i="5"/>
  <c r="C23" i="5"/>
  <c r="Z22" i="5"/>
  <c r="Z37" i="5" s="1"/>
  <c r="D22" i="5"/>
  <c r="C22" i="5"/>
  <c r="AC21" i="5"/>
  <c r="W21" i="5"/>
  <c r="T21" i="5"/>
  <c r="Q21" i="5"/>
  <c r="N21" i="5"/>
  <c r="K21" i="5"/>
  <c r="H21" i="5"/>
  <c r="D21" i="5"/>
  <c r="C21" i="5"/>
  <c r="W20" i="5"/>
  <c r="T20" i="5"/>
  <c r="Q20" i="5"/>
  <c r="N20" i="5"/>
  <c r="K20" i="5"/>
  <c r="H20" i="5"/>
  <c r="D20" i="5"/>
  <c r="C20" i="5"/>
  <c r="W19" i="5"/>
  <c r="T19" i="5"/>
  <c r="Q19" i="5"/>
  <c r="N19" i="5"/>
  <c r="K19" i="5"/>
  <c r="H19" i="5"/>
  <c r="D19" i="5"/>
  <c r="C19" i="5"/>
  <c r="W18" i="5"/>
  <c r="T18" i="5"/>
  <c r="Q18" i="5"/>
  <c r="N18" i="5"/>
  <c r="K18" i="5"/>
  <c r="H18" i="5"/>
  <c r="D18" i="5"/>
  <c r="C18" i="5"/>
  <c r="V17" i="5"/>
  <c r="V37" i="5" s="1"/>
  <c r="U17" i="5"/>
  <c r="U37" i="5" s="1"/>
  <c r="S17" i="5"/>
  <c r="S37" i="5" s="1"/>
  <c r="R17" i="5"/>
  <c r="R37" i="5" s="1"/>
  <c r="P17" i="5"/>
  <c r="P37" i="5" s="1"/>
  <c r="O17" i="5"/>
  <c r="O37" i="5" s="1"/>
  <c r="M17" i="5"/>
  <c r="M37" i="5" s="1"/>
  <c r="L17" i="5"/>
  <c r="L37" i="5" s="1"/>
  <c r="J17" i="5"/>
  <c r="J37" i="5" s="1"/>
  <c r="I17" i="5"/>
  <c r="I37" i="5" s="1"/>
  <c r="G17" i="5"/>
  <c r="G37" i="5" s="1"/>
  <c r="F17" i="5"/>
  <c r="F37" i="5" s="1"/>
  <c r="AC16" i="5"/>
  <c r="W16" i="5"/>
  <c r="T16" i="5"/>
  <c r="Q16" i="5"/>
  <c r="N16" i="5"/>
  <c r="K16" i="5"/>
  <c r="H16" i="5"/>
  <c r="D16" i="5"/>
  <c r="C16" i="5"/>
  <c r="AC15" i="5"/>
  <c r="W15" i="5"/>
  <c r="T15" i="5"/>
  <c r="Q15" i="5"/>
  <c r="N15" i="5"/>
  <c r="K15" i="5"/>
  <c r="H15" i="5"/>
  <c r="D15" i="5"/>
  <c r="C15" i="5"/>
  <c r="E11" i="5"/>
  <c r="D11" i="5"/>
  <c r="C11" i="5"/>
  <c r="E10" i="5"/>
  <c r="D10" i="5"/>
  <c r="C10" i="5"/>
  <c r="AC9" i="5"/>
  <c r="AC12" i="5" s="1"/>
  <c r="AB9" i="5"/>
  <c r="AB12" i="5" s="1"/>
  <c r="AA9" i="5"/>
  <c r="AA12" i="5" s="1"/>
  <c r="Z9" i="5"/>
  <c r="Z12" i="5" s="1"/>
  <c r="Y9" i="5"/>
  <c r="Y12" i="5" s="1"/>
  <c r="X9" i="5"/>
  <c r="X12" i="5" s="1"/>
  <c r="W9" i="5"/>
  <c r="W12" i="5" s="1"/>
  <c r="V9" i="5"/>
  <c r="V12" i="5" s="1"/>
  <c r="U9" i="5"/>
  <c r="U12" i="5" s="1"/>
  <c r="T9" i="5"/>
  <c r="T12" i="5" s="1"/>
  <c r="S9" i="5"/>
  <c r="S12" i="5" s="1"/>
  <c r="R9" i="5"/>
  <c r="R12" i="5" s="1"/>
  <c r="Q9" i="5"/>
  <c r="Q12" i="5" s="1"/>
  <c r="P9" i="5"/>
  <c r="P12" i="5" s="1"/>
  <c r="O9" i="5"/>
  <c r="O12" i="5" s="1"/>
  <c r="N9" i="5"/>
  <c r="N12" i="5" s="1"/>
  <c r="M9" i="5"/>
  <c r="M12" i="5" s="1"/>
  <c r="L9" i="5"/>
  <c r="L12" i="5" s="1"/>
  <c r="K9" i="5"/>
  <c r="K12" i="5" s="1"/>
  <c r="J9" i="5"/>
  <c r="J12" i="5" s="1"/>
  <c r="I9" i="5"/>
  <c r="I12" i="5" s="1"/>
  <c r="H9" i="5"/>
  <c r="H12" i="5" s="1"/>
  <c r="G9" i="5"/>
  <c r="G12" i="5" s="1"/>
  <c r="F9" i="5"/>
  <c r="F12" i="5" s="1"/>
  <c r="E8" i="5"/>
  <c r="D8" i="5"/>
  <c r="C8" i="5"/>
  <c r="E7" i="5"/>
  <c r="C7" i="5"/>
  <c r="D6" i="5"/>
  <c r="C6" i="5"/>
  <c r="C17" i="5" l="1"/>
  <c r="C37" i="5" s="1"/>
  <c r="D17" i="5"/>
  <c r="D37" i="5" s="1"/>
  <c r="H17" i="5"/>
  <c r="Q17" i="5"/>
  <c r="T17" i="5"/>
  <c r="T37" i="5" s="1"/>
  <c r="T38" i="5" s="1"/>
  <c r="AB38" i="5"/>
  <c r="K17" i="5"/>
  <c r="F38" i="5"/>
  <c r="X38" i="5"/>
  <c r="Z38" i="5"/>
  <c r="N17" i="5"/>
  <c r="N37" i="5" s="1"/>
  <c r="N38" i="5" s="1"/>
  <c r="S38" i="5"/>
  <c r="AA38" i="5"/>
  <c r="W17" i="5"/>
  <c r="W37" i="5" s="1"/>
  <c r="W38" i="5" s="1"/>
  <c r="C9" i="5"/>
  <c r="G38" i="5"/>
  <c r="H37" i="5"/>
  <c r="H38" i="5" s="1"/>
  <c r="Y38" i="5"/>
  <c r="E19" i="5"/>
  <c r="E34" i="5"/>
  <c r="E21" i="5"/>
  <c r="E27" i="5"/>
  <c r="E35" i="5"/>
  <c r="O38" i="5"/>
  <c r="E20" i="5"/>
  <c r="E26" i="5"/>
  <c r="L38" i="5"/>
  <c r="M38" i="5"/>
  <c r="C45" i="5"/>
  <c r="J38" i="5"/>
  <c r="K37" i="5"/>
  <c r="K38" i="5" s="1"/>
  <c r="E16" i="5"/>
  <c r="E25" i="5"/>
  <c r="E33" i="5"/>
  <c r="D9" i="5"/>
  <c r="V38" i="5"/>
  <c r="E28" i="5"/>
  <c r="E36" i="5"/>
  <c r="D45" i="5"/>
  <c r="Q37" i="5"/>
  <c r="Q38" i="5" s="1"/>
  <c r="E29" i="5"/>
  <c r="E41" i="5"/>
  <c r="E45" i="5" s="1"/>
  <c r="AC37" i="5"/>
  <c r="AC38" i="5" s="1"/>
  <c r="E30" i="5"/>
  <c r="P38" i="5"/>
  <c r="E23" i="5"/>
  <c r="E31" i="5"/>
  <c r="R38" i="5"/>
  <c r="E15" i="5"/>
  <c r="E24" i="5"/>
  <c r="E32" i="5"/>
  <c r="C45" i="4"/>
  <c r="D45" i="4"/>
  <c r="E41" i="4"/>
  <c r="E45" i="4" s="1"/>
  <c r="N45" i="4"/>
  <c r="C12" i="5"/>
  <c r="E12" i="5"/>
  <c r="D12" i="5"/>
  <c r="I38" i="5"/>
  <c r="U38" i="5"/>
  <c r="E18" i="5"/>
  <c r="H45" i="5"/>
  <c r="E22" i="5"/>
  <c r="E9" i="5"/>
  <c r="E17" i="5" l="1"/>
  <c r="E37" i="5" s="1"/>
  <c r="E38" i="5" s="1"/>
  <c r="C47" i="5" s="1"/>
  <c r="C38" i="5"/>
  <c r="D38" i="5"/>
  <c r="D47" i="5" s="1"/>
  <c r="X22" i="4" l="1"/>
  <c r="F20" i="4"/>
  <c r="C20" i="4" s="1"/>
  <c r="F19" i="4"/>
  <c r="C19" i="4" s="1"/>
  <c r="F18" i="4"/>
  <c r="C18" i="4" s="1"/>
  <c r="G16" i="4"/>
  <c r="F16" i="4" s="1"/>
  <c r="G15" i="4"/>
  <c r="F15" i="4" s="1"/>
  <c r="H15" i="4" s="1"/>
  <c r="AA6" i="4"/>
  <c r="AA12" i="4" s="1"/>
  <c r="AA38" i="4" s="1"/>
  <c r="X6" i="4"/>
  <c r="X12" i="4" s="1"/>
  <c r="U6" i="4"/>
  <c r="R6" i="4"/>
  <c r="O6" i="4"/>
  <c r="L6" i="4"/>
  <c r="I6" i="4"/>
  <c r="F6" i="4"/>
  <c r="F24" i="4" s="1"/>
  <c r="C24" i="4" s="1"/>
  <c r="AC34" i="4"/>
  <c r="W34" i="4"/>
  <c r="T34" i="4"/>
  <c r="Q34" i="4"/>
  <c r="N34" i="4"/>
  <c r="K34" i="4"/>
  <c r="AC33" i="4"/>
  <c r="W33" i="4"/>
  <c r="T33" i="4"/>
  <c r="Q33" i="4"/>
  <c r="N33" i="4"/>
  <c r="K33" i="4"/>
  <c r="AC32" i="4"/>
  <c r="W32" i="4"/>
  <c r="T32" i="4"/>
  <c r="Q32" i="4"/>
  <c r="N32" i="4"/>
  <c r="K32" i="4"/>
  <c r="AC31" i="4"/>
  <c r="W31" i="4"/>
  <c r="T31" i="4"/>
  <c r="Q31" i="4"/>
  <c r="N31" i="4"/>
  <c r="K31" i="4"/>
  <c r="AC30" i="4"/>
  <c r="W30" i="4"/>
  <c r="T30" i="4"/>
  <c r="Q30" i="4"/>
  <c r="N30" i="4"/>
  <c r="K30" i="4"/>
  <c r="AC29" i="4"/>
  <c r="W29" i="4"/>
  <c r="T29" i="4"/>
  <c r="Q29" i="4"/>
  <c r="N29" i="4"/>
  <c r="K29" i="4"/>
  <c r="AC28" i="4"/>
  <c r="W28" i="4"/>
  <c r="T28" i="4"/>
  <c r="Q28" i="4"/>
  <c r="N28" i="4"/>
  <c r="K28" i="4"/>
  <c r="AC27" i="4"/>
  <c r="W27" i="4"/>
  <c r="T27" i="4"/>
  <c r="Q27" i="4"/>
  <c r="N27" i="4"/>
  <c r="K27" i="4"/>
  <c r="AC26" i="4"/>
  <c r="W26" i="4"/>
  <c r="T26" i="4"/>
  <c r="Q26" i="4"/>
  <c r="N26" i="4"/>
  <c r="K26" i="4"/>
  <c r="AC25" i="4"/>
  <c r="W25" i="4"/>
  <c r="T25" i="4"/>
  <c r="Q25" i="4"/>
  <c r="N25" i="4"/>
  <c r="K25" i="4"/>
  <c r="AC24" i="4"/>
  <c r="W24" i="4"/>
  <c r="T24" i="4"/>
  <c r="Q24" i="4"/>
  <c r="N24" i="4"/>
  <c r="K24" i="4"/>
  <c r="AC23" i="4"/>
  <c r="W23" i="4"/>
  <c r="T23" i="4"/>
  <c r="Q23" i="4"/>
  <c r="N23" i="4"/>
  <c r="K23" i="4"/>
  <c r="D22" i="4"/>
  <c r="C22" i="4"/>
  <c r="AC21" i="4"/>
  <c r="W21" i="4"/>
  <c r="T21" i="4"/>
  <c r="Q21" i="4"/>
  <c r="N21" i="4"/>
  <c r="K21" i="4"/>
  <c r="H21" i="4"/>
  <c r="D21" i="4"/>
  <c r="C21" i="4"/>
  <c r="W20" i="4"/>
  <c r="T20" i="4"/>
  <c r="Q20" i="4"/>
  <c r="N20" i="4"/>
  <c r="K20" i="4"/>
  <c r="D20" i="4"/>
  <c r="W19" i="4"/>
  <c r="T19" i="4"/>
  <c r="Q19" i="4"/>
  <c r="N19" i="4"/>
  <c r="K19" i="4"/>
  <c r="D19" i="4"/>
  <c r="W18" i="4"/>
  <c r="T18" i="4"/>
  <c r="Q18" i="4"/>
  <c r="N18" i="4"/>
  <c r="K18" i="4"/>
  <c r="D18" i="4"/>
  <c r="V17" i="4"/>
  <c r="V37" i="4" s="1"/>
  <c r="U17" i="4"/>
  <c r="U37" i="4" s="1"/>
  <c r="S17" i="4"/>
  <c r="S37" i="4" s="1"/>
  <c r="R17" i="4"/>
  <c r="R37" i="4" s="1"/>
  <c r="P17" i="4"/>
  <c r="P37" i="4" s="1"/>
  <c r="O17" i="4"/>
  <c r="O37" i="4" s="1"/>
  <c r="M17" i="4"/>
  <c r="M37" i="4" s="1"/>
  <c r="L17" i="4"/>
  <c r="L37" i="4" s="1"/>
  <c r="J17" i="4"/>
  <c r="J37" i="4" s="1"/>
  <c r="I17" i="4"/>
  <c r="I37" i="4" s="1"/>
  <c r="G17" i="4"/>
  <c r="AC16" i="4"/>
  <c r="W16" i="4"/>
  <c r="T16" i="4"/>
  <c r="Q16" i="4"/>
  <c r="N16" i="4"/>
  <c r="K16" i="4"/>
  <c r="AC15" i="4"/>
  <c r="W15" i="4"/>
  <c r="T15" i="4"/>
  <c r="Q15" i="4"/>
  <c r="N15" i="4"/>
  <c r="K15" i="4"/>
  <c r="Z12" i="4"/>
  <c r="AC12" i="4"/>
  <c r="AB12" i="4"/>
  <c r="AB38" i="4" s="1"/>
  <c r="Y12" i="4"/>
  <c r="Y38" i="4" s="1"/>
  <c r="W9" i="4"/>
  <c r="W12" i="4" s="1"/>
  <c r="V9" i="4"/>
  <c r="V12" i="4" s="1"/>
  <c r="U9" i="4"/>
  <c r="T9" i="4"/>
  <c r="T12" i="4" s="1"/>
  <c r="S9" i="4"/>
  <c r="S12" i="4" s="1"/>
  <c r="R9" i="4"/>
  <c r="Q9" i="4"/>
  <c r="Q12" i="4" s="1"/>
  <c r="P9" i="4"/>
  <c r="P12" i="4" s="1"/>
  <c r="O9" i="4"/>
  <c r="N9" i="4"/>
  <c r="N12" i="4" s="1"/>
  <c r="M9" i="4"/>
  <c r="M12" i="4" s="1"/>
  <c r="L9" i="4"/>
  <c r="K9" i="4"/>
  <c r="K12" i="4" s="1"/>
  <c r="J9" i="4"/>
  <c r="J12" i="4" s="1"/>
  <c r="I9" i="4"/>
  <c r="D6" i="4"/>
  <c r="F11" i="4" l="1"/>
  <c r="C11" i="4" s="1"/>
  <c r="S38" i="4"/>
  <c r="D16" i="4"/>
  <c r="K17" i="4"/>
  <c r="K37" i="4" s="1"/>
  <c r="K38" i="4" s="1"/>
  <c r="W17" i="4"/>
  <c r="W37" i="4" s="1"/>
  <c r="W38" i="4" s="1"/>
  <c r="R12" i="4"/>
  <c r="R38" i="4" s="1"/>
  <c r="H20" i="4"/>
  <c r="E20" i="4" s="1"/>
  <c r="I12" i="4"/>
  <c r="I38" i="4" s="1"/>
  <c r="H19" i="4"/>
  <c r="E19" i="4" s="1"/>
  <c r="F10" i="4"/>
  <c r="H10" i="4" s="1"/>
  <c r="E10" i="4" s="1"/>
  <c r="F7" i="4"/>
  <c r="H7" i="4" s="1"/>
  <c r="E7" i="4" s="1"/>
  <c r="F33" i="4"/>
  <c r="G33" i="4" s="1"/>
  <c r="D33" i="4" s="1"/>
  <c r="F32" i="4"/>
  <c r="C32" i="4" s="1"/>
  <c r="T17" i="4"/>
  <c r="T37" i="4" s="1"/>
  <c r="T38" i="4" s="1"/>
  <c r="F29" i="4"/>
  <c r="H29" i="4" s="1"/>
  <c r="E29" i="4" s="1"/>
  <c r="F28" i="4"/>
  <c r="H28" i="4" s="1"/>
  <c r="E28" i="4" s="1"/>
  <c r="M38" i="4"/>
  <c r="F25" i="4"/>
  <c r="C25" i="4" s="1"/>
  <c r="J38" i="4"/>
  <c r="V38" i="4"/>
  <c r="H18" i="4"/>
  <c r="E18" i="4" s="1"/>
  <c r="O12" i="4"/>
  <c r="O38" i="4" s="1"/>
  <c r="AC37" i="4"/>
  <c r="AC38" i="4" s="1"/>
  <c r="F17" i="4"/>
  <c r="F35" i="4"/>
  <c r="F36" i="4"/>
  <c r="F8" i="4"/>
  <c r="H8" i="4" s="1"/>
  <c r="F23" i="4"/>
  <c r="C23" i="4" s="1"/>
  <c r="F31" i="4"/>
  <c r="H31" i="4" s="1"/>
  <c r="E31" i="4" s="1"/>
  <c r="F27" i="4"/>
  <c r="G27" i="4" s="1"/>
  <c r="D27" i="4" s="1"/>
  <c r="L12" i="4"/>
  <c r="L38" i="4" s="1"/>
  <c r="P38" i="4"/>
  <c r="D15" i="4"/>
  <c r="H11" i="4"/>
  <c r="Z22" i="4"/>
  <c r="X37" i="4"/>
  <c r="X38" i="4" s="1"/>
  <c r="F34" i="4"/>
  <c r="F30" i="4"/>
  <c r="H30" i="4" s="1"/>
  <c r="E30" i="4" s="1"/>
  <c r="F26" i="4"/>
  <c r="H26" i="4" s="1"/>
  <c r="E26" i="4" s="1"/>
  <c r="Q17" i="4"/>
  <c r="Q37" i="4" s="1"/>
  <c r="Q38" i="4" s="1"/>
  <c r="N17" i="4"/>
  <c r="N37" i="4" s="1"/>
  <c r="N38" i="4" s="1"/>
  <c r="E21" i="4"/>
  <c r="G24" i="4"/>
  <c r="D24" i="4" s="1"/>
  <c r="H24" i="4"/>
  <c r="E24" i="4" s="1"/>
  <c r="H16" i="4"/>
  <c r="E16" i="4" s="1"/>
  <c r="C16" i="4"/>
  <c r="C17" i="4"/>
  <c r="D17" i="4"/>
  <c r="C15" i="4"/>
  <c r="U12" i="4"/>
  <c r="U38" i="4" s="1"/>
  <c r="C6" i="4"/>
  <c r="E15" i="4"/>
  <c r="H32" i="4" l="1"/>
  <c r="E32" i="4" s="1"/>
  <c r="C28" i="4"/>
  <c r="G10" i="4"/>
  <c r="D10" i="4" s="1"/>
  <c r="G29" i="4"/>
  <c r="D29" i="4" s="1"/>
  <c r="G28" i="4"/>
  <c r="D28" i="4" s="1"/>
  <c r="C31" i="4"/>
  <c r="C7" i="4"/>
  <c r="C33" i="4"/>
  <c r="C8" i="4"/>
  <c r="H33" i="4"/>
  <c r="E33" i="4" s="1"/>
  <c r="C29" i="4"/>
  <c r="H27" i="4"/>
  <c r="E27" i="4" s="1"/>
  <c r="G32" i="4"/>
  <c r="D32" i="4" s="1"/>
  <c r="G31" i="4"/>
  <c r="D31" i="4" s="1"/>
  <c r="H17" i="4"/>
  <c r="G25" i="4"/>
  <c r="D25" i="4" s="1"/>
  <c r="H25" i="4"/>
  <c r="E25" i="4" s="1"/>
  <c r="C27" i="4"/>
  <c r="C34" i="4"/>
  <c r="G34" i="4"/>
  <c r="D34" i="4" s="1"/>
  <c r="H34" i="4"/>
  <c r="E34" i="4" s="1"/>
  <c r="C35" i="4"/>
  <c r="H35" i="4"/>
  <c r="E35" i="4" s="1"/>
  <c r="G35" i="4"/>
  <c r="D35" i="4" s="1"/>
  <c r="H23" i="4"/>
  <c r="E23" i="4" s="1"/>
  <c r="F37" i="4"/>
  <c r="G23" i="4"/>
  <c r="C26" i="4"/>
  <c r="G26" i="4"/>
  <c r="D26" i="4" s="1"/>
  <c r="E22" i="4"/>
  <c r="Z37" i="4"/>
  <c r="Z38" i="4" s="1"/>
  <c r="E8" i="4"/>
  <c r="G8" i="4"/>
  <c r="G30" i="4"/>
  <c r="D30" i="4" s="1"/>
  <c r="C30" i="4"/>
  <c r="E11" i="4"/>
  <c r="G11" i="4"/>
  <c r="D11" i="4" s="1"/>
  <c r="G36" i="4"/>
  <c r="D36" i="4" s="1"/>
  <c r="H36" i="4"/>
  <c r="E36" i="4" s="1"/>
  <c r="C36" i="4"/>
  <c r="H9" i="4"/>
  <c r="E9" i="4" s="1"/>
  <c r="E17" i="4"/>
  <c r="E37" i="4" l="1"/>
  <c r="G9" i="4"/>
  <c r="D9" i="4" s="1"/>
  <c r="C37" i="4"/>
  <c r="H12" i="4"/>
  <c r="E12" i="4" s="1"/>
  <c r="D23" i="4"/>
  <c r="D37" i="4" s="1"/>
  <c r="G37" i="4"/>
  <c r="D8" i="4"/>
  <c r="H37" i="4"/>
  <c r="C10" i="4"/>
  <c r="C9" i="4" s="1"/>
  <c r="F9" i="4"/>
  <c r="F12" i="4" s="1"/>
  <c r="F38" i="4" s="1"/>
  <c r="G12" i="4" l="1"/>
  <c r="G38" i="4" s="1"/>
  <c r="E38" i="4"/>
  <c r="H38" i="4"/>
  <c r="C12" i="4"/>
  <c r="C47" i="4" l="1"/>
  <c r="D12" i="4"/>
  <c r="D38" i="4" s="1"/>
  <c r="D47" i="4" s="1"/>
  <c r="C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0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0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1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1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sharedStrings.xml><?xml version="1.0" encoding="utf-8"?>
<sst xmlns="http://schemas.openxmlformats.org/spreadsheetml/2006/main" count="228" uniqueCount="117">
  <si>
    <t>Zeile (lfd. Nr.)</t>
  </si>
  <si>
    <t>Bezeichnung</t>
  </si>
  <si>
    <t>Vorsorge- oder Rehabilitationseinrichtungen gem. § 111 SGB V</t>
  </si>
  <si>
    <t>Pflegepersonal in Forschung und Lehre (z. B. Leistungen für Studienpatienten außerhalb des KHEntgG)</t>
  </si>
  <si>
    <t>Einrichtungen gemäß § 17d KHG (Psychiatrie und Psychosomatik)</t>
  </si>
  <si>
    <t>- Pflegepersonal in der Notfallambulanz / Notaufnahme / Rettungsstelle / Schockraum / Rettungstransporte / nicht bettenführenden Aufnahmestation</t>
  </si>
  <si>
    <t>Ambulante Leistungsbereiche (z. B. ambulantes Operieren nach § 115b SGB V)</t>
  </si>
  <si>
    <t xml:space="preserve">Pflegepersonal, deren Leistungen über Zentrumszuschläge nach § 2 Abs. 2 Satz 2 Nr.4 KHEntgG finanziert werden </t>
  </si>
  <si>
    <t>Ermittlung der pflegebudgetrelevanten Kosten</t>
  </si>
  <si>
    <t>Vorstationäre Leistungen nach § 115a SGB V, soweit gesondert berechenbar</t>
  </si>
  <si>
    <t>Nachstationäre Leistungen nach § 115a SGB V, soweit gesondert berechenbar</t>
  </si>
  <si>
    <t xml:space="preserve">Innerbetriebliche Patiententransportdienste (KoSt 9141) </t>
  </si>
  <si>
    <t>Personalkosten der Ausbildungsstätten nach § 17a KHG, sofern dem Ausbildungsbudget zuzurechnen und in DA 01 enthalten</t>
  </si>
  <si>
    <t>Pflegeeinrichtungen außerhalb des KHEntgG</t>
  </si>
  <si>
    <t>Personenkreis nach § 4 Abs. 4 KHEntgG</t>
  </si>
  <si>
    <t>Pflegerische Leistungen für externe Dritte</t>
  </si>
  <si>
    <t>7a</t>
  </si>
  <si>
    <t>7b</t>
  </si>
  <si>
    <t xml:space="preserve">Ausgangsbasis pflegebudgetrelevanter Kosten </t>
  </si>
  <si>
    <t>Weitere pflegebudgetrelevante Kosten</t>
  </si>
  <si>
    <t>Beiträge zur berufsgenossenschaftlichen Unfallversicherung (Anteil für Pflege)</t>
  </si>
  <si>
    <t>Tabelle zur Herleitung der pflegebudgetrelevanten Kosten gemäß Anlage 3 der Pflegepersonalkostenabgrenzungsvereinbarung vom 18.02.2019</t>
  </si>
  <si>
    <t>Pflegeleistungen im Rahmen der Wahlleistung für gesondert berechenbare Unterkunft</t>
  </si>
  <si>
    <t>Gestellungsgelder, sofern unter Sachkosten verbucht</t>
  </si>
  <si>
    <t xml:space="preserve">Pflegerische Leistungen von externen Dritten </t>
  </si>
  <si>
    <t>Pflegedienstleitung (inkl. hauptamtliche Stellvertretung) im Krankenhausdirektorium
(sofern in Dienstart 01 enthalten)</t>
  </si>
  <si>
    <t>Besondere Versorgung nach § 140a SGB V [Integrierte Versorgung]</t>
  </si>
  <si>
    <t>Strukturierte Behandlungsprogramme nach § 137f SGB V [Disease Management Programme]</t>
  </si>
  <si>
    <t>Summe</t>
  </si>
  <si>
    <t>Gesundheits- und Krankenpflege</t>
  </si>
  <si>
    <t>Gesundheits- und Kinderkrankenpflege</t>
  </si>
  <si>
    <t>Altenpflege</t>
  </si>
  <si>
    <t>sonstiger pflegerischer Beruf 
(Gesundheits- und Pflegeassistenz, Pflegefachhilfe, Kranken- und Altenpflegehilfe, Sozialassistenz, Kinderpflegehelfer)</t>
  </si>
  <si>
    <t>Pflegedienstleitung nach Dienstart 01</t>
  </si>
  <si>
    <t>Krankenpflegehilfe</t>
  </si>
  <si>
    <t>Zwischensumme Anteile für nicht-pflegebudgetrelevante Leistungsbereiche (Vollkräfte im direkten Beschäftigungsverhältnis)</t>
  </si>
  <si>
    <t>Stationssekretärinnen</t>
  </si>
  <si>
    <t>davon: Bezahlte Überstunden und Bereitschaftsdienste (§ 3 Abs. 4 gemäß § 9 Abs. 1 Nr. 8 KHEntgG)</t>
  </si>
  <si>
    <t>Kosten
in EUR</t>
  </si>
  <si>
    <t>Kräfte 
in VK</t>
  </si>
  <si>
    <t>Abgrenzung 
in EUR</t>
  </si>
  <si>
    <t xml:space="preserve">Kosten in der Dienstart 01 (Pflegedienst, einschließlich Auszubildende) nach KHBV </t>
  </si>
  <si>
    <t>Zwischensumme</t>
  </si>
  <si>
    <t>Summe pflegebudgetrelevanter Personalkosten</t>
  </si>
  <si>
    <t>Anteile</t>
  </si>
  <si>
    <t>Pflegefachkräfte</t>
  </si>
  <si>
    <t>7c</t>
  </si>
  <si>
    <t>davon: Personalkosten für haupt- und nebenberufliche Lehrpersonal der Ausbildungsstätte, soweit in der Dienstart 01 berücksichtigt</t>
  </si>
  <si>
    <t>davon: Abzüglich der im Datenjahr enthaltenen gesamten Rückstellungsbildungen für den Pflegedienst</t>
  </si>
  <si>
    <t>davon: Zuzüglich Verbrauch oder Auszahlung von Rückstellungen für den Pflegedienst</t>
  </si>
  <si>
    <t>Anzurechnender Anteil der Personalkosten für Auszubildende in der Pflege (sofern nicht in Dienstart 01 enthalten)</t>
  </si>
  <si>
    <t>Beispiel DK</t>
  </si>
  <si>
    <t>Neue Untersuchungs- und Behandlungsmethoden (NUB) nach § 6 Abs. 2 KHEntgG</t>
  </si>
  <si>
    <t>Anteile für nicht pflegebudgetrelevante Leistungsbereiche (lfd. Nr. 5 - 23):</t>
  </si>
  <si>
    <t>1a</t>
  </si>
  <si>
    <t>3a</t>
  </si>
  <si>
    <t>3b</t>
  </si>
  <si>
    <r>
      <t xml:space="preserve">Rückstellungen gemäß Punkt 2.2 </t>
    </r>
    <r>
      <rPr>
        <sz val="11"/>
        <color theme="1"/>
        <rFont val="Calibri"/>
        <family val="2"/>
        <scheme val="minor"/>
      </rPr>
      <t>(Pflegepersonalkostenabgrenzungsvereinbarung)</t>
    </r>
  </si>
  <si>
    <r>
      <t xml:space="preserve">- davon Praxisanleitung </t>
    </r>
    <r>
      <rPr>
        <sz val="11"/>
        <color theme="1"/>
        <rFont val="Calibri"/>
        <family val="2"/>
        <scheme val="minor"/>
      </rPr>
      <t>[Kosten für Praxisanleitung inkl. Fort- und Weiterbildung
 (Ausfallzeiten, Reisekosten und Kursgebühren)]</t>
    </r>
  </si>
  <si>
    <r>
      <t xml:space="preserve">- davon Auszubildende </t>
    </r>
    <r>
      <rPr>
        <sz val="11"/>
        <color theme="1"/>
        <rFont val="Calibri"/>
        <family val="2"/>
        <scheme val="minor"/>
      </rPr>
      <t>(Bruttopersonalkosten inkl. Rückstellungsbildungen für Pflegeschüler)</t>
    </r>
  </si>
  <si>
    <r>
      <t xml:space="preserve">verbleibende pflegebudgetrelevante Pflegepersonalkosten (im direkten Beschäftigungsverhältnis)
</t>
    </r>
    <r>
      <rPr>
        <sz val="11"/>
        <color theme="1"/>
        <rFont val="Calibri"/>
        <family val="2"/>
        <scheme val="minor"/>
      </rPr>
      <t>- Voll- und teilstationäre Leistungsbereiche (Haupt- und Belegabteilungen)
- Vor- und nachstationäre Leistungen (soweit nicht gesondert berechenbar)
- Stationäre Behandlungsleistungen für "Studienpatienten" (soweit nicht anderweitig vergütet)
- Besondere Einrichtungen gem. § 17b Abs. 1 Satz 10 KHG
- Behandlung von Zivilpatienten in Bundeswehrkrankenhäusern
- Patientenbehandlungen in Krankenhäusern der Träger der gesetzlichen Unfallversicherung
(soweit nicht die Unfallversicherung die Kosten trägt)</t>
    </r>
  </si>
  <si>
    <r>
      <t xml:space="preserve">Sachkosten für Leiharbeiter und Honorarkräfte </t>
    </r>
    <r>
      <rPr>
        <sz val="11"/>
        <color theme="1"/>
        <rFont val="Calibri"/>
        <family val="2"/>
        <scheme val="minor"/>
      </rPr>
      <t>(ohne direktes Beschäftigungsverhältnis - nur für pflegebudgetrelevante Leistungsbereiche)</t>
    </r>
  </si>
  <si>
    <t>Qualitätsverträge nach § 136b Abs. 1 Nr. 4 SGB V</t>
  </si>
  <si>
    <t>Altenpflegehelfer/-innen</t>
  </si>
  <si>
    <t>lfd. Nr.</t>
  </si>
  <si>
    <t>Berufsbezeichnung</t>
  </si>
  <si>
    <t>Gesundheits- und Krankenpfleger/-innen</t>
  </si>
  <si>
    <t>Gesundheits- und Kinderkrankenpfleger/-innen</t>
  </si>
  <si>
    <t>Krankenpflegehelfer/-innen</t>
  </si>
  <si>
    <t>Altenpfleger/-innen</t>
  </si>
  <si>
    <t>Akademischer Pflegeabschluss</t>
  </si>
  <si>
    <t>Ort, Datum</t>
  </si>
  <si>
    <t>Unterschrift des Krankenhauses</t>
  </si>
  <si>
    <t>Anästhesietechnische Assistenten/-innen</t>
  </si>
  <si>
    <t>(Pflege-) Schülerinnen und Schüler</t>
  </si>
  <si>
    <t>Medizinische und Zahnmedizinische Fachangestellte</t>
  </si>
  <si>
    <t>Über dem Referenzwert 2018 liegende VK der Rubrik "sonstige Berufe"</t>
  </si>
  <si>
    <t>Über dem Referenzwert 2018 liegende VK der Rubrik "ohne Berufsabschluss"</t>
  </si>
  <si>
    <t>Anlage 5</t>
  </si>
  <si>
    <t>davon im Pflegebudget (umfasst Personal mit entsprechender Qualifikation in der unmittelbaren Patientenversorgung auf bettenführenden Stationen (lfd. Nr. 1-10); lfd. Nr. 11 und 13 pflegebudgetrelevante Vollkräfte bis maximal Referenzwert</t>
  </si>
  <si>
    <t xml:space="preserve">Summe (lfd. Nr. 1-13) </t>
  </si>
  <si>
    <t>Formular zur Übermittlung der testierten Daten nach § 6a Abs. 3 Satz 4 KHEntgG. Bitte füllen Sie ausschließlich die unveränderte Original-Vorlage aus.</t>
  </si>
  <si>
    <t>keine Angabe erforderlich</t>
  </si>
  <si>
    <t>Erlöse in EUR</t>
  </si>
  <si>
    <t>nachrichtliche Angabe</t>
  </si>
  <si>
    <t>Anmerkung:</t>
  </si>
  <si>
    <t>Kosten in EUR 
(Personal mit direktem Beschäftigungs-verhältnis)</t>
  </si>
  <si>
    <t xml:space="preserve">Kosten in EUR  
 (Personal ohne direktes Beschäftigungs-verhältnis) </t>
  </si>
  <si>
    <t xml:space="preserve">Kosten in EUR
 (Personal mit direktem Beschäftigungs-verhältnis) </t>
  </si>
  <si>
    <t>15a</t>
  </si>
  <si>
    <t>IK:</t>
  </si>
  <si>
    <t>Budgetjahr:</t>
  </si>
  <si>
    <t>11a</t>
  </si>
  <si>
    <t>davon: Hebammen in der lfd. Nr. 11 (DA 01)</t>
  </si>
  <si>
    <t>davon: Zahnmedizinische Fachangestellte</t>
  </si>
  <si>
    <t>10a</t>
  </si>
  <si>
    <t>Angabe erforderlich</t>
  </si>
  <si>
    <t>Angabe der nicht differenz-ierten Kosten erforderlich</t>
  </si>
  <si>
    <r>
      <t>Notfallsanitäter/-innen und Rettungsassistent/-innen</t>
    </r>
    <r>
      <rPr>
        <vertAlign val="superscript"/>
        <sz val="15"/>
        <rFont val="Calibri"/>
        <family val="2"/>
        <scheme val="minor"/>
      </rPr>
      <t>5</t>
    </r>
  </si>
  <si>
    <r>
      <t>Pflegeassistenten/-innen und Sozialassistenten/-innen</t>
    </r>
    <r>
      <rPr>
        <vertAlign val="superscript"/>
        <sz val="15"/>
        <color rgb="FF000000"/>
        <rFont val="Calibri"/>
        <family val="2"/>
        <scheme val="minor"/>
      </rPr>
      <t>6</t>
    </r>
  </si>
  <si>
    <r>
      <t>davon: Sozialassistenten/-innen</t>
    </r>
    <r>
      <rPr>
        <vertAlign val="superscript"/>
        <sz val="15"/>
        <rFont val="Calibri"/>
        <family val="2"/>
        <scheme val="minor"/>
      </rPr>
      <t>6</t>
    </r>
  </si>
  <si>
    <r>
      <t>Summe Pflegepersonalkosten und VK (Berufsgruppen der lfd. Nr. 1-10)</t>
    </r>
    <r>
      <rPr>
        <b/>
        <vertAlign val="superscript"/>
        <sz val="15"/>
        <rFont val="Calibri"/>
        <family val="2"/>
        <scheme val="minor"/>
      </rPr>
      <t>2</t>
    </r>
  </si>
  <si>
    <r>
      <t>sonstige Berufe</t>
    </r>
    <r>
      <rPr>
        <vertAlign val="superscript"/>
        <sz val="15"/>
        <rFont val="Calibri"/>
        <family val="2"/>
        <scheme val="minor"/>
      </rPr>
      <t>7,8</t>
    </r>
  </si>
  <si>
    <r>
      <t>ohne Berufsabschluss (ohne lfd. Nr. 12)</t>
    </r>
    <r>
      <rPr>
        <vertAlign val="superscript"/>
        <sz val="15"/>
        <rFont val="Calibri"/>
        <family val="2"/>
        <scheme val="minor"/>
      </rPr>
      <t>8</t>
    </r>
  </si>
  <si>
    <r>
      <t>Sonstige nicht differenzierbare Kosten (entsprechend Summe lfd. Nr. 33, 34, 35 Anlage 4)</t>
    </r>
    <r>
      <rPr>
        <b/>
        <vertAlign val="superscript"/>
        <sz val="15"/>
        <color rgb="FF000000"/>
        <rFont val="Calibri"/>
        <family val="2"/>
        <scheme val="minor"/>
      </rPr>
      <t>10</t>
    </r>
  </si>
  <si>
    <r>
      <t>Anzurechnender Anteil der Personalkosten für Auszubildende (entsprechend Summe lfd. Nr. 29 Anlage 4)</t>
    </r>
    <r>
      <rPr>
        <b/>
        <vertAlign val="superscript"/>
        <sz val="15"/>
        <color rgb="FF000000"/>
        <rFont val="Calibri"/>
        <family val="2"/>
        <scheme val="minor"/>
      </rPr>
      <t>10</t>
    </r>
  </si>
  <si>
    <r>
      <t>Summe pflegebudgetrelevante Personalkosten und VK</t>
    </r>
    <r>
      <rPr>
        <b/>
        <vertAlign val="superscript"/>
        <sz val="15"/>
        <rFont val="Calibri"/>
        <family val="2"/>
        <scheme val="minor"/>
      </rPr>
      <t>9,10</t>
    </r>
  </si>
  <si>
    <r>
      <t>Kosten</t>
    </r>
    <r>
      <rPr>
        <b/>
        <vertAlign val="superscript"/>
        <sz val="15"/>
        <color theme="0"/>
        <rFont val="Calibri"/>
        <family val="2"/>
        <scheme val="minor"/>
      </rPr>
      <t xml:space="preserve"> </t>
    </r>
    <r>
      <rPr>
        <b/>
        <sz val="15"/>
        <color theme="0"/>
        <rFont val="Calibri"/>
        <family val="2"/>
        <scheme val="minor"/>
      </rPr>
      <t xml:space="preserve">in EUR
 (Personal ohne direktes Beschäftigungs-verhältnis) </t>
    </r>
  </si>
  <si>
    <r>
      <t>Vollkräfte im Jahresdurchschnitt (mit direktem Beschäftigungs-verhältnis)</t>
    </r>
    <r>
      <rPr>
        <b/>
        <vertAlign val="superscript"/>
        <sz val="15"/>
        <rFont val="Calibri"/>
        <family val="2"/>
        <scheme val="minor"/>
      </rPr>
      <t>3</t>
    </r>
    <r>
      <rPr>
        <b/>
        <sz val="15"/>
        <rFont val="Calibri"/>
        <family val="2"/>
        <scheme val="minor"/>
      </rPr>
      <t xml:space="preserve"> </t>
    </r>
  </si>
  <si>
    <r>
      <t>Vollkräfte im Jahresdurchschnitt (ohne direktes Beschäftigungs-verhältnis)</t>
    </r>
    <r>
      <rPr>
        <b/>
        <vertAlign val="superscript"/>
        <sz val="15"/>
        <rFont val="Calibri"/>
        <family val="2"/>
        <scheme val="minor"/>
      </rPr>
      <t>3,4</t>
    </r>
    <r>
      <rPr>
        <b/>
        <sz val="15"/>
        <rFont val="Calibri"/>
        <family val="2"/>
        <scheme val="minor"/>
      </rPr>
      <t xml:space="preserve"> </t>
    </r>
  </si>
  <si>
    <r>
      <t>Vollkräfte im Jahresdurchschnitt (mit direktem Beschäftigungs-verhältnis)</t>
    </r>
    <r>
      <rPr>
        <b/>
        <vertAlign val="superscript"/>
        <sz val="15"/>
        <color theme="0"/>
        <rFont val="Calibri"/>
        <family val="2"/>
        <scheme val="minor"/>
      </rPr>
      <t>3</t>
    </r>
  </si>
  <si>
    <r>
      <t>Vollkräfte im Jahresdurchschnitt (ohne direktes Beschäftigungs-verhältnis)</t>
    </r>
    <r>
      <rPr>
        <b/>
        <vertAlign val="superscript"/>
        <sz val="15"/>
        <color theme="0"/>
        <rFont val="Calibri"/>
        <family val="2"/>
        <scheme val="minor"/>
      </rPr>
      <t>3,4</t>
    </r>
  </si>
  <si>
    <r>
      <t>Insgesamt</t>
    </r>
    <r>
      <rPr>
        <b/>
        <u/>
        <vertAlign val="superscript"/>
        <sz val="15"/>
        <rFont val="Calibri"/>
        <family val="2"/>
        <scheme val="minor"/>
      </rPr>
      <t>1</t>
    </r>
    <r>
      <rPr>
        <b/>
        <u/>
        <sz val="15"/>
        <rFont val="Calibri"/>
        <family val="2"/>
        <scheme val="minor"/>
      </rPr>
      <t xml:space="preserve"> (umfasst das gesamte Personal mit entsprechender Qualifikation über Dienstarten 01 Pflege, 02 MTD, 03 FD (Ziffer 1-10)</t>
    </r>
  </si>
  <si>
    <r>
      <t>Insgesamt</t>
    </r>
    <r>
      <rPr>
        <b/>
        <u/>
        <vertAlign val="superscript"/>
        <sz val="15"/>
        <rFont val="Calibri"/>
        <family val="2"/>
        <scheme val="minor"/>
      </rPr>
      <t>1</t>
    </r>
    <r>
      <rPr>
        <b/>
        <u/>
        <sz val="15"/>
        <rFont val="Calibri"/>
        <family val="2"/>
        <scheme val="minor"/>
      </rPr>
      <t xml:space="preserve"> (umfasst das gesamte Personal mit entsprechender Qualifikation über  Dienstarten 01 Pflege, 02 MTD, 03 FD (Ziffer 1-10)</t>
    </r>
  </si>
  <si>
    <r>
      <t>Hebammen in der Dienstart 01 (Pflegedienst)</t>
    </r>
    <r>
      <rPr>
        <vertAlign val="superscript"/>
        <sz val="15"/>
        <color rgb="FF000000"/>
        <rFont val="Calibri"/>
        <family val="2"/>
        <scheme val="minor"/>
      </rPr>
      <t>11</t>
    </r>
  </si>
  <si>
    <r>
      <t>Hebammen in der Dienstart 03 (Funktionsdienst)</t>
    </r>
    <r>
      <rPr>
        <vertAlign val="superscript"/>
        <sz val="15"/>
        <color rgb="FF000000"/>
        <rFont val="Calibri"/>
        <family val="2"/>
        <scheme val="minor"/>
      </rPr>
      <t>11</t>
    </r>
  </si>
  <si>
    <r>
      <t>Summe der auf das Vereinbarungsjahr entfallenden Erlöse des Krankenhauses aus den tagesbezogenen Pflegeentgelten nach § 7 Absatz 1 Satz 1 Nr. 6a KHEntgG</t>
    </r>
    <r>
      <rPr>
        <vertAlign val="superscript"/>
        <sz val="15"/>
        <color rgb="FF000000"/>
        <rFont val="Calibri"/>
        <family val="2"/>
        <scheme val="minor"/>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</si>
</sst>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 &quot;€&quot;;[Red]#,##0.00\ &quot;€&quot;"/>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indexed="81"/>
      <name val="Segoe UI"/>
      <family val="2"/>
    </font>
    <font>
      <sz val="10"/>
      <color rgb="FF000000"/>
      <name val="Times New Roman"/>
      <family val="1"/>
    </font>
    <font>
      <sz val="10"/>
      <color rgb="FF000000"/>
      <name val="Times New Roman"/>
      <family val="1"/>
    </font>
    <font>
      <sz val="10"/>
      <color indexed="64"/>
      <name val="Times New Roman"/>
      <family val="1"/>
    </font>
    <font>
      <sz val="11"/>
      <color theme="1"/>
      <name val="Calibri"/>
      <family val="2"/>
      <scheme val="minor"/>
    </font>
    <font>
      <sz val="15"/>
      <color rgb="FF000000"/>
      <name val="Calibri"/>
      <family val="2"/>
      <scheme val="minor"/>
    </font>
    <font>
      <vertAlign val="superscript"/>
      <sz val="15"/>
      <name val="Calibri"/>
      <family val="2"/>
      <scheme val="minor"/>
    </font>
    <font>
      <vertAlign val="superscript"/>
      <sz val="15"/>
      <color rgb="FF000000"/>
      <name val="Calibri"/>
      <family val="2"/>
      <scheme val="minor"/>
    </font>
    <font>
      <sz val="15"/>
      <name val="Calibri"/>
      <family val="2"/>
      <scheme val="minor"/>
    </font>
    <font>
      <b/>
      <sz val="15"/>
      <name val="Calibri"/>
      <family val="2"/>
      <scheme val="minor"/>
    </font>
    <font>
      <b/>
      <vertAlign val="superscript"/>
      <sz val="15"/>
      <name val="Calibri"/>
      <family val="2"/>
      <scheme val="minor"/>
    </font>
    <font>
      <b/>
      <sz val="15"/>
      <color rgb="FF000000"/>
      <name val="Calibri"/>
      <family val="2"/>
      <scheme val="minor"/>
    </font>
    <font>
      <b/>
      <vertAlign val="superscript"/>
      <sz val="15"/>
      <color rgb="FF000000"/>
      <name val="Calibri"/>
      <family val="2"/>
      <scheme val="minor"/>
    </font>
    <font>
      <b/>
      <sz val="15"/>
      <color theme="0"/>
      <name val="Calibri"/>
      <family val="2"/>
      <scheme val="minor"/>
    </font>
    <font>
      <b/>
      <vertAlign val="superscript"/>
      <sz val="15"/>
      <color theme="0"/>
      <name val="Calibri"/>
      <family val="2"/>
      <scheme val="minor"/>
    </font>
    <font>
      <b/>
      <u/>
      <sz val="15"/>
      <color rgb="FF000000"/>
      <name val="Calibri"/>
      <family val="2"/>
      <scheme val="minor"/>
    </font>
    <font>
      <b/>
      <u/>
      <vertAlign val="superscript"/>
      <sz val="15"/>
      <name val="Calibri"/>
      <family val="2"/>
      <scheme val="minor"/>
    </font>
    <font>
      <b/>
      <u/>
      <sz val="15"/>
      <name val="Calibri"/>
      <family val="2"/>
      <scheme val="minor"/>
    </font>
    <font>
      <sz val="15"/>
      <color rgb="FFFF0000"/>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lightUp"/>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bgColor indexed="64"/>
      </patternFill>
    </fill>
    <fill>
      <patternFill patternType="lightUp">
        <bgColor theme="0"/>
      </patternFill>
    </fill>
    <fill>
      <patternFill patternType="lightUp">
        <bgColor theme="0" tint="-0.14996795556505021"/>
      </patternFill>
    </fill>
    <fill>
      <patternFill patternType="solid">
        <fgColor indexed="65"/>
        <bgColor indexed="64"/>
      </patternFill>
    </fill>
    <fill>
      <patternFill patternType="solid">
        <fgColor rgb="FFF2F2F2"/>
      </patternFill>
    </fill>
    <fill>
      <patternFill patternType="solid">
        <fgColor theme="7"/>
        <bgColor indexed="64"/>
      </patternFill>
    </fill>
    <fill>
      <patternFill patternType="solid">
        <fgColor rgb="FFFFFFE3"/>
        <bgColor indexed="64"/>
      </patternFill>
    </fill>
    <fill>
      <patternFill patternType="solid">
        <fgColor rgb="FFFFC000"/>
        <bgColor indexed="64"/>
      </patternFill>
    </fill>
    <fill>
      <patternFill patternType="solid">
        <fgColor theme="1"/>
        <bgColor indexed="64"/>
      </patternFill>
    </fill>
    <fill>
      <patternFill patternType="solid">
        <fgColor rgb="FFDDDDDD"/>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medium">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medium">
        <color indexed="64"/>
      </right>
      <top style="thin">
        <color indexed="64"/>
      </top>
      <bottom/>
      <diagonal/>
    </border>
    <border>
      <left style="medium">
        <color indexed="64"/>
      </left>
      <right style="mediumDashed">
        <color indexed="64"/>
      </right>
      <top style="double">
        <color indexed="64"/>
      </top>
      <bottom style="double">
        <color indexed="64"/>
      </bottom>
      <diagonal/>
    </border>
    <border>
      <left style="mediumDashed">
        <color indexed="64"/>
      </left>
      <right style="mediumDashed">
        <color indexed="64"/>
      </right>
      <top style="double">
        <color indexed="64"/>
      </top>
      <bottom style="double">
        <color indexed="64"/>
      </bottom>
      <diagonal/>
    </border>
    <border>
      <left style="mediumDashed">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Dashed">
        <color indexed="64"/>
      </right>
      <top style="thin">
        <color indexed="64"/>
      </top>
      <bottom style="dashed">
        <color indexed="64"/>
      </bottom>
      <diagonal/>
    </border>
    <border>
      <left style="mediumDashed">
        <color indexed="64"/>
      </left>
      <right style="mediumDashed">
        <color indexed="64"/>
      </right>
      <top style="thin">
        <color indexed="64"/>
      </top>
      <bottom style="dashed">
        <color indexed="64"/>
      </bottom>
      <diagonal/>
    </border>
    <border>
      <left style="mediumDashed">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Dashed">
        <color indexed="64"/>
      </right>
      <top style="dashed">
        <color indexed="64"/>
      </top>
      <bottom style="dashed">
        <color indexed="64"/>
      </bottom>
      <diagonal/>
    </border>
    <border>
      <left style="mediumDashed">
        <color indexed="64"/>
      </left>
      <right style="mediumDashed">
        <color indexed="64"/>
      </right>
      <top style="dashed">
        <color indexed="64"/>
      </top>
      <bottom style="dashed">
        <color indexed="64"/>
      </bottom>
      <diagonal/>
    </border>
    <border>
      <left style="medium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Dashed">
        <color indexed="64"/>
      </right>
      <top style="dashed">
        <color indexed="64"/>
      </top>
      <bottom style="thin">
        <color indexed="64"/>
      </bottom>
      <diagonal/>
    </border>
    <border>
      <left style="mediumDashed">
        <color indexed="64"/>
      </left>
      <right style="mediumDashed">
        <color indexed="64"/>
      </right>
      <top style="dashed">
        <color indexed="64"/>
      </top>
      <bottom style="thin">
        <color indexed="64"/>
      </bottom>
      <diagonal/>
    </border>
    <border>
      <left style="mediumDashed">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Dashed">
        <color indexed="64"/>
      </right>
      <top style="dashed">
        <color indexed="64"/>
      </top>
      <bottom style="double">
        <color indexed="64"/>
      </bottom>
      <diagonal/>
    </border>
    <border>
      <left style="mediumDashed">
        <color indexed="64"/>
      </left>
      <right style="mediumDashed">
        <color indexed="64"/>
      </right>
      <top style="dashed">
        <color indexed="64"/>
      </top>
      <bottom style="double">
        <color indexed="64"/>
      </bottom>
      <diagonal/>
    </border>
    <border>
      <left style="mediumDashed">
        <color indexed="64"/>
      </left>
      <right style="medium">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Dashed">
        <color indexed="64"/>
      </right>
      <top/>
      <bottom style="double">
        <color indexed="64"/>
      </bottom>
      <diagonal/>
    </border>
    <border>
      <left style="mediumDashed">
        <color indexed="64"/>
      </left>
      <right style="mediumDashed">
        <color indexed="64"/>
      </right>
      <top/>
      <bottom style="double">
        <color indexed="64"/>
      </bottom>
      <diagonal/>
    </border>
    <border>
      <left style="mediumDashed">
        <color indexed="64"/>
      </left>
      <right style="medium">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ck">
        <color auto="1"/>
      </right>
      <top/>
      <bottom style="thick">
        <color auto="1"/>
      </bottom>
      <diagonal/>
    </border>
    <border>
      <left/>
      <right style="thick">
        <color auto="1"/>
      </right>
      <top/>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auto="1"/>
      </left>
      <right/>
      <top/>
      <bottom/>
      <diagonal/>
    </border>
  </borders>
  <cellStyleXfs count="8">
    <xf numFmtId="0" fontId="0" fillId="0" borderId="0"/>
    <xf numFmtId="0" fontId="7" fillId="0" borderId="0"/>
    <xf numFmtId="164" fontId="2" fillId="12" borderId="49" applyAlignment="0" applyProtection="0"/>
    <xf numFmtId="0" fontId="8" fillId="0" borderId="0"/>
    <xf numFmtId="0" fontId="9" fillId="0" borderId="0"/>
    <xf numFmtId="0" fontId="10" fillId="0" borderId="0"/>
    <xf numFmtId="43" fontId="10" fillId="0" borderId="0" applyFont="0" applyFill="0" applyBorder="0" applyAlignment="0" applyProtection="0"/>
    <xf numFmtId="0" fontId="7" fillId="0" borderId="0"/>
  </cellStyleXfs>
  <cellXfs count="26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Fill="1" applyAlignment="1">
      <alignment vertical="center"/>
    </xf>
    <xf numFmtId="0" fontId="1" fillId="3" borderId="2" xfId="0" applyFont="1" applyFill="1" applyBorder="1" applyAlignment="1">
      <alignment horizontal="center" vertical="center" wrapText="1"/>
    </xf>
    <xf numFmtId="4" fontId="4" fillId="0" borderId="0" xfId="0" quotePrefix="1" applyNumberFormat="1" applyFont="1" applyBorder="1" applyAlignment="1">
      <alignment horizontal="left" vertical="center" wrapText="1"/>
    </xf>
    <xf numFmtId="4" fontId="4" fillId="0" borderId="0" xfId="0" applyNumberFormat="1" applyFont="1" applyAlignment="1">
      <alignment vertical="center" wrapText="1"/>
    </xf>
    <xf numFmtId="4" fontId="4" fillId="0" borderId="0" xfId="0" quotePrefix="1" applyNumberFormat="1" applyFont="1" applyBorder="1" applyAlignment="1">
      <alignment vertical="center" wrapText="1"/>
    </xf>
    <xf numFmtId="4" fontId="4" fillId="0" borderId="0" xfId="0" applyNumberFormat="1" applyFont="1" applyBorder="1" applyAlignment="1">
      <alignment vertical="center" wrapText="1"/>
    </xf>
    <xf numFmtId="0" fontId="1" fillId="2" borderId="2"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5" borderId="6" xfId="0" applyNumberFormat="1" applyFont="1" applyFill="1" applyBorder="1" applyAlignment="1">
      <alignment horizontal="right" vertical="center" wrapText="1"/>
    </xf>
    <xf numFmtId="4" fontId="3" fillId="5" borderId="7" xfId="0" applyNumberFormat="1" applyFont="1" applyFill="1" applyBorder="1" applyAlignment="1">
      <alignment horizontal="right" vertical="center" wrapText="1"/>
    </xf>
    <xf numFmtId="4" fontId="3" fillId="5" borderId="8" xfId="0" applyNumberFormat="1" applyFont="1" applyFill="1" applyBorder="1" applyAlignment="1">
      <alignment horizontal="right" vertical="center" wrapText="1"/>
    </xf>
    <xf numFmtId="4" fontId="3" fillId="5" borderId="13" xfId="0" applyNumberFormat="1" applyFont="1" applyFill="1" applyBorder="1" applyAlignment="1">
      <alignment horizontal="right" vertical="center" wrapText="1"/>
    </xf>
    <xf numFmtId="4" fontId="3" fillId="5" borderId="14" xfId="0" applyNumberFormat="1" applyFont="1" applyFill="1" applyBorder="1" applyAlignment="1">
      <alignment horizontal="right" vertical="center" wrapText="1"/>
    </xf>
    <xf numFmtId="4" fontId="3" fillId="5" borderId="15" xfId="0" applyNumberFormat="1" applyFont="1" applyFill="1" applyBorder="1" applyAlignment="1">
      <alignment horizontal="right" vertical="center" wrapText="1"/>
    </xf>
    <xf numFmtId="4" fontId="3" fillId="5" borderId="16" xfId="0" applyNumberFormat="1" applyFont="1" applyFill="1" applyBorder="1" applyAlignment="1">
      <alignment horizontal="right" vertical="center" wrapText="1"/>
    </xf>
    <xf numFmtId="4" fontId="3" fillId="5" borderId="17" xfId="0" applyNumberFormat="1" applyFont="1" applyFill="1" applyBorder="1" applyAlignment="1">
      <alignment horizontal="right" vertical="center" wrapText="1"/>
    </xf>
    <xf numFmtId="4" fontId="3" fillId="5" borderId="18" xfId="0" applyNumberFormat="1" applyFont="1" applyFill="1" applyBorder="1" applyAlignment="1">
      <alignment horizontal="right" vertical="center" wrapText="1"/>
    </xf>
    <xf numFmtId="4" fontId="3" fillId="0" borderId="6" xfId="0" quotePrefix="1" applyNumberFormat="1" applyFont="1" applyBorder="1" applyAlignment="1">
      <alignment horizontal="right" vertical="center" wrapText="1"/>
    </xf>
    <xf numFmtId="4" fontId="3" fillId="0" borderId="7" xfId="0" quotePrefix="1" applyNumberFormat="1" applyFont="1" applyBorder="1" applyAlignment="1">
      <alignment horizontal="right" vertical="center" wrapText="1"/>
    </xf>
    <xf numFmtId="4" fontId="3" fillId="4" borderId="6"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3" fillId="7" borderId="8" xfId="0" applyNumberFormat="1" applyFont="1" applyFill="1" applyBorder="1" applyAlignment="1">
      <alignment horizontal="right" vertical="center" wrapText="1"/>
    </xf>
    <xf numFmtId="4" fontId="3" fillId="4" borderId="6" xfId="0" quotePrefix="1" applyNumberFormat="1" applyFont="1" applyFill="1" applyBorder="1" applyAlignment="1">
      <alignment horizontal="right" vertical="center" wrapText="1"/>
    </xf>
    <xf numFmtId="4" fontId="3" fillId="4" borderId="7" xfId="0" quotePrefix="1" applyNumberFormat="1" applyFont="1" applyFill="1" applyBorder="1" applyAlignment="1">
      <alignment horizontal="right" vertical="center" wrapText="1"/>
    </xf>
    <xf numFmtId="4" fontId="3" fillId="4" borderId="8" xfId="0" quotePrefix="1" applyNumberFormat="1" applyFont="1" applyFill="1" applyBorder="1" applyAlignment="1">
      <alignment horizontal="right" vertical="center" wrapText="1"/>
    </xf>
    <xf numFmtId="4" fontId="4" fillId="5" borderId="10"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6" borderId="10" xfId="0" applyNumberFormat="1" applyFont="1" applyFill="1" applyBorder="1" applyAlignment="1">
      <alignment horizontal="right" vertical="center" wrapText="1"/>
    </xf>
    <xf numFmtId="4" fontId="4" fillId="6" borderId="11" xfId="0" applyNumberFormat="1" applyFont="1" applyFill="1" applyBorder="1" applyAlignment="1">
      <alignment horizontal="right" vertical="center" wrapText="1"/>
    </xf>
    <xf numFmtId="4" fontId="4" fillId="6" borderId="12" xfId="0" applyNumberFormat="1" applyFont="1" applyFill="1" applyBorder="1" applyAlignment="1">
      <alignment horizontal="right" vertical="center" wrapText="1"/>
    </xf>
    <xf numFmtId="4" fontId="3" fillId="5" borderId="21" xfId="0" applyNumberFormat="1" applyFont="1" applyFill="1" applyBorder="1" applyAlignment="1">
      <alignment horizontal="right" vertical="center" wrapText="1"/>
    </xf>
    <xf numFmtId="4" fontId="3" fillId="5" borderId="22"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3" fillId="7" borderId="21" xfId="0" applyNumberFormat="1" applyFont="1" applyFill="1" applyBorder="1" applyAlignment="1">
      <alignment horizontal="right" vertical="center" wrapText="1"/>
    </xf>
    <xf numFmtId="4" fontId="3" fillId="7" borderId="22" xfId="0" applyNumberFormat="1" applyFont="1" applyFill="1" applyBorder="1" applyAlignment="1">
      <alignment horizontal="right" vertical="center" wrapText="1"/>
    </xf>
    <xf numFmtId="4" fontId="3" fillId="7" borderId="23" xfId="0" applyNumberFormat="1" applyFont="1" applyFill="1" applyBorder="1" applyAlignment="1">
      <alignment horizontal="right" vertical="center" wrapText="1"/>
    </xf>
    <xf numFmtId="4" fontId="3" fillId="5" borderId="26" xfId="0" applyNumberFormat="1" applyFont="1" applyFill="1" applyBorder="1" applyAlignment="1">
      <alignment horizontal="right" vertical="center" wrapText="1"/>
    </xf>
    <xf numFmtId="4" fontId="3" fillId="5" borderId="27" xfId="0" applyNumberFormat="1" applyFont="1" applyFill="1" applyBorder="1" applyAlignment="1">
      <alignment horizontal="right" vertical="center" wrapText="1"/>
    </xf>
    <xf numFmtId="4" fontId="3" fillId="5" borderId="28" xfId="0" applyNumberFormat="1" applyFont="1" applyFill="1" applyBorder="1" applyAlignment="1">
      <alignment horizontal="right" vertical="center" wrapText="1"/>
    </xf>
    <xf numFmtId="4" fontId="3" fillId="0" borderId="26" xfId="0" quotePrefix="1" applyNumberFormat="1" applyFont="1" applyBorder="1" applyAlignment="1">
      <alignment horizontal="right" vertical="center" wrapText="1"/>
    </xf>
    <xf numFmtId="4" fontId="3" fillId="0" borderId="27" xfId="0" quotePrefix="1" applyNumberFormat="1" applyFont="1" applyBorder="1" applyAlignment="1">
      <alignment horizontal="right" vertical="center" wrapText="1"/>
    </xf>
    <xf numFmtId="4" fontId="3" fillId="4" borderId="26" xfId="0" quotePrefix="1" applyNumberFormat="1" applyFont="1" applyFill="1" applyBorder="1" applyAlignment="1">
      <alignment horizontal="right" vertical="center" wrapText="1"/>
    </xf>
    <xf numFmtId="4" fontId="3" fillId="4" borderId="27" xfId="0" quotePrefix="1" applyNumberFormat="1" applyFont="1" applyFill="1" applyBorder="1" applyAlignment="1">
      <alignment horizontal="right" vertical="center" wrapText="1"/>
    </xf>
    <xf numFmtId="4" fontId="3" fillId="4" borderId="28" xfId="0" quotePrefix="1" applyNumberFormat="1" applyFont="1" applyFill="1" applyBorder="1" applyAlignment="1">
      <alignment horizontal="right" vertical="center" wrapText="1"/>
    </xf>
    <xf numFmtId="4" fontId="3" fillId="5" borderId="31" xfId="0" applyNumberFormat="1" applyFont="1" applyFill="1" applyBorder="1" applyAlignment="1">
      <alignment horizontal="right" vertical="center" wrapText="1"/>
    </xf>
    <xf numFmtId="4" fontId="3" fillId="5" borderId="33" xfId="0" applyNumberFormat="1" applyFont="1" applyFill="1" applyBorder="1" applyAlignment="1">
      <alignment horizontal="right" vertical="center" wrapText="1"/>
    </xf>
    <xf numFmtId="4" fontId="3" fillId="0" borderId="21"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0" borderId="31" xfId="0" applyNumberFormat="1" applyFont="1" applyBorder="1" applyAlignment="1">
      <alignment horizontal="right" vertical="center" wrapText="1"/>
    </xf>
    <xf numFmtId="4" fontId="3" fillId="0" borderId="33" xfId="0" applyNumberFormat="1" applyFont="1" applyBorder="1" applyAlignment="1">
      <alignment horizontal="right" vertical="center" wrapText="1"/>
    </xf>
    <xf numFmtId="0" fontId="2" fillId="0" borderId="36" xfId="0" quotePrefix="1" applyFont="1" applyBorder="1" applyAlignment="1">
      <alignment vertical="center" wrapText="1"/>
    </xf>
    <xf numFmtId="4" fontId="4" fillId="5" borderId="34" xfId="0" applyNumberFormat="1" applyFont="1" applyFill="1" applyBorder="1" applyAlignment="1">
      <alignment horizontal="right" vertical="center" wrapText="1"/>
    </xf>
    <xf numFmtId="4" fontId="3" fillId="5" borderId="8" xfId="0" quotePrefix="1" applyNumberFormat="1" applyFont="1" applyFill="1" applyBorder="1" applyAlignment="1">
      <alignment horizontal="right" vertical="center" wrapText="1"/>
    </xf>
    <xf numFmtId="4" fontId="3" fillId="5" borderId="28" xfId="0" quotePrefix="1" applyNumberFormat="1" applyFont="1" applyFill="1" applyBorder="1" applyAlignment="1">
      <alignment horizontal="right" vertical="center" wrapText="1"/>
    </xf>
    <xf numFmtId="4" fontId="3" fillId="7" borderId="8" xfId="0" quotePrefix="1" applyNumberFormat="1" applyFont="1" applyFill="1" applyBorder="1" applyAlignment="1">
      <alignment horizontal="right" vertical="center" wrapText="1"/>
    </xf>
    <xf numFmtId="4" fontId="3" fillId="7" borderId="28" xfId="0" quotePrefix="1" applyNumberFormat="1" applyFont="1" applyFill="1" applyBorder="1" applyAlignment="1">
      <alignment horizontal="right" vertical="center" wrapText="1"/>
    </xf>
    <xf numFmtId="4" fontId="3" fillId="9" borderId="23" xfId="0" applyNumberFormat="1" applyFont="1" applyFill="1" applyBorder="1" applyAlignment="1">
      <alignment horizontal="right" vertical="center" wrapText="1"/>
    </xf>
    <xf numFmtId="4" fontId="3" fillId="10" borderId="23" xfId="0" applyNumberFormat="1" applyFont="1" applyFill="1" applyBorder="1" applyAlignment="1">
      <alignment horizontal="right" vertical="center" wrapText="1"/>
    </xf>
    <xf numFmtId="0" fontId="0" fillId="8" borderId="2" xfId="0" quotePrefix="1" applyFont="1" applyFill="1" applyBorder="1" applyAlignment="1">
      <alignment vertical="center" wrapText="1"/>
    </xf>
    <xf numFmtId="4" fontId="3" fillId="8" borderId="28" xfId="0" quotePrefix="1" applyNumberFormat="1" applyFont="1" applyFill="1" applyBorder="1" applyAlignment="1">
      <alignment horizontal="right" vertical="center" wrapText="1"/>
    </xf>
    <xf numFmtId="4" fontId="3" fillId="11" borderId="26" xfId="0" quotePrefix="1" applyNumberFormat="1" applyFont="1" applyFill="1" applyBorder="1" applyAlignment="1">
      <alignment horizontal="right" vertical="center" wrapText="1"/>
    </xf>
    <xf numFmtId="4" fontId="3" fillId="11" borderId="27" xfId="0" quotePrefix="1" applyNumberFormat="1" applyFont="1" applyFill="1" applyBorder="1" applyAlignment="1">
      <alignment horizontal="right" vertical="center" wrapText="1"/>
    </xf>
    <xf numFmtId="4" fontId="3" fillId="5" borderId="39" xfId="0" applyNumberFormat="1" applyFont="1" applyFill="1" applyBorder="1" applyAlignment="1">
      <alignment horizontal="right" vertical="center" wrapText="1"/>
    </xf>
    <xf numFmtId="4" fontId="3" fillId="5" borderId="40" xfId="0" applyNumberFormat="1" applyFont="1" applyFill="1" applyBorder="1" applyAlignment="1">
      <alignment horizontal="right" vertical="center" wrapText="1"/>
    </xf>
    <xf numFmtId="4" fontId="3" fillId="5" borderId="41" xfId="0" applyNumberFormat="1" applyFont="1" applyFill="1" applyBorder="1" applyAlignment="1">
      <alignment horizontal="right" vertical="center" wrapText="1"/>
    </xf>
    <xf numFmtId="4" fontId="3" fillId="0" borderId="39" xfId="0" quotePrefix="1" applyNumberFormat="1" applyFont="1" applyBorder="1" applyAlignment="1">
      <alignment horizontal="right" vertical="center" wrapText="1"/>
    </xf>
    <xf numFmtId="4" fontId="3" fillId="0" borderId="40" xfId="0" quotePrefix="1" applyNumberFormat="1" applyFont="1" applyBorder="1" applyAlignment="1">
      <alignment horizontal="right" vertical="center" wrapText="1"/>
    </xf>
    <xf numFmtId="4" fontId="3" fillId="8" borderId="41" xfId="0" quotePrefix="1" applyNumberFormat="1" applyFont="1" applyFill="1" applyBorder="1" applyAlignment="1">
      <alignment horizontal="right" vertical="center" wrapText="1"/>
    </xf>
    <xf numFmtId="4" fontId="3" fillId="11" borderId="39" xfId="0" quotePrefix="1" applyNumberFormat="1" applyFont="1" applyFill="1" applyBorder="1" applyAlignment="1">
      <alignment horizontal="right" vertical="center" wrapText="1"/>
    </xf>
    <xf numFmtId="4" fontId="3" fillId="11" borderId="40" xfId="0" quotePrefix="1" applyNumberFormat="1" applyFont="1" applyFill="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4" borderId="13"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 fontId="3" fillId="4" borderId="15" xfId="0" applyNumberFormat="1" applyFont="1" applyFill="1" applyBorder="1" applyAlignment="1">
      <alignment horizontal="right" vertical="center" wrapText="1"/>
    </xf>
    <xf numFmtId="4" fontId="4" fillId="5" borderId="46" xfId="0" applyNumberFormat="1" applyFont="1" applyFill="1" applyBorder="1" applyAlignment="1">
      <alignment horizontal="right" vertical="center" wrapText="1"/>
    </xf>
    <xf numFmtId="4" fontId="4" fillId="5" borderId="47" xfId="0" applyNumberFormat="1" applyFont="1" applyFill="1" applyBorder="1" applyAlignment="1">
      <alignment horizontal="right" vertical="center" wrapText="1"/>
    </xf>
    <xf numFmtId="4" fontId="4" fillId="5" borderId="48" xfId="0"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4" fontId="3" fillId="4" borderId="16" xfId="0" applyNumberFormat="1" applyFont="1" applyFill="1" applyBorder="1" applyAlignment="1">
      <alignment horizontal="right" vertical="center" wrapText="1"/>
    </xf>
    <xf numFmtId="4" fontId="3" fillId="4" borderId="17" xfId="0" applyNumberFormat="1" applyFont="1" applyFill="1" applyBorder="1" applyAlignment="1">
      <alignment horizontal="right" vertical="center" wrapText="1"/>
    </xf>
    <xf numFmtId="4" fontId="3" fillId="4" borderId="18" xfId="0" applyNumberFormat="1" applyFont="1" applyFill="1" applyBorder="1" applyAlignment="1">
      <alignment horizontal="right" vertical="center" wrapText="1"/>
    </xf>
    <xf numFmtId="0" fontId="4" fillId="8" borderId="0" xfId="0" quotePrefix="1" applyFont="1" applyFill="1" applyBorder="1" applyAlignment="1">
      <alignmen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20" xfId="0" quotePrefix="1" applyFont="1" applyFill="1" applyBorder="1" applyAlignment="1">
      <alignment vertical="center" wrapText="1"/>
    </xf>
    <xf numFmtId="0" fontId="0" fillId="0" borderId="25" xfId="0" quotePrefix="1" applyFont="1" applyFill="1" applyBorder="1" applyAlignment="1">
      <alignment vertical="center" wrapText="1"/>
    </xf>
    <xf numFmtId="0" fontId="0" fillId="0" borderId="38" xfId="0" quotePrefix="1" applyFont="1" applyFill="1" applyBorder="1" applyAlignment="1">
      <alignment vertical="center" wrapText="1"/>
    </xf>
    <xf numFmtId="0" fontId="2" fillId="0" borderId="9"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0" xfId="0" applyFont="1" applyAlignment="1">
      <alignment vertical="center" wrapText="1"/>
    </xf>
    <xf numFmtId="0" fontId="0" fillId="0" borderId="2" xfId="0" quotePrefix="1" applyFont="1" applyBorder="1" applyAlignment="1">
      <alignment vertical="center" wrapText="1"/>
    </xf>
    <xf numFmtId="0" fontId="0" fillId="0" borderId="2" xfId="0" quotePrefix="1" applyFont="1" applyFill="1" applyBorder="1" applyAlignment="1">
      <alignment vertical="center" wrapText="1"/>
    </xf>
    <xf numFmtId="0" fontId="0" fillId="0" borderId="43" xfId="0" quotePrefix="1" applyFont="1" applyFill="1" applyBorder="1" applyAlignment="1">
      <alignment vertical="center" wrapText="1"/>
    </xf>
    <xf numFmtId="0" fontId="0" fillId="0" borderId="45" xfId="0" quotePrefix="1" applyFont="1" applyFill="1" applyBorder="1" applyAlignment="1">
      <alignment vertical="center" wrapText="1"/>
    </xf>
    <xf numFmtId="0" fontId="2" fillId="0" borderId="9"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42" xfId="0" quotePrefix="1" applyFont="1" applyFill="1" applyBorder="1" applyAlignment="1">
      <alignment vertical="center" wrapText="1"/>
    </xf>
    <xf numFmtId="0" fontId="3" fillId="8" borderId="19"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3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xf numFmtId="0" fontId="3" fillId="8" borderId="42"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8" borderId="35" xfId="0" applyFill="1" applyBorder="1" applyAlignment="1">
      <alignment horizontal="center" vertical="center"/>
    </xf>
    <xf numFmtId="0" fontId="11" fillId="8" borderId="0" xfId="1" applyFont="1" applyFill="1" applyBorder="1" applyAlignment="1">
      <alignment horizontal="left" vertical="top"/>
    </xf>
    <xf numFmtId="0" fontId="15" fillId="13" borderId="34" xfId="1" applyFont="1" applyFill="1" applyBorder="1" applyAlignment="1">
      <alignment horizontal="center" vertical="center" wrapText="1"/>
    </xf>
    <xf numFmtId="0" fontId="19" fillId="3" borderId="34" xfId="1" applyFont="1" applyFill="1" applyBorder="1" applyAlignment="1">
      <alignment horizontal="center" vertical="center" wrapText="1"/>
    </xf>
    <xf numFmtId="0" fontId="11" fillId="8" borderId="0" xfId="1" applyFont="1" applyFill="1" applyBorder="1" applyAlignment="1">
      <alignment horizontal="left"/>
    </xf>
    <xf numFmtId="0" fontId="17" fillId="8" borderId="0" xfId="1" applyFont="1" applyFill="1" applyBorder="1" applyAlignment="1">
      <alignment horizontal="left" vertical="center"/>
    </xf>
    <xf numFmtId="0" fontId="11" fillId="8" borderId="56" xfId="1" applyFont="1" applyFill="1" applyBorder="1" applyAlignment="1">
      <alignment horizontal="left" vertical="top"/>
    </xf>
    <xf numFmtId="0" fontId="17" fillId="8" borderId="57" xfId="1" applyFont="1" applyFill="1" applyBorder="1" applyAlignment="1">
      <alignment horizontal="left" vertical="center"/>
    </xf>
    <xf numFmtId="0" fontId="11" fillId="8" borderId="58" xfId="1" applyFont="1" applyFill="1" applyBorder="1" applyAlignment="1">
      <alignment horizontal="left" vertical="top"/>
    </xf>
    <xf numFmtId="0" fontId="17" fillId="16" borderId="0" xfId="1" applyFont="1" applyFill="1" applyBorder="1" applyAlignment="1">
      <alignment horizontal="left" vertical="center"/>
    </xf>
    <xf numFmtId="0" fontId="11" fillId="15" borderId="1" xfId="1" applyFont="1" applyFill="1" applyBorder="1" applyAlignment="1">
      <alignment vertical="top"/>
    </xf>
    <xf numFmtId="49" fontId="17" fillId="8" borderId="0" xfId="1" applyNumberFormat="1" applyFont="1" applyFill="1" applyBorder="1" applyAlignment="1">
      <alignment horizontal="right" vertical="center"/>
    </xf>
    <xf numFmtId="0" fontId="11" fillId="8" borderId="1" xfId="1" applyFont="1" applyFill="1" applyBorder="1" applyAlignment="1">
      <alignment horizontal="left" vertical="top"/>
    </xf>
    <xf numFmtId="4" fontId="11" fillId="14" borderId="1" xfId="1" applyNumberFormat="1" applyFont="1" applyFill="1" applyBorder="1" applyAlignment="1">
      <alignment vertical="center"/>
    </xf>
    <xf numFmtId="43" fontId="11" fillId="17" borderId="52" xfId="6" applyFont="1" applyFill="1" applyBorder="1" applyAlignment="1">
      <alignment horizontal="right" vertical="center"/>
    </xf>
    <xf numFmtId="43" fontId="11" fillId="0" borderId="52" xfId="6" applyFont="1" applyFill="1" applyBorder="1" applyAlignment="1">
      <alignment horizontal="right" vertical="center"/>
    </xf>
    <xf numFmtId="0" fontId="11" fillId="8" borderId="0" xfId="1" applyFont="1" applyFill="1" applyBorder="1" applyAlignment="1">
      <alignment horizontal="left" vertical="center"/>
    </xf>
    <xf numFmtId="43" fontId="11" fillId="17" borderId="50" xfId="6" applyFont="1" applyFill="1" applyBorder="1" applyAlignment="1">
      <alignment horizontal="right" vertical="center"/>
    </xf>
    <xf numFmtId="43" fontId="11" fillId="0" borderId="50" xfId="6" applyFont="1" applyFill="1" applyBorder="1" applyAlignment="1">
      <alignment horizontal="right" vertical="center"/>
    </xf>
    <xf numFmtId="43" fontId="14" fillId="17" borderId="65" xfId="6" applyFont="1" applyFill="1" applyBorder="1" applyAlignment="1">
      <alignment horizontal="right" vertical="center"/>
    </xf>
    <xf numFmtId="43" fontId="11" fillId="17" borderId="65" xfId="6" applyFont="1" applyFill="1" applyBorder="1" applyAlignment="1">
      <alignment horizontal="right" vertical="center"/>
    </xf>
    <xf numFmtId="43" fontId="11" fillId="0" borderId="65" xfId="6" applyFont="1" applyFill="1" applyBorder="1" applyAlignment="1">
      <alignment horizontal="right" vertical="center"/>
    </xf>
    <xf numFmtId="43" fontId="14" fillId="0" borderId="34" xfId="6" applyFont="1" applyFill="1" applyBorder="1" applyAlignment="1">
      <alignment horizontal="right" vertical="center"/>
    </xf>
    <xf numFmtId="43" fontId="11" fillId="0" borderId="34" xfId="6" applyFont="1" applyFill="1" applyBorder="1" applyAlignment="1">
      <alignment horizontal="right" vertical="center"/>
    </xf>
    <xf numFmtId="43" fontId="11" fillId="17" borderId="66" xfId="6" applyFont="1" applyFill="1" applyBorder="1" applyAlignment="1">
      <alignment horizontal="right" vertical="center"/>
    </xf>
    <xf numFmtId="43" fontId="11" fillId="0" borderId="66" xfId="6" applyFont="1" applyFill="1" applyBorder="1" applyAlignment="1">
      <alignment horizontal="right" vertical="center"/>
    </xf>
    <xf numFmtId="43" fontId="11" fillId="17" borderId="51" xfId="6" applyFont="1" applyFill="1" applyBorder="1" applyAlignment="1">
      <alignment horizontal="right" vertical="center"/>
    </xf>
    <xf numFmtId="43" fontId="11" fillId="0" borderId="51" xfId="6" applyFont="1" applyFill="1" applyBorder="1" applyAlignment="1">
      <alignment horizontal="right" vertical="center"/>
    </xf>
    <xf numFmtId="43" fontId="11" fillId="17" borderId="34" xfId="6" applyFont="1" applyFill="1" applyBorder="1" applyAlignment="1">
      <alignment horizontal="right" vertical="center"/>
    </xf>
    <xf numFmtId="43" fontId="11" fillId="14" borderId="59" xfId="6" applyFont="1" applyFill="1" applyBorder="1" applyAlignment="1">
      <alignment vertical="center"/>
    </xf>
    <xf numFmtId="0" fontId="11" fillId="8" borderId="0" xfId="1" applyFont="1" applyFill="1" applyBorder="1" applyAlignment="1">
      <alignment horizontal="left" vertical="center" wrapText="1"/>
    </xf>
    <xf numFmtId="43" fontId="11" fillId="14" borderId="62" xfId="6" applyFont="1" applyFill="1" applyBorder="1" applyAlignment="1">
      <alignment vertical="center"/>
    </xf>
    <xf numFmtId="43" fontId="11" fillId="17" borderId="61" xfId="6" applyFont="1" applyFill="1" applyBorder="1" applyAlignment="1">
      <alignment horizontal="right" vertical="center"/>
    </xf>
    <xf numFmtId="43" fontId="11" fillId="17" borderId="63" xfId="6" applyFont="1" applyFill="1" applyBorder="1" applyAlignment="1">
      <alignment horizontal="right" vertical="center"/>
    </xf>
    <xf numFmtId="43" fontId="11" fillId="15" borderId="52" xfId="6" applyFont="1" applyFill="1" applyBorder="1" applyAlignment="1">
      <alignment horizontal="right" vertical="center"/>
    </xf>
    <xf numFmtId="0" fontId="11" fillId="0" borderId="0" xfId="1" applyFont="1" applyFill="1" applyBorder="1" applyAlignment="1">
      <alignment horizontal="left" vertical="top"/>
    </xf>
    <xf numFmtId="43" fontId="11" fillId="17" borderId="64" xfId="6" applyFont="1" applyFill="1" applyBorder="1" applyAlignment="1">
      <alignment horizontal="right" vertical="center"/>
    </xf>
    <xf numFmtId="43" fontId="11" fillId="15" borderId="51" xfId="6" applyFont="1" applyFill="1" applyBorder="1" applyAlignment="1">
      <alignment horizontal="right" vertical="center"/>
    </xf>
    <xf numFmtId="0" fontId="11" fillId="8" borderId="0" xfId="1" applyFont="1" applyFill="1" applyBorder="1" applyAlignment="1">
      <alignment horizontal="left" vertical="top" wrapText="1"/>
    </xf>
    <xf numFmtId="0" fontId="19" fillId="3" borderId="34" xfId="1" applyFont="1" applyFill="1" applyBorder="1" applyAlignment="1">
      <alignment horizontal="center" vertical="center"/>
    </xf>
    <xf numFmtId="0" fontId="11" fillId="8" borderId="54" xfId="1" applyFont="1" applyFill="1" applyBorder="1" applyAlignment="1">
      <alignment horizontal="left" vertical="center"/>
    </xf>
    <xf numFmtId="0" fontId="24" fillId="8" borderId="0" xfId="1" applyFont="1" applyFill="1" applyBorder="1" applyAlignment="1">
      <alignment vertical="top"/>
    </xf>
    <xf numFmtId="0" fontId="11" fillId="0" borderId="54" xfId="1" applyFont="1" applyFill="1" applyBorder="1" applyAlignment="1">
      <alignment horizontal="left" vertical="center"/>
    </xf>
    <xf numFmtId="0" fontId="11" fillId="8" borderId="0" xfId="1" applyFont="1" applyFill="1" applyBorder="1" applyAlignment="1">
      <alignment horizontal="center" vertical="top"/>
    </xf>
    <xf numFmtId="0" fontId="11" fillId="0" borderId="54" xfId="1" applyFont="1" applyFill="1" applyBorder="1" applyAlignment="1">
      <alignment horizontal="left" vertical="top"/>
    </xf>
    <xf numFmtId="0" fontId="11" fillId="8" borderId="0" xfId="1" applyFont="1" applyFill="1" applyBorder="1" applyAlignment="1">
      <alignment horizontal="center" vertical="center"/>
    </xf>
    <xf numFmtId="2" fontId="11" fillId="8" borderId="0" xfId="1" applyNumberFormat="1" applyFont="1" applyFill="1" applyBorder="1" applyAlignment="1">
      <alignment horizontal="right" vertical="center"/>
    </xf>
    <xf numFmtId="0" fontId="11" fillId="8" borderId="55" xfId="1" applyFont="1" applyFill="1" applyBorder="1" applyAlignment="1">
      <alignment horizontal="left" vertical="top"/>
    </xf>
    <xf numFmtId="0" fontId="11" fillId="8" borderId="53" xfId="1" applyFont="1" applyFill="1" applyBorder="1" applyAlignment="1">
      <alignment horizontal="left" vertical="top"/>
    </xf>
    <xf numFmtId="0" fontId="14" fillId="8" borderId="0" xfId="1" applyFont="1" applyFill="1" applyBorder="1" applyAlignment="1">
      <alignment vertical="top"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1" fillId="8" borderId="88" xfId="1" applyFont="1" applyFill="1" applyBorder="1" applyAlignment="1">
      <alignment horizontal="left" vertical="top"/>
    </xf>
    <xf numFmtId="0" fontId="11" fillId="8" borderId="0" xfId="1" applyFont="1" applyFill="1" applyBorder="1" applyAlignment="1">
      <alignment horizontal="left" vertical="top"/>
    </xf>
    <xf numFmtId="0" fontId="11" fillId="8" borderId="88" xfId="1" applyFont="1" applyFill="1" applyBorder="1" applyAlignment="1">
      <alignment vertical="top"/>
    </xf>
    <xf numFmtId="0" fontId="11" fillId="8" borderId="0" xfId="1" applyFont="1" applyFill="1" applyBorder="1" applyAlignment="1">
      <alignment vertical="top"/>
    </xf>
    <xf numFmtId="0" fontId="11" fillId="0" borderId="2" xfId="1" applyFont="1" applyFill="1" applyBorder="1" applyAlignment="1">
      <alignment horizontal="left" vertical="center" wrapText="1"/>
    </xf>
    <xf numFmtId="0" fontId="11" fillId="0" borderId="69" xfId="1" applyFont="1" applyFill="1" applyBorder="1" applyAlignment="1">
      <alignment horizontal="left" vertical="center" wrapText="1"/>
    </xf>
    <xf numFmtId="0" fontId="11" fillId="0" borderId="82" xfId="1" applyFont="1" applyFill="1" applyBorder="1" applyAlignment="1">
      <alignment horizontal="left" vertical="center" wrapText="1"/>
    </xf>
    <xf numFmtId="0" fontId="11" fillId="8" borderId="0" xfId="1" applyFont="1" applyFill="1" applyBorder="1" applyAlignment="1">
      <alignment horizontal="left" vertical="top" wrapText="1"/>
    </xf>
    <xf numFmtId="0" fontId="11" fillId="0" borderId="85" xfId="1" applyFont="1" applyFill="1" applyBorder="1" applyAlignment="1">
      <alignment horizontal="left" vertical="center" wrapText="1"/>
    </xf>
    <xf numFmtId="0" fontId="11" fillId="0" borderId="70" xfId="1" applyFont="1" applyFill="1" applyBorder="1" applyAlignment="1">
      <alignment horizontal="left" vertical="center" wrapText="1"/>
    </xf>
    <xf numFmtId="0" fontId="11" fillId="0" borderId="86" xfId="1" applyFont="1" applyFill="1" applyBorder="1" applyAlignment="1">
      <alignment horizontal="left" vertical="center" wrapText="1"/>
    </xf>
    <xf numFmtId="0" fontId="21" fillId="13" borderId="62" xfId="1" applyFont="1" applyFill="1" applyBorder="1" applyAlignment="1">
      <alignment horizontal="left" vertical="top" wrapText="1"/>
    </xf>
    <xf numFmtId="0" fontId="21" fillId="13" borderId="76" xfId="1" applyFont="1" applyFill="1" applyBorder="1" applyAlignment="1">
      <alignment horizontal="left" vertical="top" wrapText="1"/>
    </xf>
    <xf numFmtId="0" fontId="21" fillId="13" borderId="77" xfId="1" applyFont="1" applyFill="1" applyBorder="1" applyAlignment="1">
      <alignment horizontal="left" vertical="top" wrapText="1"/>
    </xf>
    <xf numFmtId="0" fontId="21" fillId="13" borderId="78" xfId="1" applyFont="1" applyFill="1" applyBorder="1" applyAlignment="1">
      <alignment horizontal="left" vertical="top" wrapText="1"/>
    </xf>
    <xf numFmtId="0" fontId="21" fillId="13" borderId="79" xfId="1" applyFont="1" applyFill="1" applyBorder="1" applyAlignment="1">
      <alignment horizontal="left" vertical="top" wrapText="1"/>
    </xf>
    <xf numFmtId="0" fontId="21" fillId="13" borderId="80" xfId="1" applyFont="1" applyFill="1" applyBorder="1" applyAlignment="1">
      <alignment horizontal="left" vertical="top" wrapText="1"/>
    </xf>
    <xf numFmtId="1" fontId="11" fillId="0" borderId="52" xfId="6" applyNumberFormat="1" applyFont="1" applyFill="1" applyBorder="1" applyAlignment="1">
      <alignment horizontal="right" vertical="center"/>
    </xf>
    <xf numFmtId="1" fontId="11" fillId="0" borderId="50" xfId="6" applyNumberFormat="1" applyFont="1" applyFill="1" applyBorder="1" applyAlignment="1">
      <alignment horizontal="right" vertical="center"/>
    </xf>
    <xf numFmtId="1" fontId="11" fillId="0" borderId="51" xfId="6" applyNumberFormat="1" applyFont="1" applyFill="1" applyBorder="1" applyAlignment="1">
      <alignment horizontal="right" vertical="center"/>
    </xf>
    <xf numFmtId="0" fontId="19" fillId="3" borderId="81" xfId="1" applyFont="1" applyFill="1" applyBorder="1" applyAlignment="1">
      <alignment horizontal="center" vertical="center"/>
    </xf>
    <xf numFmtId="0" fontId="19" fillId="3" borderId="67" xfId="1" applyFont="1" applyFill="1" applyBorder="1" applyAlignment="1">
      <alignment horizontal="center" vertical="center"/>
    </xf>
    <xf numFmtId="0" fontId="19" fillId="3" borderId="60" xfId="1" applyFont="1" applyFill="1" applyBorder="1" applyAlignment="1">
      <alignment horizontal="center" vertical="center"/>
    </xf>
    <xf numFmtId="49" fontId="17" fillId="8" borderId="0" xfId="1" applyNumberFormat="1" applyFont="1" applyFill="1" applyBorder="1" applyAlignment="1">
      <alignment horizontal="right" vertical="center"/>
    </xf>
    <xf numFmtId="0" fontId="17" fillId="0" borderId="81" xfId="1" applyFont="1" applyFill="1" applyBorder="1" applyAlignment="1">
      <alignment horizontal="left" vertical="center" wrapText="1"/>
    </xf>
    <xf numFmtId="0" fontId="17" fillId="0" borderId="67" xfId="1" applyFont="1" applyFill="1" applyBorder="1" applyAlignment="1">
      <alignment horizontal="left" vertical="center" wrapText="1"/>
    </xf>
    <xf numFmtId="0" fontId="17" fillId="0" borderId="60" xfId="1" applyFont="1" applyFill="1" applyBorder="1" applyAlignment="1">
      <alignment horizontal="left" vertical="center" wrapText="1"/>
    </xf>
    <xf numFmtId="0" fontId="11" fillId="0" borderId="73" xfId="1" applyFont="1" applyFill="1" applyBorder="1" applyAlignment="1">
      <alignment horizontal="center" vertical="center"/>
    </xf>
    <xf numFmtId="0" fontId="11" fillId="0" borderId="69" xfId="1" applyFont="1" applyFill="1" applyBorder="1" applyAlignment="1">
      <alignment horizontal="center" vertical="center"/>
    </xf>
    <xf numFmtId="0" fontId="11" fillId="0" borderId="74" xfId="1" applyFont="1" applyFill="1" applyBorder="1" applyAlignment="1">
      <alignment horizontal="center" vertical="center"/>
    </xf>
    <xf numFmtId="0" fontId="11" fillId="0" borderId="64" xfId="1" applyFont="1" applyFill="1" applyBorder="1" applyAlignment="1">
      <alignment horizontal="center" vertical="center"/>
    </xf>
    <xf numFmtId="0" fontId="11" fillId="0" borderId="70" xfId="1" applyFont="1" applyFill="1" applyBorder="1" applyAlignment="1">
      <alignment horizontal="center" vertical="center"/>
    </xf>
    <xf numFmtId="0" fontId="11" fillId="0" borderId="75" xfId="1" applyFont="1" applyFill="1" applyBorder="1" applyAlignment="1">
      <alignment horizontal="center" vertical="center"/>
    </xf>
    <xf numFmtId="0" fontId="19" fillId="3" borderId="59" xfId="1" applyFont="1" applyFill="1" applyBorder="1" applyAlignment="1">
      <alignment horizontal="center" vertical="center"/>
    </xf>
    <xf numFmtId="0" fontId="19" fillId="3" borderId="71" xfId="1" applyFont="1" applyFill="1" applyBorder="1" applyAlignment="1">
      <alignment horizontal="center" vertical="center"/>
    </xf>
    <xf numFmtId="0" fontId="11" fillId="0" borderId="63" xfId="1" applyFont="1" applyFill="1" applyBorder="1" applyAlignment="1">
      <alignment horizontal="center" vertical="center"/>
    </xf>
    <xf numFmtId="0" fontId="11" fillId="0" borderId="68" xfId="1" applyFont="1" applyFill="1" applyBorder="1" applyAlignment="1">
      <alignment horizontal="center" vertical="center"/>
    </xf>
    <xf numFmtId="0" fontId="11" fillId="0" borderId="72" xfId="1" applyFont="1" applyFill="1" applyBorder="1" applyAlignment="1">
      <alignment horizontal="center" vertical="center"/>
    </xf>
    <xf numFmtId="0" fontId="11" fillId="0" borderId="83" xfId="1" applyFont="1" applyFill="1" applyBorder="1" applyAlignment="1">
      <alignment horizontal="left" vertical="center" wrapText="1"/>
    </xf>
    <xf numFmtId="0" fontId="11" fillId="0" borderId="68" xfId="1" applyFont="1" applyFill="1" applyBorder="1" applyAlignment="1">
      <alignment horizontal="left" vertical="center" wrapText="1"/>
    </xf>
    <xf numFmtId="0" fontId="11" fillId="0" borderId="84" xfId="1" applyFont="1" applyFill="1" applyBorder="1" applyAlignment="1">
      <alignment horizontal="left" vertical="center" wrapText="1"/>
    </xf>
    <xf numFmtId="0" fontId="14" fillId="8" borderId="0" xfId="1" applyFont="1" applyFill="1" applyBorder="1" applyAlignment="1">
      <alignment horizontal="left" wrapText="1"/>
    </xf>
    <xf numFmtId="0" fontId="17" fillId="0" borderId="59" xfId="1" applyFont="1" applyFill="1" applyBorder="1" applyAlignment="1">
      <alignment horizontal="center" vertical="center" wrapText="1"/>
    </xf>
    <xf numFmtId="0" fontId="17" fillId="0" borderId="67" xfId="1" applyFont="1" applyFill="1" applyBorder="1" applyAlignment="1">
      <alignment horizontal="center" vertical="center" wrapText="1"/>
    </xf>
    <xf numFmtId="0" fontId="17" fillId="0" borderId="71" xfId="1" applyFont="1" applyFill="1" applyBorder="1" applyAlignment="1">
      <alignment horizontal="center" vertical="center" wrapText="1"/>
    </xf>
    <xf numFmtId="0" fontId="14" fillId="0" borderId="64" xfId="1" applyFont="1" applyFill="1" applyBorder="1" applyAlignment="1">
      <alignment horizontal="center" vertical="center"/>
    </xf>
    <xf numFmtId="0" fontId="14" fillId="0" borderId="70" xfId="1" applyFont="1" applyFill="1" applyBorder="1" applyAlignment="1">
      <alignment horizontal="center" vertical="center"/>
    </xf>
    <xf numFmtId="0" fontId="14" fillId="0" borderId="75" xfId="1" applyFont="1" applyFill="1" applyBorder="1" applyAlignment="1">
      <alignment horizontal="center" vertical="center"/>
    </xf>
    <xf numFmtId="0" fontId="15" fillId="0" borderId="59" xfId="1" applyFont="1" applyFill="1" applyBorder="1" applyAlignment="1">
      <alignment horizontal="center" vertical="center"/>
    </xf>
    <xf numFmtId="0" fontId="15" fillId="0" borderId="67" xfId="1" applyFont="1" applyFill="1" applyBorder="1" applyAlignment="1">
      <alignment horizontal="center" vertical="center"/>
    </xf>
    <xf numFmtId="0" fontId="15" fillId="0" borderId="71" xfId="1" applyFont="1" applyFill="1" applyBorder="1" applyAlignment="1">
      <alignment horizontal="center" vertical="center"/>
    </xf>
    <xf numFmtId="0" fontId="17" fillId="0" borderId="59" xfId="1" applyFont="1" applyFill="1" applyBorder="1" applyAlignment="1">
      <alignment horizontal="center" vertical="center"/>
    </xf>
    <xf numFmtId="0" fontId="17" fillId="0" borderId="67" xfId="1" applyFont="1" applyFill="1" applyBorder="1" applyAlignment="1">
      <alignment horizontal="center" vertical="center"/>
    </xf>
    <xf numFmtId="0" fontId="17" fillId="0" borderId="71" xfId="1" applyFont="1" applyFill="1" applyBorder="1" applyAlignment="1">
      <alignment horizontal="center" vertical="center"/>
    </xf>
    <xf numFmtId="0" fontId="14" fillId="8" borderId="4" xfId="1" applyFont="1" applyFill="1" applyBorder="1" applyAlignment="1"/>
    <xf numFmtId="0" fontId="14" fillId="8" borderId="4" xfId="1" applyFont="1" applyFill="1" applyBorder="1" applyAlignment="1">
      <alignment horizontal="left" wrapText="1"/>
    </xf>
    <xf numFmtId="0" fontId="11" fillId="8" borderId="59" xfId="1" applyFont="1" applyFill="1" applyBorder="1" applyAlignment="1">
      <alignment horizontal="left" vertical="top" wrapText="1"/>
    </xf>
    <xf numFmtId="0" fontId="11" fillId="8" borderId="67" xfId="1" applyFont="1" applyFill="1" applyBorder="1" applyAlignment="1">
      <alignment horizontal="left" vertical="top" wrapText="1"/>
    </xf>
    <xf numFmtId="0" fontId="11" fillId="8" borderId="60" xfId="1" applyFont="1" applyFill="1" applyBorder="1" applyAlignment="1">
      <alignment horizontal="left" vertical="top" wrapText="1"/>
    </xf>
    <xf numFmtId="0" fontId="11" fillId="0" borderId="59" xfId="1" applyFont="1" applyFill="1" applyBorder="1" applyAlignment="1">
      <alignment horizontal="center" vertical="center"/>
    </xf>
    <xf numFmtId="0" fontId="11" fillId="0" borderId="67" xfId="1" applyFont="1" applyFill="1" applyBorder="1" applyAlignment="1">
      <alignment horizontal="center" vertical="center"/>
    </xf>
    <xf numFmtId="0" fontId="11" fillId="0" borderId="60" xfId="1" applyFont="1" applyFill="1" applyBorder="1" applyAlignment="1">
      <alignment horizontal="center" vertical="center"/>
    </xf>
    <xf numFmtId="0" fontId="11" fillId="8" borderId="0" xfId="1" applyFont="1" applyFill="1" applyBorder="1" applyAlignment="1">
      <alignment vertical="top" wrapText="1"/>
    </xf>
    <xf numFmtId="0" fontId="11" fillId="6" borderId="1" xfId="1" applyFont="1" applyFill="1" applyBorder="1" applyAlignment="1">
      <alignment vertical="top"/>
    </xf>
    <xf numFmtId="0" fontId="17" fillId="0" borderId="87" xfId="1" applyFont="1" applyFill="1" applyBorder="1" applyAlignment="1">
      <alignment horizontal="left" vertical="top" wrapText="1"/>
    </xf>
    <xf numFmtId="0" fontId="15" fillId="0" borderId="81" xfId="1" applyFont="1" applyFill="1" applyBorder="1" applyAlignment="1">
      <alignment horizontal="left" vertical="center" wrapText="1"/>
    </xf>
    <xf numFmtId="0" fontId="15" fillId="0" borderId="67" xfId="1" applyFont="1" applyFill="1" applyBorder="1" applyAlignment="1">
      <alignment horizontal="left" vertical="center" wrapText="1"/>
    </xf>
    <xf numFmtId="0" fontId="15" fillId="0" borderId="60" xfId="1" applyFont="1" applyFill="1" applyBorder="1" applyAlignment="1">
      <alignment horizontal="left" vertical="center" wrapText="1"/>
    </xf>
    <xf numFmtId="0" fontId="14" fillId="0" borderId="85" xfId="1" applyFont="1" applyFill="1" applyBorder="1" applyAlignment="1">
      <alignment horizontal="left" vertical="center" wrapText="1"/>
    </xf>
    <xf numFmtId="0" fontId="14" fillId="0" borderId="70" xfId="1" applyFont="1" applyFill="1" applyBorder="1" applyAlignment="1">
      <alignment horizontal="left" vertical="center" wrapText="1"/>
    </xf>
    <xf numFmtId="0" fontId="14" fillId="0" borderId="86" xfId="1" applyFont="1" applyFill="1" applyBorder="1" applyAlignment="1">
      <alignment horizontal="left" vertical="center" wrapText="1"/>
    </xf>
    <xf numFmtId="0" fontId="11" fillId="0" borderId="59" xfId="1" applyFont="1" applyFill="1" applyBorder="1" applyAlignment="1">
      <alignment horizontal="left" vertical="center" wrapText="1"/>
    </xf>
    <xf numFmtId="0" fontId="11" fillId="0" borderId="67" xfId="1" applyFont="1" applyFill="1" applyBorder="1" applyAlignment="1">
      <alignment horizontal="left" vertical="center" wrapText="1"/>
    </xf>
    <xf numFmtId="0" fontId="11" fillId="0" borderId="60" xfId="1" applyFont="1" applyFill="1" applyBorder="1" applyAlignment="1">
      <alignment horizontal="left" vertical="center" wrapText="1"/>
    </xf>
  </cellXfs>
  <cellStyles count="8">
    <cellStyle name="Berechnung" xfId="2" builtinId="22" customBuiltin="1"/>
    <cellStyle name="Komma" xfId="6" builtinId="3"/>
    <cellStyle name="Standard" xfId="0" builtinId="0"/>
    <cellStyle name="Standard 2" xfId="1" xr:uid="{00000000-0005-0000-0000-000003000000}"/>
    <cellStyle name="Standard 2 2" xfId="4" xr:uid="{00000000-0005-0000-0000-000004000000}"/>
    <cellStyle name="Standard 2 3" xfId="3" xr:uid="{00000000-0005-0000-0000-000005000000}"/>
    <cellStyle name="Standard 2 3 2" xfId="7" xr:uid="{00000000-0005-0000-0000-000006000000}"/>
    <cellStyle name="Standard 3" xfId="5" xr:uid="{00000000-0005-0000-0000-000007000000}"/>
  </cellStyles>
  <dxfs count="0"/>
  <tableStyles count="0" defaultTableStyle="TableStyleMedium2" defaultPivotStyle="PivotStyleLight16"/>
  <colors>
    <mruColors>
      <color rgb="FFDDDDDD"/>
      <color rgb="FFEAEAEA"/>
      <color rgb="FFFFFFE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176894</xdr:colOff>
      <xdr:row>16</xdr:row>
      <xdr:rowOff>36420</xdr:rowOff>
    </xdr:from>
    <xdr:to>
      <xdr:col>27</xdr:col>
      <xdr:colOff>27214</xdr:colOff>
      <xdr:row>50</xdr:row>
      <xdr:rowOff>33618</xdr:rowOff>
    </xdr:to>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20601215" y="2757849"/>
          <a:ext cx="3918856" cy="15278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500" b="1" i="0" u="none" strike="noStrike">
              <a:solidFill>
                <a:schemeClr val="dk1"/>
              </a:solidFill>
              <a:effectLst/>
              <a:latin typeface="+mn-lt"/>
              <a:ea typeface="+mn-ea"/>
              <a:cs typeface="+mn-cs"/>
            </a:rPr>
            <a:t>Ergänzende Hinweise:</a:t>
          </a:r>
          <a:r>
            <a:rPr lang="de-DE" sz="1500"/>
            <a:t> </a:t>
          </a:r>
        </a:p>
        <a:p>
          <a:r>
            <a:rPr lang="de-DE" sz="1500" b="0" i="0" u="none" strike="noStrike">
              <a:solidFill>
                <a:sysClr val="windowText" lastClr="000000"/>
              </a:solidFill>
              <a:effectLst/>
              <a:latin typeface="+mn-lt"/>
              <a:ea typeface="+mn-ea"/>
              <a:cs typeface="+mn-cs"/>
            </a:rPr>
            <a:t>1. Die "Pflegepersonalkosten bzw. die Pflegevollkräfte insgesamt“ umfassen auch Kosten und Vollkräfte außerhalb des Anwendungsbereiches des Krankenhausentgeltgesetzes, sofern diese in der lfd. Nr. 1 der Anlage 4.2 noch enthalten waren und im Zuge der Ermittlung der pflegebudgetrelevanten Kosten und VK (lfd. Nr. 37) abgegrenzt wurden.</a:t>
          </a:r>
          <a:r>
            <a:rPr lang="de-DE" sz="1500">
              <a:solidFill>
                <a:sysClr val="windowText" lastClr="000000"/>
              </a:solidFill>
            </a:rPr>
            <a:t> </a:t>
          </a:r>
        </a:p>
        <a:p>
          <a:r>
            <a:rPr lang="de-DE" sz="1500">
              <a:solidFill>
                <a:sysClr val="windowText" lastClr="000000"/>
              </a:solidFill>
            </a:rPr>
            <a:t>2. Die Zwischensumme (lfd. Nr. 100) für die Personalkosten bzw. VK ist auch anzugeben, wenn für die einzelnen Berufszbezeichnungen keine Angabe erforderlich ist.</a:t>
          </a:r>
        </a:p>
        <a:p>
          <a:r>
            <a:rPr lang="de-DE" sz="1500" b="0" i="0" u="none" strike="noStrike">
              <a:solidFill>
                <a:sysClr val="windowText" lastClr="000000"/>
              </a:solidFill>
              <a:effectLst/>
              <a:latin typeface="+mn-lt"/>
              <a:ea typeface="+mn-ea"/>
              <a:cs typeface="+mn-cs"/>
            </a:rPr>
            <a:t>3. Bei der Ermittlung der Vollkräfte (VK) sind Überstunden nicht gesondert zu berücksichtigen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4. Umrechnung von Personal ohne direktes Beschäftigungsverhältnis in Vollkräfte aus der Zahl der geleisteten Arbeitsstunden im Verhältnis zu den Stunden eines tarifvertraglich vollzeitbeschäftigten Arbeitnehmenden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5. Rettungssanitäter/-innen und Notfallassistent/-innen sind unter "sonstige Berufe" anzugeben (lfd. Nr. 11)</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6. Gemäß der landesrechtlichen Ausbildungsvorgaben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7. Zuordnung der Berufsgruppen zur Rubrik "sonstige Berufe" entsprechend lfd. Nr. 6-33 in Anlage 6, Blatt "Referenzwerte 2018"</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8. Die Summe der Vollkräfte in direktem und ohne direktes Beschäftigungsverhältnis darf den Referenzwert 2018 der jeweiligen Rubrik (Anlage 6, Blatt "Referenzwerte 2018", Spalte "Referenzwert Vollkräfte 2018", lfd. Nr. 34 bzw. 35) nicht überschreiten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9. In der lfd. Nr. 16 sind nur zweckentsprechend verwendete Kosten und VK aufzuführen.</a:t>
          </a:r>
          <a:r>
            <a:rPr lang="de-DE" sz="1500">
              <a:solidFill>
                <a:sysClr val="windowText" lastClr="000000"/>
              </a:solidFill>
            </a:rPr>
            <a:t> </a:t>
          </a:r>
        </a:p>
        <a:p>
          <a:pPr marL="0" indent="0"/>
          <a:r>
            <a:rPr lang="de-DE" sz="1500">
              <a:solidFill>
                <a:sysClr val="windowText" lastClr="000000"/>
              </a:solidFill>
            </a:rPr>
            <a:t>10</a:t>
          </a:r>
          <a:r>
            <a:rPr lang="de-DE" sz="1500" b="0" i="0" u="none" strike="noStrike">
              <a:solidFill>
                <a:sysClr val="windowText" lastClr="000000"/>
              </a:solidFill>
              <a:effectLst/>
              <a:latin typeface="+mn-lt"/>
              <a:ea typeface="+mn-ea"/>
              <a:cs typeface="+mn-cs"/>
            </a:rPr>
            <a:t>. Angabe der nicht differenzierten Kosten bzw. Vollkräfte (Summe der Angaben im direkten und ohne direktes Beschäftigungsverhältnis) in gelb markierten Feldern.</a:t>
          </a:r>
        </a:p>
        <a:p>
          <a:r>
            <a:rPr lang="de-DE" sz="1500" b="0" i="0" u="none" strike="noStrike">
              <a:solidFill>
                <a:sysClr val="windowText" lastClr="000000"/>
              </a:solidFill>
              <a:effectLst/>
              <a:latin typeface="+mn-lt"/>
              <a:ea typeface="+mn-ea"/>
              <a:cs typeface="+mn-cs"/>
            </a:rPr>
            <a:t>11.  Sofern für Beleghebammen  Kosten zur Abgeltung von Präsenzzeiten und Rufbereitschaftsdienstzeiten anfallen, sind diese entsprechend der vertraglichen Grundlage entweder in den Spalten "Personal mit direktem Beschäftigungsverhältnis" (Arbeitsvertrag) oder "Personal ohne direktes Beschäftigungsverhältnis"  (z.B. Honorarvertrag) auszuweisen. </a:t>
          </a:r>
        </a:p>
        <a:p>
          <a:r>
            <a:rPr lang="de-DE" sz="1500" b="0" i="0" u="none" strike="noStrike">
              <a:solidFill>
                <a:sysClr val="windowText" lastClr="000000"/>
              </a:solidFill>
              <a:effectLst/>
              <a:latin typeface="+mn-lt"/>
              <a:ea typeface="+mn-ea"/>
              <a:cs typeface="+mn-cs"/>
            </a:rPr>
            <a:t>12. Der ausgewiesene Betrag kann auch Korrekturbeträge aufgrund von Erlösveränderungen aus Vorjahren enthalten. Sofern dies der Fall ist, sind diese Korrekturbeträge im Prüfungsvermerk darzustellen.</a:t>
          </a:r>
        </a:p>
      </xdr:txBody>
    </xdr:sp>
    <xdr:clientData/>
  </xdr:twoCellAnchor>
  <xdr:twoCellAnchor>
    <xdr:from>
      <xdr:col>23</xdr:col>
      <xdr:colOff>171521</xdr:colOff>
      <xdr:row>4</xdr:row>
      <xdr:rowOff>0</xdr:rowOff>
    </xdr:from>
    <xdr:to>
      <xdr:col>26</xdr:col>
      <xdr:colOff>489856</xdr:colOff>
      <xdr:row>7</xdr:row>
      <xdr:rowOff>33619</xdr:rowOff>
    </xdr:to>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20595842" y="762000"/>
          <a:ext cx="3856193" cy="278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500" b="1" i="0" u="none" strike="noStrike">
              <a:solidFill>
                <a:schemeClr val="dk1"/>
              </a:solidFill>
              <a:effectLst/>
              <a:latin typeface="+mn-lt"/>
              <a:ea typeface="+mn-ea"/>
              <a:cs typeface="+mn-cs"/>
            </a:rPr>
            <a:t>Legende</a:t>
          </a:r>
          <a:r>
            <a:rPr lang="de-DE" sz="1400" b="1" i="0" u="none" strike="noStrike">
              <a:solidFill>
                <a:schemeClr val="dk1"/>
              </a:solidFill>
              <a:effectLst/>
              <a:latin typeface="+mn-lt"/>
              <a:ea typeface="+mn-ea"/>
              <a:cs typeface="+mn-cs"/>
            </a:rPr>
            <a:t>:</a:t>
          </a:r>
          <a:endParaRPr lang="de-DE" sz="1400" b="0" i="0" u="none" strike="noStrike">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FFC000"/>
    <pageSetUpPr fitToPage="1"/>
  </sheetPr>
  <dimension ref="A1:AC47"/>
  <sheetViews>
    <sheetView showGridLines="0" zoomScale="80" zoomScaleNormal="80" workbookViewId="0">
      <selection activeCell="I41" sqref="I41"/>
    </sheetView>
  </sheetViews>
  <sheetFormatPr baseColWidth="10" defaultColWidth="9.453125" defaultRowHeight="14.5" outlineLevelRow="1" x14ac:dyDescent="0.35"/>
  <cols>
    <col min="1" max="1" width="17.54296875" style="3" customWidth="1"/>
    <col min="2" max="2" width="97.54296875" style="2" customWidth="1"/>
    <col min="3" max="29" width="17.54296875" style="2" customWidth="1"/>
    <col min="30" max="16384" width="9.453125" style="1"/>
  </cols>
  <sheetData>
    <row r="1" spans="1:29" x14ac:dyDescent="0.35">
      <c r="A1" s="7" t="s">
        <v>21</v>
      </c>
    </row>
    <row r="2" spans="1:29" ht="15.75" customHeight="1" x14ac:dyDescent="0.35">
      <c r="A2" s="9"/>
    </row>
    <row r="3" spans="1:29" ht="12.75" customHeight="1" x14ac:dyDescent="0.3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29" ht="76.5" customHeight="1" x14ac:dyDescent="0.35">
      <c r="A4" s="5" t="s">
        <v>0</v>
      </c>
      <c r="B4" s="12" t="s">
        <v>1</v>
      </c>
      <c r="C4" s="185" t="s">
        <v>28</v>
      </c>
      <c r="D4" s="186"/>
      <c r="E4" s="187"/>
      <c r="F4" s="185" t="s">
        <v>29</v>
      </c>
      <c r="G4" s="186"/>
      <c r="H4" s="187"/>
      <c r="I4" s="185" t="s">
        <v>30</v>
      </c>
      <c r="J4" s="186"/>
      <c r="K4" s="187"/>
      <c r="L4" s="185" t="s">
        <v>31</v>
      </c>
      <c r="M4" s="186"/>
      <c r="N4" s="187"/>
      <c r="O4" s="185" t="s">
        <v>34</v>
      </c>
      <c r="P4" s="186"/>
      <c r="Q4" s="187"/>
      <c r="R4" s="185" t="s">
        <v>45</v>
      </c>
      <c r="S4" s="186"/>
      <c r="T4" s="187"/>
      <c r="U4" s="185" t="s">
        <v>32</v>
      </c>
      <c r="V4" s="186"/>
      <c r="W4" s="187"/>
      <c r="X4" s="185" t="s">
        <v>33</v>
      </c>
      <c r="Y4" s="186"/>
      <c r="Z4" s="187"/>
      <c r="AA4" s="185" t="s">
        <v>36</v>
      </c>
      <c r="AB4" s="186"/>
      <c r="AC4" s="187"/>
    </row>
    <row r="5" spans="1:29" ht="29" x14ac:dyDescent="0.3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row>
    <row r="6" spans="1:29" ht="29.25" customHeight="1" x14ac:dyDescent="0.35">
      <c r="A6" s="123">
        <v>1</v>
      </c>
      <c r="B6" s="103" t="s">
        <v>41</v>
      </c>
      <c r="C6" s="48">
        <f>F6+I6+L6+O6+U6+X6+AA6</f>
        <v>0</v>
      </c>
      <c r="D6" s="49">
        <f t="shared" ref="D6:E12" si="0">G6+J6+M6+P6+V6+Y6+AB6</f>
        <v>0</v>
      </c>
      <c r="E6" s="76"/>
      <c r="F6" s="64"/>
      <c r="G6" s="65"/>
      <c r="H6" s="75"/>
      <c r="I6" s="64"/>
      <c r="J6" s="65"/>
      <c r="K6" s="75"/>
      <c r="L6" s="64"/>
      <c r="M6" s="65"/>
      <c r="N6" s="75"/>
      <c r="O6" s="64"/>
      <c r="P6" s="65"/>
      <c r="Q6" s="75"/>
      <c r="R6" s="64"/>
      <c r="S6" s="65"/>
      <c r="T6" s="75"/>
      <c r="U6" s="64"/>
      <c r="V6" s="65"/>
      <c r="W6" s="75"/>
      <c r="X6" s="64"/>
      <c r="Y6" s="65"/>
      <c r="Z6" s="75"/>
      <c r="AA6" s="64"/>
      <c r="AB6" s="65"/>
      <c r="AC6" s="75"/>
    </row>
    <row r="7" spans="1:29" ht="29.25" customHeight="1" x14ac:dyDescent="0.35">
      <c r="A7" s="124" t="s">
        <v>54</v>
      </c>
      <c r="B7" s="104" t="s">
        <v>37</v>
      </c>
      <c r="C7" s="62">
        <f>F7+I7+L7+O7+U7+X7+AA7</f>
        <v>0</v>
      </c>
      <c r="D7" s="66"/>
      <c r="E7" s="63">
        <f>H7+K7+N7+Q7+W7+Z7+AC7</f>
        <v>0</v>
      </c>
      <c r="F7" s="67"/>
      <c r="G7" s="66"/>
      <c r="H7" s="68"/>
      <c r="I7" s="67"/>
      <c r="J7" s="66"/>
      <c r="K7" s="68"/>
      <c r="L7" s="67"/>
      <c r="M7" s="66"/>
      <c r="N7" s="68"/>
      <c r="O7" s="67"/>
      <c r="P7" s="66"/>
      <c r="Q7" s="68"/>
      <c r="R7" s="67"/>
      <c r="S7" s="66"/>
      <c r="T7" s="68"/>
      <c r="U7" s="67"/>
      <c r="V7" s="66"/>
      <c r="W7" s="68"/>
      <c r="X7" s="67"/>
      <c r="Y7" s="66"/>
      <c r="Z7" s="68"/>
      <c r="AA7" s="67"/>
      <c r="AB7" s="66"/>
      <c r="AC7" s="68"/>
    </row>
    <row r="8" spans="1:29" ht="26.25" customHeight="1" x14ac:dyDescent="0.35">
      <c r="A8" s="125">
        <v>2</v>
      </c>
      <c r="B8" s="105" t="s">
        <v>23</v>
      </c>
      <c r="C8" s="25">
        <f>F8+I8+L8+O8+U8+X8+AA8</f>
        <v>0</v>
      </c>
      <c r="D8" s="26">
        <f t="shared" si="0"/>
        <v>0</v>
      </c>
      <c r="E8" s="27">
        <f>H8+K8+N8+Q8+W8+Z8+AC8</f>
        <v>0</v>
      </c>
      <c r="F8" s="21"/>
      <c r="G8" s="22"/>
      <c r="H8" s="23"/>
      <c r="I8" s="21"/>
      <c r="J8" s="22"/>
      <c r="K8" s="23"/>
      <c r="L8" s="21"/>
      <c r="M8" s="22"/>
      <c r="N8" s="23"/>
      <c r="O8" s="21"/>
      <c r="P8" s="22"/>
      <c r="Q8" s="23"/>
      <c r="R8" s="21"/>
      <c r="S8" s="22"/>
      <c r="T8" s="23"/>
      <c r="U8" s="21"/>
      <c r="V8" s="22"/>
      <c r="W8" s="23"/>
      <c r="X8" s="21"/>
      <c r="Y8" s="22"/>
      <c r="Z8" s="23"/>
      <c r="AA8" s="21"/>
      <c r="AB8" s="22"/>
      <c r="AC8" s="23"/>
    </row>
    <row r="9" spans="1:29" ht="26.25" customHeight="1" x14ac:dyDescent="0.35">
      <c r="A9" s="123">
        <v>3</v>
      </c>
      <c r="B9" s="106" t="s">
        <v>57</v>
      </c>
      <c r="C9" s="48">
        <f>-C10+C11</f>
        <v>0</v>
      </c>
      <c r="D9" s="49">
        <f t="shared" si="0"/>
        <v>0</v>
      </c>
      <c r="E9" s="50">
        <f>H9+K9+N9+Q9+W9+Z9+AC9</f>
        <v>0</v>
      </c>
      <c r="F9" s="48">
        <f>-F10+F11</f>
        <v>0</v>
      </c>
      <c r="G9" s="49">
        <f t="shared" ref="G9:AC9" si="1">-G10+G11</f>
        <v>0</v>
      </c>
      <c r="H9" s="50">
        <f>-H10+H11</f>
        <v>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f t="shared" si="1"/>
        <v>0</v>
      </c>
      <c r="Y9" s="52">
        <f t="shared" si="1"/>
        <v>0</v>
      </c>
      <c r="Z9" s="53">
        <f t="shared" si="1"/>
        <v>0</v>
      </c>
      <c r="AA9" s="51">
        <f t="shared" si="1"/>
        <v>0</v>
      </c>
      <c r="AB9" s="52">
        <f t="shared" si="1"/>
        <v>0</v>
      </c>
      <c r="AC9" s="53">
        <f t="shared" si="1"/>
        <v>0</v>
      </c>
    </row>
    <row r="10" spans="1:29" ht="26.25" customHeight="1" outlineLevel="1" x14ac:dyDescent="0.35">
      <c r="A10" s="126" t="s">
        <v>55</v>
      </c>
      <c r="B10" s="107" t="s">
        <v>48</v>
      </c>
      <c r="C10" s="54">
        <f>F10+I10+L10+O10+U10+X10+AA10</f>
        <v>0</v>
      </c>
      <c r="D10" s="55">
        <f t="shared" si="0"/>
        <v>0</v>
      </c>
      <c r="E10" s="56">
        <f t="shared" si="0"/>
        <v>0</v>
      </c>
      <c r="F10" s="57"/>
      <c r="G10" s="58"/>
      <c r="H10" s="78"/>
      <c r="I10" s="57"/>
      <c r="J10" s="58"/>
      <c r="K10" s="78"/>
      <c r="L10" s="57"/>
      <c r="M10" s="58"/>
      <c r="N10" s="78"/>
      <c r="O10" s="57"/>
      <c r="P10" s="58"/>
      <c r="Q10" s="78"/>
      <c r="R10" s="57"/>
      <c r="S10" s="58"/>
      <c r="T10" s="78"/>
      <c r="U10" s="57"/>
      <c r="V10" s="58"/>
      <c r="W10" s="78"/>
      <c r="X10" s="79"/>
      <c r="Y10" s="80"/>
      <c r="Z10" s="78"/>
      <c r="AA10" s="79"/>
      <c r="AB10" s="80"/>
      <c r="AC10" s="78"/>
    </row>
    <row r="11" spans="1:29" ht="26.25" customHeight="1" outlineLevel="1" thickBot="1" x14ac:dyDescent="0.4">
      <c r="A11" s="127" t="s">
        <v>56</v>
      </c>
      <c r="B11" s="108" t="s">
        <v>49</v>
      </c>
      <c r="C11" s="81">
        <f>F11+I11+L11+O11+U11+X11+AA11</f>
        <v>0</v>
      </c>
      <c r="D11" s="82">
        <f t="shared" si="0"/>
        <v>0</v>
      </c>
      <c r="E11" s="83">
        <f t="shared" si="0"/>
        <v>0</v>
      </c>
      <c r="F11" s="84"/>
      <c r="G11" s="85"/>
      <c r="H11" s="86"/>
      <c r="I11" s="84"/>
      <c r="J11" s="85"/>
      <c r="K11" s="86"/>
      <c r="L11" s="84"/>
      <c r="M11" s="85"/>
      <c r="N11" s="86"/>
      <c r="O11" s="84"/>
      <c r="P11" s="85"/>
      <c r="Q11" s="86"/>
      <c r="R11" s="84"/>
      <c r="S11" s="85"/>
      <c r="T11" s="86"/>
      <c r="U11" s="84"/>
      <c r="V11" s="85"/>
      <c r="W11" s="86"/>
      <c r="X11" s="87"/>
      <c r="Y11" s="88"/>
      <c r="Z11" s="86"/>
      <c r="AA11" s="87"/>
      <c r="AB11" s="88"/>
      <c r="AC11" s="86"/>
    </row>
    <row r="12" spans="1:29" ht="26.25" customHeight="1" thickTop="1" x14ac:dyDescent="0.35">
      <c r="A12" s="128">
        <v>4</v>
      </c>
      <c r="B12" s="109" t="s">
        <v>18</v>
      </c>
      <c r="C12" s="42">
        <f>F12+I12+L12+O12+U12+X12+AA12</f>
        <v>0</v>
      </c>
      <c r="D12" s="43">
        <f t="shared" si="0"/>
        <v>0</v>
      </c>
      <c r="E12" s="44">
        <f>H12+K12+N12+Q12+W12+Z12+AC12</f>
        <v>0</v>
      </c>
      <c r="F12" s="45">
        <f>F6+F8+F9</f>
        <v>0</v>
      </c>
      <c r="G12" s="46">
        <f>G6+G8+G9</f>
        <v>0</v>
      </c>
      <c r="H12" s="47">
        <f>H8+H9</f>
        <v>0</v>
      </c>
      <c r="I12" s="45">
        <f t="shared" ref="I12:J12" si="2">I6+I8+I9</f>
        <v>0</v>
      </c>
      <c r="J12" s="46">
        <f t="shared" si="2"/>
        <v>0</v>
      </c>
      <c r="K12" s="47">
        <f t="shared" ref="K12" si="3">K8+K9</f>
        <v>0</v>
      </c>
      <c r="L12" s="45">
        <f t="shared" ref="L12:M12" si="4">L6+L8+L9</f>
        <v>0</v>
      </c>
      <c r="M12" s="46">
        <f t="shared" si="4"/>
        <v>0</v>
      </c>
      <c r="N12" s="47">
        <f t="shared" ref="N12" si="5">N8+N9</f>
        <v>0</v>
      </c>
      <c r="O12" s="45">
        <f t="shared" ref="O12:P12" si="6">O6+O8+O9</f>
        <v>0</v>
      </c>
      <c r="P12" s="46">
        <f t="shared" si="6"/>
        <v>0</v>
      </c>
      <c r="Q12" s="47">
        <f t="shared" ref="Q12" si="7">Q8+Q9</f>
        <v>0</v>
      </c>
      <c r="R12" s="45">
        <f t="shared" ref="R12:S12" si="8">R6+R8+R9</f>
        <v>0</v>
      </c>
      <c r="S12" s="46">
        <f t="shared" si="8"/>
        <v>0</v>
      </c>
      <c r="T12" s="47">
        <f t="shared" ref="T12" si="9">T8+T9</f>
        <v>0</v>
      </c>
      <c r="U12" s="45">
        <f t="shared" ref="U12:V12" si="10">U6+U8+U9</f>
        <v>0</v>
      </c>
      <c r="V12" s="46">
        <f t="shared" si="10"/>
        <v>0</v>
      </c>
      <c r="W12" s="47">
        <f t="shared" ref="W12" si="11">W8+W9</f>
        <v>0</v>
      </c>
      <c r="X12" s="45">
        <f t="shared" ref="X12:Y12" si="12">X6+X8+X9</f>
        <v>0</v>
      </c>
      <c r="Y12" s="46">
        <f t="shared" si="12"/>
        <v>0</v>
      </c>
      <c r="Z12" s="47">
        <f t="shared" ref="Z12" si="13">Z8+Z9</f>
        <v>0</v>
      </c>
      <c r="AA12" s="45">
        <f t="shared" ref="AA12:AB12" si="14">AA6+AA8+AA9</f>
        <v>0</v>
      </c>
      <c r="AB12" s="46">
        <f t="shared" si="14"/>
        <v>0</v>
      </c>
      <c r="AC12" s="47">
        <f t="shared" ref="AC12" si="15">AC8+AC9</f>
        <v>0</v>
      </c>
    </row>
    <row r="13" spans="1:29" x14ac:dyDescent="0.3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26.25" customHeight="1" x14ac:dyDescent="0.3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26.25" customHeight="1" x14ac:dyDescent="0.35">
      <c r="A15" s="125">
        <v>5</v>
      </c>
      <c r="B15" s="112" t="s">
        <v>4</v>
      </c>
      <c r="C15" s="25">
        <f t="shared" ref="C15:E16" si="16">F15+I15+L15+O15+U15+X15+AA15</f>
        <v>0</v>
      </c>
      <c r="D15" s="26">
        <f t="shared" si="16"/>
        <v>0</v>
      </c>
      <c r="E15" s="27">
        <f t="shared" si="16"/>
        <v>0</v>
      </c>
      <c r="F15" s="21"/>
      <c r="G15" s="22"/>
      <c r="H15" s="27">
        <f>F15</f>
        <v>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row>
    <row r="16" spans="1:29" ht="26.25" customHeight="1" x14ac:dyDescent="0.35">
      <c r="A16" s="125">
        <v>6</v>
      </c>
      <c r="B16" s="112" t="s">
        <v>2</v>
      </c>
      <c r="C16" s="25">
        <f t="shared" si="16"/>
        <v>0</v>
      </c>
      <c r="D16" s="26">
        <f t="shared" si="16"/>
        <v>0</v>
      </c>
      <c r="E16" s="27">
        <f t="shared" si="16"/>
        <v>0</v>
      </c>
      <c r="F16" s="21"/>
      <c r="G16" s="22"/>
      <c r="H16" s="27">
        <f t="shared" ref="H16:H36" si="22">F16</f>
        <v>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row>
    <row r="17" spans="1:29" ht="29" x14ac:dyDescent="0.35">
      <c r="A17" s="125">
        <v>7</v>
      </c>
      <c r="B17" s="113" t="s">
        <v>12</v>
      </c>
      <c r="C17" s="48">
        <f t="shared" ref="C17:W17" si="23">C18+C19+C20</f>
        <v>0</v>
      </c>
      <c r="D17" s="49">
        <f t="shared" si="23"/>
        <v>0</v>
      </c>
      <c r="E17" s="50">
        <f t="shared" si="23"/>
        <v>0</v>
      </c>
      <c r="F17" s="48">
        <f t="shared" si="23"/>
        <v>0</v>
      </c>
      <c r="G17" s="49">
        <f t="shared" si="23"/>
        <v>0</v>
      </c>
      <c r="H17" s="50">
        <f t="shared" si="23"/>
        <v>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29" ht="29" x14ac:dyDescent="0.35">
      <c r="A18" s="125" t="s">
        <v>16</v>
      </c>
      <c r="B18" s="113" t="s">
        <v>58</v>
      </c>
      <c r="C18" s="25">
        <f t="shared" ref="C18:E34" si="24">F18+I18+L18+O18+U18+X18+AA18</f>
        <v>0</v>
      </c>
      <c r="D18" s="26">
        <f t="shared" si="24"/>
        <v>0</v>
      </c>
      <c r="E18" s="27">
        <f t="shared" si="24"/>
        <v>0</v>
      </c>
      <c r="F18" s="34"/>
      <c r="G18" s="35"/>
      <c r="H18" s="71">
        <f t="shared" si="22"/>
        <v>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29" ht="26.25" customHeight="1" x14ac:dyDescent="0.35">
      <c r="A19" s="123" t="s">
        <v>17</v>
      </c>
      <c r="B19" s="106" t="s">
        <v>59</v>
      </c>
      <c r="C19" s="54">
        <f t="shared" si="24"/>
        <v>0</v>
      </c>
      <c r="D19" s="55">
        <f t="shared" si="24"/>
        <v>0</v>
      </c>
      <c r="E19" s="56">
        <f t="shared" si="24"/>
        <v>0</v>
      </c>
      <c r="F19" s="57"/>
      <c r="G19" s="58"/>
      <c r="H19" s="72">
        <f>F19</f>
        <v>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29" ht="29" x14ac:dyDescent="0.35">
      <c r="A20" s="125" t="s">
        <v>46</v>
      </c>
      <c r="B20" s="77" t="s">
        <v>47</v>
      </c>
      <c r="C20" s="25">
        <f t="shared" si="24"/>
        <v>0</v>
      </c>
      <c r="D20" s="26">
        <f t="shared" si="24"/>
        <v>0</v>
      </c>
      <c r="E20" s="27">
        <f t="shared" si="24"/>
        <v>0</v>
      </c>
      <c r="F20" s="34"/>
      <c r="G20" s="35"/>
      <c r="H20" s="71">
        <f t="shared" si="22"/>
        <v>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29" ht="26.25" customHeight="1" x14ac:dyDescent="0.35">
      <c r="A21" s="125">
        <v>8</v>
      </c>
      <c r="B21" s="112" t="s">
        <v>13</v>
      </c>
      <c r="C21" s="25">
        <f t="shared" si="24"/>
        <v>0</v>
      </c>
      <c r="D21" s="26">
        <f t="shared" si="24"/>
        <v>0</v>
      </c>
      <c r="E21" s="27">
        <f t="shared" si="24"/>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29" ht="29" x14ac:dyDescent="0.35">
      <c r="A22" s="125">
        <v>9</v>
      </c>
      <c r="B22" s="112" t="s">
        <v>25</v>
      </c>
      <c r="C22" s="25">
        <f t="shared" si="24"/>
        <v>0</v>
      </c>
      <c r="D22" s="26">
        <f t="shared" si="24"/>
        <v>0</v>
      </c>
      <c r="E22" s="27">
        <f t="shared" si="24"/>
        <v>0</v>
      </c>
      <c r="F22" s="36"/>
      <c r="G22" s="24"/>
      <c r="H22" s="38"/>
      <c r="I22" s="36"/>
      <c r="J22" s="24"/>
      <c r="K22" s="38"/>
      <c r="L22" s="36"/>
      <c r="M22" s="24"/>
      <c r="N22" s="38"/>
      <c r="O22" s="36"/>
      <c r="P22" s="24"/>
      <c r="Q22" s="38"/>
      <c r="R22" s="36"/>
      <c r="S22" s="24"/>
      <c r="T22" s="38"/>
      <c r="U22" s="36"/>
      <c r="V22" s="24"/>
      <c r="W22" s="38"/>
      <c r="X22" s="21"/>
      <c r="Y22" s="22"/>
      <c r="Z22" s="23">
        <f>X22</f>
        <v>0</v>
      </c>
      <c r="AA22" s="36"/>
      <c r="AB22" s="24"/>
      <c r="AC22" s="38"/>
    </row>
    <row r="23" spans="1:29" ht="26.25" customHeight="1" x14ac:dyDescent="0.35">
      <c r="A23" s="125">
        <v>10</v>
      </c>
      <c r="B23" s="112" t="s">
        <v>6</v>
      </c>
      <c r="C23" s="25">
        <f t="shared" si="24"/>
        <v>0</v>
      </c>
      <c r="D23" s="26">
        <f t="shared" si="24"/>
        <v>0</v>
      </c>
      <c r="E23" s="27">
        <f t="shared" si="24"/>
        <v>0</v>
      </c>
      <c r="F23" s="21"/>
      <c r="G23" s="22"/>
      <c r="H23" s="27">
        <f t="shared" si="22"/>
        <v>0</v>
      </c>
      <c r="I23" s="21"/>
      <c r="J23" s="22"/>
      <c r="K23" s="27">
        <f t="shared" ref="K23:K36" si="25">I23</f>
        <v>0</v>
      </c>
      <c r="L23" s="21"/>
      <c r="M23" s="22"/>
      <c r="N23" s="27">
        <f t="shared" ref="N23:N36" si="26">L23</f>
        <v>0</v>
      </c>
      <c r="O23" s="21"/>
      <c r="P23" s="22"/>
      <c r="Q23" s="27">
        <f t="shared" ref="Q23:Q36" si="27">O23</f>
        <v>0</v>
      </c>
      <c r="R23" s="21"/>
      <c r="S23" s="22"/>
      <c r="T23" s="27">
        <f t="shared" ref="T23:T36" si="28">R23</f>
        <v>0</v>
      </c>
      <c r="U23" s="21"/>
      <c r="V23" s="22"/>
      <c r="W23" s="27">
        <f t="shared" ref="W23:W36" si="29">U23</f>
        <v>0</v>
      </c>
      <c r="X23" s="36"/>
      <c r="Y23" s="24"/>
      <c r="Z23" s="37"/>
      <c r="AA23" s="21"/>
      <c r="AB23" s="22"/>
      <c r="AC23" s="27">
        <f>AA23</f>
        <v>0</v>
      </c>
    </row>
    <row r="24" spans="1:29" ht="29" x14ac:dyDescent="0.35">
      <c r="A24" s="125">
        <v>11</v>
      </c>
      <c r="B24" s="112" t="s">
        <v>5</v>
      </c>
      <c r="C24" s="25">
        <f t="shared" si="24"/>
        <v>0</v>
      </c>
      <c r="D24" s="26">
        <f t="shared" si="24"/>
        <v>0</v>
      </c>
      <c r="E24" s="27">
        <f t="shared" si="24"/>
        <v>0</v>
      </c>
      <c r="F24" s="21"/>
      <c r="G24" s="22"/>
      <c r="H24" s="27">
        <f t="shared" si="22"/>
        <v>0</v>
      </c>
      <c r="I24" s="21"/>
      <c r="J24" s="22"/>
      <c r="K24" s="27">
        <f t="shared" si="25"/>
        <v>0</v>
      </c>
      <c r="L24" s="21"/>
      <c r="M24" s="22"/>
      <c r="N24" s="27">
        <f t="shared" si="26"/>
        <v>0</v>
      </c>
      <c r="O24" s="21"/>
      <c r="P24" s="22"/>
      <c r="Q24" s="27">
        <f t="shared" si="27"/>
        <v>0</v>
      </c>
      <c r="R24" s="21"/>
      <c r="S24" s="22"/>
      <c r="T24" s="27">
        <f t="shared" si="28"/>
        <v>0</v>
      </c>
      <c r="U24" s="21"/>
      <c r="V24" s="22"/>
      <c r="W24" s="27">
        <f t="shared" si="29"/>
        <v>0</v>
      </c>
      <c r="X24" s="36"/>
      <c r="Y24" s="24"/>
      <c r="Z24" s="37"/>
      <c r="AA24" s="21"/>
      <c r="AB24" s="22"/>
      <c r="AC24" s="27">
        <f t="shared" ref="AC24:AC36" si="30">AA24</f>
        <v>0</v>
      </c>
    </row>
    <row r="25" spans="1:29" s="11" customFormat="1" ht="26.25" customHeight="1" x14ac:dyDescent="0.35">
      <c r="A25" s="125">
        <v>12</v>
      </c>
      <c r="B25" s="113" t="s">
        <v>14</v>
      </c>
      <c r="C25" s="25">
        <f t="shared" si="24"/>
        <v>0</v>
      </c>
      <c r="D25" s="26">
        <f t="shared" si="24"/>
        <v>0</v>
      </c>
      <c r="E25" s="27">
        <f t="shared" si="24"/>
        <v>0</v>
      </c>
      <c r="F25" s="21"/>
      <c r="G25" s="22"/>
      <c r="H25" s="27">
        <f t="shared" si="22"/>
        <v>0</v>
      </c>
      <c r="I25" s="21"/>
      <c r="J25" s="22"/>
      <c r="K25" s="27">
        <f t="shared" si="25"/>
        <v>0</v>
      </c>
      <c r="L25" s="21"/>
      <c r="M25" s="22"/>
      <c r="N25" s="27">
        <f t="shared" si="26"/>
        <v>0</v>
      </c>
      <c r="O25" s="21"/>
      <c r="P25" s="22"/>
      <c r="Q25" s="27">
        <f t="shared" si="27"/>
        <v>0</v>
      </c>
      <c r="R25" s="21"/>
      <c r="S25" s="22"/>
      <c r="T25" s="27">
        <f t="shared" si="28"/>
        <v>0</v>
      </c>
      <c r="U25" s="21"/>
      <c r="V25" s="22"/>
      <c r="W25" s="27">
        <f t="shared" si="29"/>
        <v>0</v>
      </c>
      <c r="X25" s="36"/>
      <c r="Y25" s="24"/>
      <c r="Z25" s="37"/>
      <c r="AA25" s="21"/>
      <c r="AB25" s="22"/>
      <c r="AC25" s="27">
        <f t="shared" si="30"/>
        <v>0</v>
      </c>
    </row>
    <row r="26" spans="1:29" ht="26.25" customHeight="1" x14ac:dyDescent="0.35">
      <c r="A26" s="125">
        <v>13</v>
      </c>
      <c r="B26" s="112" t="s">
        <v>9</v>
      </c>
      <c r="C26" s="25">
        <f t="shared" si="24"/>
        <v>0</v>
      </c>
      <c r="D26" s="26">
        <f t="shared" si="24"/>
        <v>0</v>
      </c>
      <c r="E26" s="27">
        <f t="shared" si="24"/>
        <v>0</v>
      </c>
      <c r="F26" s="21"/>
      <c r="G26" s="22"/>
      <c r="H26" s="27">
        <f t="shared" si="22"/>
        <v>0</v>
      </c>
      <c r="I26" s="21"/>
      <c r="J26" s="22"/>
      <c r="K26" s="27">
        <f t="shared" si="25"/>
        <v>0</v>
      </c>
      <c r="L26" s="21"/>
      <c r="M26" s="22"/>
      <c r="N26" s="27">
        <f t="shared" si="26"/>
        <v>0</v>
      </c>
      <c r="O26" s="21"/>
      <c r="P26" s="22"/>
      <c r="Q26" s="27">
        <f t="shared" si="27"/>
        <v>0</v>
      </c>
      <c r="R26" s="21"/>
      <c r="S26" s="22"/>
      <c r="T26" s="27">
        <f t="shared" si="28"/>
        <v>0</v>
      </c>
      <c r="U26" s="21"/>
      <c r="V26" s="22"/>
      <c r="W26" s="27">
        <f t="shared" si="29"/>
        <v>0</v>
      </c>
      <c r="X26" s="36"/>
      <c r="Y26" s="24"/>
      <c r="Z26" s="37"/>
      <c r="AA26" s="21"/>
      <c r="AB26" s="22"/>
      <c r="AC26" s="27">
        <f t="shared" si="30"/>
        <v>0</v>
      </c>
    </row>
    <row r="27" spans="1:29" ht="26.25" customHeight="1" x14ac:dyDescent="0.35">
      <c r="A27" s="125">
        <v>14</v>
      </c>
      <c r="B27" s="112" t="s">
        <v>10</v>
      </c>
      <c r="C27" s="25">
        <f t="shared" si="24"/>
        <v>0</v>
      </c>
      <c r="D27" s="26">
        <f t="shared" si="24"/>
        <v>0</v>
      </c>
      <c r="E27" s="27">
        <f t="shared" si="24"/>
        <v>0</v>
      </c>
      <c r="F27" s="21"/>
      <c r="G27" s="22"/>
      <c r="H27" s="27">
        <f t="shared" si="22"/>
        <v>0</v>
      </c>
      <c r="I27" s="21"/>
      <c r="J27" s="22"/>
      <c r="K27" s="27">
        <f t="shared" si="25"/>
        <v>0</v>
      </c>
      <c r="L27" s="21"/>
      <c r="M27" s="22"/>
      <c r="N27" s="27">
        <f t="shared" si="26"/>
        <v>0</v>
      </c>
      <c r="O27" s="21"/>
      <c r="P27" s="22"/>
      <c r="Q27" s="27">
        <f t="shared" si="27"/>
        <v>0</v>
      </c>
      <c r="R27" s="21"/>
      <c r="S27" s="22"/>
      <c r="T27" s="27">
        <f t="shared" si="28"/>
        <v>0</v>
      </c>
      <c r="U27" s="21"/>
      <c r="V27" s="22"/>
      <c r="W27" s="27">
        <f t="shared" si="29"/>
        <v>0</v>
      </c>
      <c r="X27" s="36"/>
      <c r="Y27" s="24"/>
      <c r="Z27" s="37"/>
      <c r="AA27" s="21"/>
      <c r="AB27" s="22"/>
      <c r="AC27" s="27">
        <f t="shared" si="30"/>
        <v>0</v>
      </c>
    </row>
    <row r="28" spans="1:29" ht="26.25" customHeight="1" x14ac:dyDescent="0.35">
      <c r="A28" s="125">
        <v>15</v>
      </c>
      <c r="B28" s="112" t="s">
        <v>27</v>
      </c>
      <c r="C28" s="25">
        <f t="shared" si="24"/>
        <v>0</v>
      </c>
      <c r="D28" s="26">
        <f t="shared" si="24"/>
        <v>0</v>
      </c>
      <c r="E28" s="27">
        <f t="shared" si="24"/>
        <v>0</v>
      </c>
      <c r="F28" s="21"/>
      <c r="G28" s="22"/>
      <c r="H28" s="27">
        <f t="shared" si="22"/>
        <v>0</v>
      </c>
      <c r="I28" s="21"/>
      <c r="J28" s="22"/>
      <c r="K28" s="27">
        <f t="shared" si="25"/>
        <v>0</v>
      </c>
      <c r="L28" s="21"/>
      <c r="M28" s="22"/>
      <c r="N28" s="27">
        <f t="shared" si="26"/>
        <v>0</v>
      </c>
      <c r="O28" s="21"/>
      <c r="P28" s="22"/>
      <c r="Q28" s="27">
        <f t="shared" si="27"/>
        <v>0</v>
      </c>
      <c r="R28" s="21"/>
      <c r="S28" s="22"/>
      <c r="T28" s="27">
        <f t="shared" si="28"/>
        <v>0</v>
      </c>
      <c r="U28" s="21"/>
      <c r="V28" s="22"/>
      <c r="W28" s="27">
        <f t="shared" si="29"/>
        <v>0</v>
      </c>
      <c r="X28" s="36"/>
      <c r="Y28" s="24"/>
      <c r="Z28" s="37"/>
      <c r="AA28" s="21"/>
      <c r="AB28" s="22"/>
      <c r="AC28" s="27">
        <f t="shared" si="30"/>
        <v>0</v>
      </c>
    </row>
    <row r="29" spans="1:29" ht="26.25" customHeight="1" x14ac:dyDescent="0.35">
      <c r="A29" s="125">
        <v>16</v>
      </c>
      <c r="B29" s="112" t="s">
        <v>26</v>
      </c>
      <c r="C29" s="25">
        <f t="shared" si="24"/>
        <v>0</v>
      </c>
      <c r="D29" s="26">
        <f t="shared" si="24"/>
        <v>0</v>
      </c>
      <c r="E29" s="27">
        <f t="shared" si="24"/>
        <v>0</v>
      </c>
      <c r="F29" s="21"/>
      <c r="G29" s="22"/>
      <c r="H29" s="27">
        <f t="shared" si="22"/>
        <v>0</v>
      </c>
      <c r="I29" s="21"/>
      <c r="J29" s="22"/>
      <c r="K29" s="27">
        <f t="shared" si="25"/>
        <v>0</v>
      </c>
      <c r="L29" s="21"/>
      <c r="M29" s="22"/>
      <c r="N29" s="27">
        <f t="shared" si="26"/>
        <v>0</v>
      </c>
      <c r="O29" s="21"/>
      <c r="P29" s="22"/>
      <c r="Q29" s="27">
        <f t="shared" si="27"/>
        <v>0</v>
      </c>
      <c r="R29" s="21"/>
      <c r="S29" s="22"/>
      <c r="T29" s="27">
        <f t="shared" si="28"/>
        <v>0</v>
      </c>
      <c r="U29" s="21"/>
      <c r="V29" s="22"/>
      <c r="W29" s="27">
        <f t="shared" si="29"/>
        <v>0</v>
      </c>
      <c r="X29" s="36"/>
      <c r="Y29" s="24"/>
      <c r="Z29" s="37"/>
      <c r="AA29" s="21"/>
      <c r="AB29" s="22"/>
      <c r="AC29" s="27">
        <f t="shared" si="30"/>
        <v>0</v>
      </c>
    </row>
    <row r="30" spans="1:29" ht="26.25" customHeight="1" x14ac:dyDescent="0.35">
      <c r="A30" s="125">
        <v>17</v>
      </c>
      <c r="B30" s="113" t="s">
        <v>22</v>
      </c>
      <c r="C30" s="25">
        <f t="shared" si="24"/>
        <v>0</v>
      </c>
      <c r="D30" s="26">
        <f t="shared" si="24"/>
        <v>0</v>
      </c>
      <c r="E30" s="27">
        <f t="shared" si="24"/>
        <v>0</v>
      </c>
      <c r="F30" s="21"/>
      <c r="G30" s="22"/>
      <c r="H30" s="27">
        <f t="shared" si="22"/>
        <v>0</v>
      </c>
      <c r="I30" s="21"/>
      <c r="J30" s="22"/>
      <c r="K30" s="27">
        <f t="shared" si="25"/>
        <v>0</v>
      </c>
      <c r="L30" s="21"/>
      <c r="M30" s="22"/>
      <c r="N30" s="27">
        <f t="shared" si="26"/>
        <v>0</v>
      </c>
      <c r="O30" s="21"/>
      <c r="P30" s="22"/>
      <c r="Q30" s="27">
        <f t="shared" si="27"/>
        <v>0</v>
      </c>
      <c r="R30" s="21"/>
      <c r="S30" s="22"/>
      <c r="T30" s="27">
        <f t="shared" si="28"/>
        <v>0</v>
      </c>
      <c r="U30" s="21"/>
      <c r="V30" s="22"/>
      <c r="W30" s="27">
        <f t="shared" si="29"/>
        <v>0</v>
      </c>
      <c r="X30" s="36"/>
      <c r="Y30" s="24"/>
      <c r="Z30" s="37"/>
      <c r="AA30" s="21"/>
      <c r="AB30" s="22"/>
      <c r="AC30" s="27">
        <f t="shared" si="30"/>
        <v>0</v>
      </c>
    </row>
    <row r="31" spans="1:29" s="11" customFormat="1" ht="26.25" customHeight="1" x14ac:dyDescent="0.35">
      <c r="A31" s="125">
        <v>18</v>
      </c>
      <c r="B31" s="113" t="s">
        <v>15</v>
      </c>
      <c r="C31" s="25">
        <f t="shared" si="24"/>
        <v>0</v>
      </c>
      <c r="D31" s="26">
        <f t="shared" si="24"/>
        <v>0</v>
      </c>
      <c r="E31" s="27">
        <f t="shared" si="24"/>
        <v>0</v>
      </c>
      <c r="F31" s="21"/>
      <c r="G31" s="22"/>
      <c r="H31" s="27">
        <f t="shared" si="22"/>
        <v>0</v>
      </c>
      <c r="I31" s="21"/>
      <c r="J31" s="22"/>
      <c r="K31" s="27">
        <f t="shared" si="25"/>
        <v>0</v>
      </c>
      <c r="L31" s="21"/>
      <c r="M31" s="22"/>
      <c r="N31" s="27">
        <f t="shared" si="26"/>
        <v>0</v>
      </c>
      <c r="O31" s="21"/>
      <c r="P31" s="22"/>
      <c r="Q31" s="27">
        <f t="shared" si="27"/>
        <v>0</v>
      </c>
      <c r="R31" s="21"/>
      <c r="S31" s="22"/>
      <c r="T31" s="27">
        <f t="shared" si="28"/>
        <v>0</v>
      </c>
      <c r="U31" s="21"/>
      <c r="V31" s="22"/>
      <c r="W31" s="27">
        <f t="shared" si="29"/>
        <v>0</v>
      </c>
      <c r="X31" s="36"/>
      <c r="Y31" s="24"/>
      <c r="Z31" s="37"/>
      <c r="AA31" s="21"/>
      <c r="AB31" s="22"/>
      <c r="AC31" s="27">
        <f t="shared" si="30"/>
        <v>0</v>
      </c>
    </row>
    <row r="32" spans="1:29" x14ac:dyDescent="0.35">
      <c r="A32" s="125">
        <v>19</v>
      </c>
      <c r="B32" s="113" t="s">
        <v>7</v>
      </c>
      <c r="C32" s="25">
        <f t="shared" si="24"/>
        <v>0</v>
      </c>
      <c r="D32" s="26">
        <f t="shared" si="24"/>
        <v>0</v>
      </c>
      <c r="E32" s="27">
        <f t="shared" si="24"/>
        <v>0</v>
      </c>
      <c r="F32" s="21"/>
      <c r="G32" s="22"/>
      <c r="H32" s="27">
        <f t="shared" si="22"/>
        <v>0</v>
      </c>
      <c r="I32" s="21"/>
      <c r="J32" s="22"/>
      <c r="K32" s="27">
        <f t="shared" si="25"/>
        <v>0</v>
      </c>
      <c r="L32" s="21"/>
      <c r="M32" s="22"/>
      <c r="N32" s="27">
        <f t="shared" si="26"/>
        <v>0</v>
      </c>
      <c r="O32" s="21"/>
      <c r="P32" s="22"/>
      <c r="Q32" s="27">
        <f t="shared" si="27"/>
        <v>0</v>
      </c>
      <c r="R32" s="21"/>
      <c r="S32" s="22"/>
      <c r="T32" s="27">
        <f t="shared" si="28"/>
        <v>0</v>
      </c>
      <c r="U32" s="21"/>
      <c r="V32" s="22"/>
      <c r="W32" s="27">
        <f t="shared" si="29"/>
        <v>0</v>
      </c>
      <c r="X32" s="36"/>
      <c r="Y32" s="24"/>
      <c r="Z32" s="37"/>
      <c r="AA32" s="21"/>
      <c r="AB32" s="22"/>
      <c r="AC32" s="27">
        <f t="shared" si="30"/>
        <v>0</v>
      </c>
    </row>
    <row r="33" spans="1:29" ht="28.5" customHeight="1" x14ac:dyDescent="0.35">
      <c r="A33" s="125">
        <v>20</v>
      </c>
      <c r="B33" s="113" t="s">
        <v>3</v>
      </c>
      <c r="C33" s="25">
        <f t="shared" si="24"/>
        <v>0</v>
      </c>
      <c r="D33" s="26">
        <f t="shared" si="24"/>
        <v>0</v>
      </c>
      <c r="E33" s="27">
        <f t="shared" si="24"/>
        <v>0</v>
      </c>
      <c r="F33" s="21"/>
      <c r="G33" s="22"/>
      <c r="H33" s="27">
        <f t="shared" si="22"/>
        <v>0</v>
      </c>
      <c r="I33" s="21"/>
      <c r="J33" s="22"/>
      <c r="K33" s="27">
        <f t="shared" si="25"/>
        <v>0</v>
      </c>
      <c r="L33" s="21"/>
      <c r="M33" s="22"/>
      <c r="N33" s="27">
        <f t="shared" si="26"/>
        <v>0</v>
      </c>
      <c r="O33" s="21"/>
      <c r="P33" s="22"/>
      <c r="Q33" s="27">
        <f t="shared" si="27"/>
        <v>0</v>
      </c>
      <c r="R33" s="21"/>
      <c r="S33" s="22"/>
      <c r="T33" s="27">
        <f t="shared" si="28"/>
        <v>0</v>
      </c>
      <c r="U33" s="21"/>
      <c r="V33" s="22"/>
      <c r="W33" s="27">
        <f t="shared" si="29"/>
        <v>0</v>
      </c>
      <c r="X33" s="36"/>
      <c r="Y33" s="24"/>
      <c r="Z33" s="37"/>
      <c r="AA33" s="21"/>
      <c r="AB33" s="22"/>
      <c r="AC33" s="27">
        <f t="shared" si="30"/>
        <v>0</v>
      </c>
    </row>
    <row r="34" spans="1:29" ht="28.5" customHeight="1" x14ac:dyDescent="0.35">
      <c r="A34" s="125">
        <v>21</v>
      </c>
      <c r="B34" s="113" t="s">
        <v>11</v>
      </c>
      <c r="C34" s="25">
        <f t="shared" si="24"/>
        <v>0</v>
      </c>
      <c r="D34" s="26">
        <f t="shared" si="24"/>
        <v>0</v>
      </c>
      <c r="E34" s="27">
        <f t="shared" si="24"/>
        <v>0</v>
      </c>
      <c r="F34" s="21"/>
      <c r="G34" s="22"/>
      <c r="H34" s="27">
        <f t="shared" si="22"/>
        <v>0</v>
      </c>
      <c r="I34" s="21"/>
      <c r="J34" s="22"/>
      <c r="K34" s="27">
        <f t="shared" si="25"/>
        <v>0</v>
      </c>
      <c r="L34" s="21"/>
      <c r="M34" s="22"/>
      <c r="N34" s="27">
        <f t="shared" si="26"/>
        <v>0</v>
      </c>
      <c r="O34" s="21"/>
      <c r="P34" s="22"/>
      <c r="Q34" s="27">
        <f t="shared" si="27"/>
        <v>0</v>
      </c>
      <c r="R34" s="21"/>
      <c r="S34" s="22"/>
      <c r="T34" s="27">
        <f t="shared" si="28"/>
        <v>0</v>
      </c>
      <c r="U34" s="21"/>
      <c r="V34" s="22"/>
      <c r="W34" s="27">
        <f t="shared" si="29"/>
        <v>0</v>
      </c>
      <c r="X34" s="36"/>
      <c r="Y34" s="24"/>
      <c r="Z34" s="37"/>
      <c r="AA34" s="21"/>
      <c r="AB34" s="22"/>
      <c r="AC34" s="27">
        <f t="shared" si="30"/>
        <v>0</v>
      </c>
    </row>
    <row r="35" spans="1:29" ht="28.5" customHeight="1" x14ac:dyDescent="0.35">
      <c r="A35" s="125">
        <v>22</v>
      </c>
      <c r="B35" s="113" t="s">
        <v>52</v>
      </c>
      <c r="C35" s="25">
        <f t="shared" ref="C35:E36" si="31">F35+I35+L35+O35+U35+X35+AA35</f>
        <v>0</v>
      </c>
      <c r="D35" s="26">
        <f t="shared" si="31"/>
        <v>0</v>
      </c>
      <c r="E35" s="27">
        <f t="shared" si="31"/>
        <v>0</v>
      </c>
      <c r="F35" s="21"/>
      <c r="G35" s="22"/>
      <c r="H35" s="27">
        <f t="shared" si="22"/>
        <v>0</v>
      </c>
      <c r="I35" s="21"/>
      <c r="J35" s="22"/>
      <c r="K35" s="27">
        <f t="shared" si="25"/>
        <v>0</v>
      </c>
      <c r="L35" s="21"/>
      <c r="M35" s="22"/>
      <c r="N35" s="27">
        <f t="shared" si="26"/>
        <v>0</v>
      </c>
      <c r="O35" s="21"/>
      <c r="P35" s="22"/>
      <c r="Q35" s="27">
        <f t="shared" si="27"/>
        <v>0</v>
      </c>
      <c r="R35" s="21"/>
      <c r="S35" s="22"/>
      <c r="T35" s="27">
        <f t="shared" si="28"/>
        <v>0</v>
      </c>
      <c r="U35" s="21"/>
      <c r="V35" s="22"/>
      <c r="W35" s="27">
        <f t="shared" si="29"/>
        <v>0</v>
      </c>
      <c r="X35" s="36"/>
      <c r="Y35" s="24"/>
      <c r="Z35" s="37"/>
      <c r="AA35" s="21"/>
      <c r="AB35" s="22"/>
      <c r="AC35" s="27">
        <f t="shared" si="30"/>
        <v>0</v>
      </c>
    </row>
    <row r="36" spans="1:29" ht="28.5" customHeight="1" thickBot="1" x14ac:dyDescent="0.4">
      <c r="A36" s="131">
        <v>23</v>
      </c>
      <c r="B36" s="114" t="s">
        <v>62</v>
      </c>
      <c r="C36" s="28">
        <f t="shared" si="31"/>
        <v>0</v>
      </c>
      <c r="D36" s="29">
        <f t="shared" si="31"/>
        <v>0</v>
      </c>
      <c r="E36" s="30">
        <f t="shared" si="31"/>
        <v>0</v>
      </c>
      <c r="F36" s="89"/>
      <c r="G36" s="90"/>
      <c r="H36" s="30">
        <f t="shared" si="22"/>
        <v>0</v>
      </c>
      <c r="I36" s="89"/>
      <c r="J36" s="90"/>
      <c r="K36" s="30">
        <f t="shared" si="25"/>
        <v>0</v>
      </c>
      <c r="L36" s="89"/>
      <c r="M36" s="90"/>
      <c r="N36" s="30">
        <f t="shared" si="26"/>
        <v>0</v>
      </c>
      <c r="O36" s="89"/>
      <c r="P36" s="90"/>
      <c r="Q36" s="30">
        <f t="shared" si="27"/>
        <v>0</v>
      </c>
      <c r="R36" s="89"/>
      <c r="S36" s="90"/>
      <c r="T36" s="30">
        <f t="shared" si="28"/>
        <v>0</v>
      </c>
      <c r="U36" s="89"/>
      <c r="V36" s="90"/>
      <c r="W36" s="30">
        <f t="shared" si="29"/>
        <v>0</v>
      </c>
      <c r="X36" s="91"/>
      <c r="Y36" s="92"/>
      <c r="Z36" s="93"/>
      <c r="AA36" s="89"/>
      <c r="AB36" s="90"/>
      <c r="AC36" s="30">
        <f t="shared" si="30"/>
        <v>0</v>
      </c>
    </row>
    <row r="37" spans="1:29" ht="35.25" customHeight="1" thickTop="1" thickBot="1" x14ac:dyDescent="0.4">
      <c r="A37" s="132">
        <v>24</v>
      </c>
      <c r="B37" s="115" t="s">
        <v>35</v>
      </c>
      <c r="C37" s="31">
        <f>SUM(C15:C17,C21:C36)</f>
        <v>0</v>
      </c>
      <c r="D37" s="32">
        <f t="shared" ref="D37:AC37" si="32">SUM(D15:D17,D21:D36)</f>
        <v>0</v>
      </c>
      <c r="E37" s="33">
        <f t="shared" si="32"/>
        <v>0</v>
      </c>
      <c r="F37" s="97">
        <f t="shared" si="32"/>
        <v>0</v>
      </c>
      <c r="G37" s="98">
        <f t="shared" si="32"/>
        <v>0</v>
      </c>
      <c r="H37" s="33">
        <f>SUM(H15:H17,H21:H36)</f>
        <v>0</v>
      </c>
      <c r="I37" s="97">
        <f t="shared" si="32"/>
        <v>0</v>
      </c>
      <c r="J37" s="98">
        <f t="shared" si="32"/>
        <v>0</v>
      </c>
      <c r="K37" s="33">
        <f t="shared" si="32"/>
        <v>0</v>
      </c>
      <c r="L37" s="97">
        <f t="shared" si="32"/>
        <v>0</v>
      </c>
      <c r="M37" s="98">
        <f t="shared" si="32"/>
        <v>0</v>
      </c>
      <c r="N37" s="33">
        <f t="shared" si="32"/>
        <v>0</v>
      </c>
      <c r="O37" s="97">
        <f t="shared" si="32"/>
        <v>0</v>
      </c>
      <c r="P37" s="98">
        <f t="shared" si="32"/>
        <v>0</v>
      </c>
      <c r="Q37" s="33">
        <f t="shared" si="32"/>
        <v>0</v>
      </c>
      <c r="R37" s="97">
        <f t="shared" si="32"/>
        <v>0</v>
      </c>
      <c r="S37" s="98">
        <f t="shared" si="32"/>
        <v>0</v>
      </c>
      <c r="T37" s="33">
        <f t="shared" si="32"/>
        <v>0</v>
      </c>
      <c r="U37" s="97">
        <f t="shared" si="32"/>
        <v>0</v>
      </c>
      <c r="V37" s="98">
        <f t="shared" si="32"/>
        <v>0</v>
      </c>
      <c r="W37" s="33">
        <f t="shared" si="32"/>
        <v>0</v>
      </c>
      <c r="X37" s="99">
        <f t="shared" si="32"/>
        <v>0</v>
      </c>
      <c r="Y37" s="100">
        <f t="shared" si="32"/>
        <v>0</v>
      </c>
      <c r="Z37" s="101">
        <f t="shared" si="32"/>
        <v>0</v>
      </c>
      <c r="AA37" s="97">
        <f t="shared" si="32"/>
        <v>0</v>
      </c>
      <c r="AB37" s="98">
        <f t="shared" si="32"/>
        <v>0</v>
      </c>
      <c r="AC37" s="33">
        <f t="shared" si="32"/>
        <v>0</v>
      </c>
    </row>
    <row r="38" spans="1:29" s="8" customFormat="1" ht="117" thickTop="1" thickBot="1" x14ac:dyDescent="0.4">
      <c r="A38" s="128">
        <v>25</v>
      </c>
      <c r="B38" s="116" t="s">
        <v>60</v>
      </c>
      <c r="C38" s="94">
        <f>C12-C37</f>
        <v>0</v>
      </c>
      <c r="D38" s="95">
        <f>D12-D37</f>
        <v>0</v>
      </c>
      <c r="E38" s="96">
        <f>E12+E37</f>
        <v>0</v>
      </c>
      <c r="F38" s="94">
        <f>F12-F37</f>
        <v>0</v>
      </c>
      <c r="G38" s="95">
        <f>G12-G37</f>
        <v>0</v>
      </c>
      <c r="H38" s="96">
        <f>H12+H37</f>
        <v>0</v>
      </c>
      <c r="I38" s="94">
        <f>I12-I37</f>
        <v>0</v>
      </c>
      <c r="J38" s="95">
        <f>J12-J37</f>
        <v>0</v>
      </c>
      <c r="K38" s="96">
        <f>K12+K37</f>
        <v>0</v>
      </c>
      <c r="L38" s="94">
        <f>L12-L37</f>
        <v>0</v>
      </c>
      <c r="M38" s="95">
        <f>M12-M37</f>
        <v>0</v>
      </c>
      <c r="N38" s="96">
        <f>N12+N37</f>
        <v>0</v>
      </c>
      <c r="O38" s="94">
        <f>O12-O37</f>
        <v>0</v>
      </c>
      <c r="P38" s="95">
        <f>P12-P37</f>
        <v>0</v>
      </c>
      <c r="Q38" s="96">
        <f>Q12+Q37</f>
        <v>0</v>
      </c>
      <c r="R38" s="94">
        <f>R12-R37</f>
        <v>0</v>
      </c>
      <c r="S38" s="95">
        <f>S12-S37</f>
        <v>0</v>
      </c>
      <c r="T38" s="96">
        <f>T12+T37</f>
        <v>0</v>
      </c>
      <c r="U38" s="94">
        <f>U12-U37</f>
        <v>0</v>
      </c>
      <c r="V38" s="95">
        <f>V12-V37</f>
        <v>0</v>
      </c>
      <c r="W38" s="96">
        <f>W12+W37</f>
        <v>0</v>
      </c>
      <c r="X38" s="94">
        <f>X12-X37</f>
        <v>0</v>
      </c>
      <c r="Y38" s="95">
        <f>Y12-Y37</f>
        <v>0</v>
      </c>
      <c r="Z38" s="96">
        <f>Z12+Z37</f>
        <v>0</v>
      </c>
      <c r="AA38" s="94">
        <f>AA12-AA37</f>
        <v>0</v>
      </c>
      <c r="AB38" s="95">
        <f>AB12-AB37</f>
        <v>0</v>
      </c>
      <c r="AC38" s="96">
        <f>AC12+AC37</f>
        <v>0</v>
      </c>
    </row>
    <row r="39" spans="1:29" s="8" customFormat="1" ht="15" thickTop="1" x14ac:dyDescent="0.3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30" customHeight="1" x14ac:dyDescent="0.3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30" customHeight="1" x14ac:dyDescent="0.35">
      <c r="A41" s="125">
        <v>26</v>
      </c>
      <c r="B41" s="119" t="s">
        <v>50</v>
      </c>
      <c r="C41" s="54">
        <f>F41+I41+L41+O41+U41+X41+AA41</f>
        <v>0</v>
      </c>
      <c r="D41" s="55">
        <f>G41+J41+M41+P41+V41+Y41+AB41</f>
        <v>0</v>
      </c>
      <c r="E41" s="56">
        <f>H41+K41+N41+Q41+W41+Z41+AC41</f>
        <v>0</v>
      </c>
      <c r="F41" s="57"/>
      <c r="G41" s="58"/>
      <c r="H41" s="72">
        <f>F41</f>
        <v>0</v>
      </c>
      <c r="I41" s="57"/>
      <c r="J41" s="58"/>
      <c r="K41" s="72">
        <f t="shared" ref="K41" si="33">I41</f>
        <v>0</v>
      </c>
      <c r="L41" s="57"/>
      <c r="M41" s="58"/>
      <c r="N41" s="72">
        <f t="shared" ref="N41" si="34">L41</f>
        <v>0</v>
      </c>
      <c r="O41" s="57"/>
      <c r="P41" s="58"/>
      <c r="Q41" s="72">
        <f t="shared" ref="Q41" si="35">O41</f>
        <v>0</v>
      </c>
      <c r="R41" s="57"/>
      <c r="S41" s="58"/>
      <c r="T41" s="72">
        <f t="shared" ref="T41" si="36">R41</f>
        <v>0</v>
      </c>
      <c r="U41" s="57"/>
      <c r="V41" s="58"/>
      <c r="W41" s="72">
        <f t="shared" ref="W41" si="37">U41</f>
        <v>0</v>
      </c>
      <c r="X41" s="59"/>
      <c r="Y41" s="60"/>
      <c r="Z41" s="61"/>
      <c r="AA41" s="59"/>
      <c r="AB41" s="60"/>
      <c r="AC41" s="74"/>
    </row>
    <row r="42" spans="1:29" s="11" customFormat="1" ht="30" customHeight="1" x14ac:dyDescent="0.35">
      <c r="A42" s="125">
        <v>27</v>
      </c>
      <c r="B42" s="120" t="s">
        <v>61</v>
      </c>
      <c r="C42" s="25">
        <f>F42+I42+L42+O42+U42+X42+AA42</f>
        <v>0</v>
      </c>
      <c r="D42" s="26">
        <f>G42+J42+M42+P42+V42+Y42+AB42</f>
        <v>0</v>
      </c>
      <c r="E42" s="27">
        <f t="shared" ref="E42:E44" si="38">H42+K42+N42+Q42+W42+Z42+AC42</f>
        <v>0</v>
      </c>
      <c r="F42" s="21"/>
      <c r="G42" s="22"/>
      <c r="H42" s="23"/>
      <c r="I42" s="21"/>
      <c r="J42" s="22"/>
      <c r="K42" s="23"/>
      <c r="L42" s="21"/>
      <c r="M42" s="22"/>
      <c r="N42" s="23"/>
      <c r="O42" s="21"/>
      <c r="P42" s="22"/>
      <c r="Q42" s="23"/>
      <c r="R42" s="21"/>
      <c r="S42" s="22"/>
      <c r="T42" s="23"/>
      <c r="U42" s="21"/>
      <c r="V42" s="22"/>
      <c r="W42" s="23"/>
      <c r="X42" s="36"/>
      <c r="Y42" s="24"/>
      <c r="Z42" s="37"/>
      <c r="AA42" s="21"/>
      <c r="AB42" s="22"/>
      <c r="AC42" s="23"/>
    </row>
    <row r="43" spans="1:29" s="11" customFormat="1" ht="30" customHeight="1" x14ac:dyDescent="0.35">
      <c r="A43" s="125">
        <v>28</v>
      </c>
      <c r="B43" s="121" t="s">
        <v>24</v>
      </c>
      <c r="C43" s="25">
        <f t="shared" ref="C43:D44" si="39">F43+I43+L43+O43+U43+X43+AA43</f>
        <v>0</v>
      </c>
      <c r="D43" s="26">
        <f t="shared" si="39"/>
        <v>0</v>
      </c>
      <c r="E43" s="27">
        <f t="shared" si="38"/>
        <v>0</v>
      </c>
      <c r="F43" s="21"/>
      <c r="G43" s="22"/>
      <c r="H43" s="23"/>
      <c r="I43" s="21"/>
      <c r="J43" s="22"/>
      <c r="K43" s="23"/>
      <c r="L43" s="21"/>
      <c r="M43" s="22"/>
      <c r="N43" s="23"/>
      <c r="O43" s="21"/>
      <c r="P43" s="22"/>
      <c r="Q43" s="23"/>
      <c r="R43" s="21"/>
      <c r="S43" s="22"/>
      <c r="T43" s="23"/>
      <c r="U43" s="21"/>
      <c r="V43" s="22"/>
      <c r="W43" s="23"/>
      <c r="X43" s="36"/>
      <c r="Y43" s="24"/>
      <c r="Z43" s="37"/>
      <c r="AA43" s="21"/>
      <c r="AB43" s="22"/>
      <c r="AC43" s="23"/>
    </row>
    <row r="44" spans="1:29" s="11" customFormat="1" ht="30" customHeight="1" thickBot="1" x14ac:dyDescent="0.4">
      <c r="A44" s="131">
        <v>29</v>
      </c>
      <c r="B44" s="122" t="s">
        <v>20</v>
      </c>
      <c r="C44" s="28">
        <f t="shared" si="39"/>
        <v>0</v>
      </c>
      <c r="D44" s="29">
        <f t="shared" si="39"/>
        <v>0</v>
      </c>
      <c r="E44" s="30">
        <f t="shared" si="38"/>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29" ht="31.5" customHeight="1" thickTop="1" thickBot="1" x14ac:dyDescent="0.4">
      <c r="A45" s="132">
        <v>30</v>
      </c>
      <c r="B45" s="115" t="s">
        <v>42</v>
      </c>
      <c r="C45" s="31">
        <f>SUM(C41:C44)</f>
        <v>0</v>
      </c>
      <c r="D45" s="32">
        <f>SUM(D41:D44)</f>
        <v>0</v>
      </c>
      <c r="E45" s="33">
        <f t="shared" ref="E45:AC45" si="40">SUM(E41:E44)</f>
        <v>0</v>
      </c>
      <c r="F45" s="31">
        <f t="shared" si="40"/>
        <v>0</v>
      </c>
      <c r="G45" s="32">
        <f t="shared" si="40"/>
        <v>0</v>
      </c>
      <c r="H45" s="33">
        <f t="shared" si="40"/>
        <v>0</v>
      </c>
      <c r="I45" s="31">
        <f t="shared" si="40"/>
        <v>0</v>
      </c>
      <c r="J45" s="32">
        <f t="shared" si="40"/>
        <v>0</v>
      </c>
      <c r="K45" s="33">
        <f t="shared" si="40"/>
        <v>0</v>
      </c>
      <c r="L45" s="31">
        <f t="shared" si="40"/>
        <v>0</v>
      </c>
      <c r="M45" s="32">
        <f t="shared" si="40"/>
        <v>0</v>
      </c>
      <c r="N45" s="33">
        <f t="shared" si="40"/>
        <v>0</v>
      </c>
      <c r="O45" s="31">
        <f t="shared" si="40"/>
        <v>0</v>
      </c>
      <c r="P45" s="32">
        <f t="shared" si="40"/>
        <v>0</v>
      </c>
      <c r="Q45" s="33">
        <f t="shared" si="40"/>
        <v>0</v>
      </c>
      <c r="R45" s="31">
        <f t="shared" si="40"/>
        <v>0</v>
      </c>
      <c r="S45" s="32">
        <f t="shared" si="40"/>
        <v>0</v>
      </c>
      <c r="T45" s="33">
        <f t="shared" si="40"/>
        <v>0</v>
      </c>
      <c r="U45" s="31">
        <f t="shared" si="40"/>
        <v>0</v>
      </c>
      <c r="V45" s="32">
        <f t="shared" si="40"/>
        <v>0</v>
      </c>
      <c r="W45" s="33">
        <f t="shared" si="40"/>
        <v>0</v>
      </c>
      <c r="X45" s="31">
        <f t="shared" si="40"/>
        <v>0</v>
      </c>
      <c r="Y45" s="32">
        <f t="shared" si="40"/>
        <v>0</v>
      </c>
      <c r="Z45" s="33">
        <f t="shared" si="40"/>
        <v>0</v>
      </c>
      <c r="AA45" s="31">
        <f t="shared" si="40"/>
        <v>0</v>
      </c>
      <c r="AB45" s="32">
        <f t="shared" si="40"/>
        <v>0</v>
      </c>
      <c r="AC45" s="33">
        <f t="shared" si="40"/>
        <v>0</v>
      </c>
    </row>
    <row r="46" spans="1:29" s="8" customFormat="1" ht="23.25" customHeight="1" thickTop="1" thickBot="1" x14ac:dyDescent="0.4">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29" s="8" customFormat="1" ht="28.5" customHeight="1" thickBot="1" x14ac:dyDescent="0.4">
      <c r="A47" s="135">
        <v>31</v>
      </c>
      <c r="B47" s="69" t="s">
        <v>43</v>
      </c>
      <c r="C47" s="70">
        <f>C12-E38+C45-E45</f>
        <v>0</v>
      </c>
      <c r="D47" s="70">
        <f>D38+D45</f>
        <v>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21" orientation="landscape" verticalDpi="1200" r:id="rId1"/>
  <headerFooter>
    <oddFooter>&amp;L&amp;A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rgb="FFFFC000"/>
    <pageSetUpPr fitToPage="1"/>
  </sheetPr>
  <dimension ref="A1:AE47"/>
  <sheetViews>
    <sheetView showGridLines="0" zoomScale="70" zoomScaleNormal="70" workbookViewId="0">
      <selection activeCell="E47" sqref="E47"/>
    </sheetView>
  </sheetViews>
  <sheetFormatPr baseColWidth="10" defaultColWidth="9.453125" defaultRowHeight="14.5" outlineLevelRow="1" x14ac:dyDescent="0.35"/>
  <cols>
    <col min="1" max="1" width="17.54296875" style="3" customWidth="1"/>
    <col min="2" max="2" width="97.54296875" style="2" customWidth="1"/>
    <col min="3" max="3" width="18.54296875" style="2" bestFit="1" customWidth="1"/>
    <col min="4" max="5" width="17.54296875" style="2" customWidth="1"/>
    <col min="6" max="6" width="18.54296875" style="2" bestFit="1" customWidth="1"/>
    <col min="7" max="29" width="17.54296875" style="2" customWidth="1"/>
    <col min="30" max="16384" width="9.453125" style="1"/>
  </cols>
  <sheetData>
    <row r="1" spans="1:31" x14ac:dyDescent="0.35">
      <c r="A1" s="7" t="s">
        <v>21</v>
      </c>
      <c r="F1" s="2" t="s">
        <v>51</v>
      </c>
      <c r="G1" s="2">
        <v>60000</v>
      </c>
      <c r="J1" s="2">
        <v>64000</v>
      </c>
      <c r="M1" s="2">
        <v>55000</v>
      </c>
      <c r="P1" s="2">
        <v>55000</v>
      </c>
      <c r="S1" s="2">
        <v>55000</v>
      </c>
      <c r="V1" s="2">
        <v>55000</v>
      </c>
      <c r="Y1" s="2">
        <v>70000</v>
      </c>
      <c r="AB1" s="2">
        <v>45000</v>
      </c>
    </row>
    <row r="2" spans="1:31" ht="15.75" customHeight="1" x14ac:dyDescent="0.35">
      <c r="A2" s="9"/>
    </row>
    <row r="3" spans="1:31" ht="12.75" customHeight="1" x14ac:dyDescent="0.3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31" ht="76.5" customHeight="1" x14ac:dyDescent="0.35">
      <c r="A4" s="5" t="s">
        <v>0</v>
      </c>
      <c r="B4" s="12" t="s">
        <v>1</v>
      </c>
      <c r="C4" s="185" t="s">
        <v>28</v>
      </c>
      <c r="D4" s="186"/>
      <c r="E4" s="187"/>
      <c r="F4" s="185" t="s">
        <v>29</v>
      </c>
      <c r="G4" s="186"/>
      <c r="H4" s="187"/>
      <c r="I4" s="185" t="s">
        <v>30</v>
      </c>
      <c r="J4" s="186"/>
      <c r="K4" s="187"/>
      <c r="L4" s="185" t="s">
        <v>31</v>
      </c>
      <c r="M4" s="186"/>
      <c r="N4" s="187"/>
      <c r="O4" s="185" t="s">
        <v>34</v>
      </c>
      <c r="P4" s="186"/>
      <c r="Q4" s="187"/>
      <c r="R4" s="185" t="s">
        <v>45</v>
      </c>
      <c r="S4" s="186"/>
      <c r="T4" s="187"/>
      <c r="U4" s="185" t="s">
        <v>32</v>
      </c>
      <c r="V4" s="186"/>
      <c r="W4" s="187"/>
      <c r="X4" s="185" t="s">
        <v>33</v>
      </c>
      <c r="Y4" s="186"/>
      <c r="Z4" s="187"/>
      <c r="AA4" s="185" t="s">
        <v>36</v>
      </c>
      <c r="AB4" s="186"/>
      <c r="AC4" s="187"/>
    </row>
    <row r="5" spans="1:31" ht="29" x14ac:dyDescent="0.3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c r="AE5" s="1" t="s">
        <v>44</v>
      </c>
    </row>
    <row r="6" spans="1:31" ht="29.25" customHeight="1" x14ac:dyDescent="0.35">
      <c r="A6" s="123">
        <v>1</v>
      </c>
      <c r="B6" s="103" t="s">
        <v>41</v>
      </c>
      <c r="C6" s="48">
        <f>F6+I6+L6+O6+U6+X6+AA6</f>
        <v>79600000</v>
      </c>
      <c r="D6" s="49">
        <f t="shared" ref="D6:E12" si="0">G6+J6+M6+P6+V6+Y6+AB6</f>
        <v>1340</v>
      </c>
      <c r="E6" s="76"/>
      <c r="F6" s="64">
        <f>G$1*G$6</f>
        <v>48000000</v>
      </c>
      <c r="G6" s="65">
        <v>800</v>
      </c>
      <c r="H6" s="75"/>
      <c r="I6" s="64">
        <f>J$1*J$6</f>
        <v>12800000</v>
      </c>
      <c r="J6" s="65">
        <v>200</v>
      </c>
      <c r="K6" s="75"/>
      <c r="L6" s="64">
        <f>M$1*M$6</f>
        <v>5500000</v>
      </c>
      <c r="M6" s="65">
        <v>100</v>
      </c>
      <c r="N6" s="75"/>
      <c r="O6" s="64">
        <f>P$1*P$6</f>
        <v>5500000</v>
      </c>
      <c r="P6" s="65">
        <v>100</v>
      </c>
      <c r="Q6" s="75"/>
      <c r="R6" s="64">
        <f>S$1*S$6</f>
        <v>11000000</v>
      </c>
      <c r="S6" s="65">
        <v>200</v>
      </c>
      <c r="T6" s="75"/>
      <c r="U6" s="64">
        <f>V$1*V$6</f>
        <v>5500000</v>
      </c>
      <c r="V6" s="65">
        <v>100</v>
      </c>
      <c r="W6" s="75"/>
      <c r="X6" s="64">
        <f>Y$1*Y$6</f>
        <v>1400000</v>
      </c>
      <c r="Y6" s="65">
        <v>20</v>
      </c>
      <c r="Z6" s="75"/>
      <c r="AA6" s="64">
        <f>AB$1*AB$6</f>
        <v>900000</v>
      </c>
      <c r="AB6" s="65">
        <v>20</v>
      </c>
      <c r="AC6" s="75"/>
    </row>
    <row r="7" spans="1:31" ht="29.25" customHeight="1" x14ac:dyDescent="0.35">
      <c r="A7" s="124" t="s">
        <v>54</v>
      </c>
      <c r="B7" s="104" t="s">
        <v>37</v>
      </c>
      <c r="C7" s="62">
        <f>F7+I7+L7+O7+U7+X7+AA7</f>
        <v>480000</v>
      </c>
      <c r="D7" s="66"/>
      <c r="E7" s="63">
        <f>H7+K7+N7+Q7+W7+Z7+AC7</f>
        <v>384000</v>
      </c>
      <c r="F7" s="67">
        <f>F$6*$AE7</f>
        <v>480000</v>
      </c>
      <c r="G7" s="66"/>
      <c r="H7" s="68">
        <f>F7*0.8</f>
        <v>384000</v>
      </c>
      <c r="I7" s="67"/>
      <c r="J7" s="66"/>
      <c r="K7" s="68"/>
      <c r="L7" s="67"/>
      <c r="M7" s="66"/>
      <c r="N7" s="68"/>
      <c r="O7" s="67"/>
      <c r="P7" s="66"/>
      <c r="Q7" s="68"/>
      <c r="R7" s="67"/>
      <c r="S7" s="66"/>
      <c r="T7" s="68"/>
      <c r="U7" s="67"/>
      <c r="V7" s="66"/>
      <c r="W7" s="68"/>
      <c r="X7" s="67"/>
      <c r="Y7" s="66"/>
      <c r="Z7" s="68"/>
      <c r="AA7" s="67"/>
      <c r="AB7" s="66"/>
      <c r="AC7" s="68"/>
      <c r="AE7" s="1">
        <v>0.01</v>
      </c>
    </row>
    <row r="8" spans="1:31" ht="26.25" customHeight="1" x14ac:dyDescent="0.35">
      <c r="A8" s="125">
        <v>2</v>
      </c>
      <c r="B8" s="105" t="s">
        <v>23</v>
      </c>
      <c r="C8" s="25">
        <f>F8+I8+L8+O8+U8+X8+AA8</f>
        <v>960000</v>
      </c>
      <c r="D8" s="26">
        <f t="shared" si="0"/>
        <v>12.8</v>
      </c>
      <c r="E8" s="27">
        <f>H8+K8+N8+Q8+W8+Z8+AC8</f>
        <v>768000</v>
      </c>
      <c r="F8" s="21">
        <f>F$6*$AE8</f>
        <v>960000</v>
      </c>
      <c r="G8" s="22">
        <f>H8/G1</f>
        <v>12.8</v>
      </c>
      <c r="H8" s="23">
        <f>F8*0.8</f>
        <v>768000</v>
      </c>
      <c r="I8" s="21"/>
      <c r="J8" s="22"/>
      <c r="K8" s="23"/>
      <c r="L8" s="21"/>
      <c r="M8" s="22"/>
      <c r="N8" s="23"/>
      <c r="O8" s="21"/>
      <c r="P8" s="22"/>
      <c r="Q8" s="23"/>
      <c r="R8" s="21"/>
      <c r="S8" s="22"/>
      <c r="T8" s="23"/>
      <c r="U8" s="21"/>
      <c r="V8" s="22"/>
      <c r="W8" s="23"/>
      <c r="X8" s="21"/>
      <c r="Y8" s="22"/>
      <c r="Z8" s="23"/>
      <c r="AA8" s="21"/>
      <c r="AB8" s="22"/>
      <c r="AC8" s="23"/>
      <c r="AE8" s="1">
        <v>0.02</v>
      </c>
    </row>
    <row r="9" spans="1:31" ht="26.25" customHeight="1" x14ac:dyDescent="0.35">
      <c r="A9" s="123">
        <v>3</v>
      </c>
      <c r="B9" s="106" t="s">
        <v>57</v>
      </c>
      <c r="C9" s="48">
        <f>-C10+C11</f>
        <v>-96000</v>
      </c>
      <c r="D9" s="49">
        <f>G9+J9+M9+P9+V9+Y9+AB9</f>
        <v>-1.2800000000000002</v>
      </c>
      <c r="E9" s="50">
        <f>H9+K9+N9+Q9+W9+Z9+AC9</f>
        <v>-76800</v>
      </c>
      <c r="F9" s="48">
        <f>-F10+F11</f>
        <v>-96000</v>
      </c>
      <c r="G9" s="49">
        <f t="shared" ref="G9:W9" si="1">-G10+G11</f>
        <v>-1.2800000000000002</v>
      </c>
      <c r="H9" s="50">
        <f>-H10+H11</f>
        <v>-76800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c r="Y9" s="52"/>
      <c r="Z9" s="53"/>
      <c r="AA9" s="51"/>
      <c r="AB9" s="52"/>
      <c r="AC9" s="53"/>
    </row>
    <row r="10" spans="1:31" ht="26.25" customHeight="1" outlineLevel="1" x14ac:dyDescent="0.35">
      <c r="A10" s="126" t="s">
        <v>55</v>
      </c>
      <c r="B10" s="107" t="s">
        <v>48</v>
      </c>
      <c r="C10" s="54">
        <f>F10+I10+L10+O10+U10+X10+AA10</f>
        <v>240000</v>
      </c>
      <c r="D10" s="55">
        <f t="shared" si="0"/>
        <v>3.2</v>
      </c>
      <c r="E10" s="56">
        <f t="shared" si="0"/>
        <v>192000</v>
      </c>
      <c r="F10" s="57">
        <f>F$6*$AE10</f>
        <v>240000</v>
      </c>
      <c r="G10" s="58">
        <f>H10/$G$1</f>
        <v>3.2</v>
      </c>
      <c r="H10" s="78">
        <f>F10*0.8</f>
        <v>192000</v>
      </c>
      <c r="I10" s="57"/>
      <c r="J10" s="58"/>
      <c r="K10" s="78"/>
      <c r="L10" s="57"/>
      <c r="M10" s="58"/>
      <c r="N10" s="78"/>
      <c r="O10" s="57"/>
      <c r="P10" s="58"/>
      <c r="Q10" s="78"/>
      <c r="R10" s="57"/>
      <c r="S10" s="58"/>
      <c r="T10" s="78"/>
      <c r="U10" s="57"/>
      <c r="V10" s="58"/>
      <c r="W10" s="78"/>
      <c r="X10" s="79"/>
      <c r="Y10" s="80"/>
      <c r="Z10" s="78"/>
      <c r="AA10" s="79"/>
      <c r="AB10" s="80"/>
      <c r="AC10" s="78"/>
      <c r="AE10" s="1">
        <v>5.0000000000000001E-3</v>
      </c>
    </row>
    <row r="11" spans="1:31" ht="26.25" customHeight="1" outlineLevel="1" thickBot="1" x14ac:dyDescent="0.4">
      <c r="A11" s="127" t="s">
        <v>56</v>
      </c>
      <c r="B11" s="108" t="s">
        <v>49</v>
      </c>
      <c r="C11" s="81">
        <f>F11+I11+L11+O11+U11+X11+AA11</f>
        <v>144000</v>
      </c>
      <c r="D11" s="82">
        <f t="shared" si="0"/>
        <v>1.92</v>
      </c>
      <c r="E11" s="83">
        <f t="shared" si="0"/>
        <v>115200</v>
      </c>
      <c r="F11" s="84">
        <f>F$6*$AE11</f>
        <v>144000</v>
      </c>
      <c r="G11" s="85">
        <f>H11/$G$1</f>
        <v>1.92</v>
      </c>
      <c r="H11" s="86">
        <f>F11*0.8</f>
        <v>115200</v>
      </c>
      <c r="I11" s="84"/>
      <c r="J11" s="85"/>
      <c r="K11" s="86"/>
      <c r="L11" s="84"/>
      <c r="M11" s="85"/>
      <c r="N11" s="86"/>
      <c r="O11" s="84"/>
      <c r="P11" s="85"/>
      <c r="Q11" s="86"/>
      <c r="R11" s="84"/>
      <c r="S11" s="85"/>
      <c r="T11" s="86"/>
      <c r="U11" s="84"/>
      <c r="V11" s="85"/>
      <c r="W11" s="86"/>
      <c r="X11" s="87"/>
      <c r="Y11" s="88"/>
      <c r="Z11" s="86"/>
      <c r="AA11" s="87"/>
      <c r="AB11" s="88"/>
      <c r="AC11" s="86"/>
      <c r="AE11" s="1">
        <v>3.0000000000000001E-3</v>
      </c>
    </row>
    <row r="12" spans="1:31" ht="26.25" customHeight="1" thickTop="1" x14ac:dyDescent="0.35">
      <c r="A12" s="128">
        <v>4</v>
      </c>
      <c r="B12" s="109" t="s">
        <v>18</v>
      </c>
      <c r="C12" s="42">
        <f>F12+I12+L12+O12+U12+X12+AA12</f>
        <v>80464000</v>
      </c>
      <c r="D12" s="43">
        <f t="shared" si="0"/>
        <v>1351.52</v>
      </c>
      <c r="E12" s="44">
        <f>H12+K12+N12+Q12+W12+Z12+AC12</f>
        <v>691200</v>
      </c>
      <c r="F12" s="45">
        <f>F6+F8+F9</f>
        <v>48864000</v>
      </c>
      <c r="G12" s="46">
        <f>G6+G8+G9</f>
        <v>811.52</v>
      </c>
      <c r="H12" s="47">
        <f>H8+H9</f>
        <v>691200</v>
      </c>
      <c r="I12" s="45">
        <f t="shared" ref="I12:J12" si="2">I6+I8+I9</f>
        <v>12800000</v>
      </c>
      <c r="J12" s="46">
        <f t="shared" si="2"/>
        <v>200</v>
      </c>
      <c r="K12" s="47">
        <f t="shared" ref="K12" si="3">K8+K9</f>
        <v>0</v>
      </c>
      <c r="L12" s="45">
        <f t="shared" ref="L12:M12" si="4">L6+L8+L9</f>
        <v>5500000</v>
      </c>
      <c r="M12" s="46">
        <f t="shared" si="4"/>
        <v>100</v>
      </c>
      <c r="N12" s="47">
        <f t="shared" ref="N12" si="5">N8+N9</f>
        <v>0</v>
      </c>
      <c r="O12" s="45">
        <f t="shared" ref="O12:P12" si="6">O6+O8+O9</f>
        <v>5500000</v>
      </c>
      <c r="P12" s="46">
        <f t="shared" si="6"/>
        <v>100</v>
      </c>
      <c r="Q12" s="47">
        <f t="shared" ref="Q12" si="7">Q8+Q9</f>
        <v>0</v>
      </c>
      <c r="R12" s="45">
        <f t="shared" ref="R12:S12" si="8">R6+R8+R9</f>
        <v>11000000</v>
      </c>
      <c r="S12" s="46">
        <f t="shared" si="8"/>
        <v>200</v>
      </c>
      <c r="T12" s="47">
        <f t="shared" ref="T12" si="9">T8+T9</f>
        <v>0</v>
      </c>
      <c r="U12" s="45">
        <f t="shared" ref="U12:V12" si="10">U6+U8+U9</f>
        <v>5500000</v>
      </c>
      <c r="V12" s="46">
        <f t="shared" si="10"/>
        <v>100</v>
      </c>
      <c r="W12" s="47">
        <f t="shared" ref="W12" si="11">W8+W9</f>
        <v>0</v>
      </c>
      <c r="X12" s="45">
        <f t="shared" ref="X12:Y12" si="12">X6+X8+X9</f>
        <v>1400000</v>
      </c>
      <c r="Y12" s="46">
        <f t="shared" si="12"/>
        <v>20</v>
      </c>
      <c r="Z12" s="47">
        <f t="shared" ref="Z12" si="13">Z8+Z9</f>
        <v>0</v>
      </c>
      <c r="AA12" s="45">
        <f t="shared" ref="AA12:AB12" si="14">AA6+AA8+AA9</f>
        <v>900000</v>
      </c>
      <c r="AB12" s="46">
        <f t="shared" si="14"/>
        <v>20</v>
      </c>
      <c r="AC12" s="47">
        <f t="shared" ref="AC12" si="15">AC8+AC9</f>
        <v>0</v>
      </c>
    </row>
    <row r="13" spans="1:31" x14ac:dyDescent="0.3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31" ht="26.25" customHeight="1" x14ac:dyDescent="0.3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31" ht="26.25" customHeight="1" x14ac:dyDescent="0.35">
      <c r="A15" s="125">
        <v>5</v>
      </c>
      <c r="B15" s="112" t="s">
        <v>4</v>
      </c>
      <c r="C15" s="25">
        <f t="shared" ref="C15:E16" si="16">F15+I15+L15+O15+U15+X15+AA15</f>
        <v>4800000</v>
      </c>
      <c r="D15" s="26">
        <f t="shared" si="16"/>
        <v>80</v>
      </c>
      <c r="E15" s="27">
        <f t="shared" si="16"/>
        <v>4800000</v>
      </c>
      <c r="F15" s="21">
        <f>$G$1*$G15</f>
        <v>4800000</v>
      </c>
      <c r="G15" s="22">
        <f>G$6*$AE15</f>
        <v>80</v>
      </c>
      <c r="H15" s="27">
        <f>F15</f>
        <v>4800000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c r="AE15" s="1">
        <v>0.1</v>
      </c>
    </row>
    <row r="16" spans="1:31" ht="26.25" customHeight="1" x14ac:dyDescent="0.35">
      <c r="A16" s="125">
        <v>6</v>
      </c>
      <c r="B16" s="112" t="s">
        <v>2</v>
      </c>
      <c r="C16" s="25">
        <f t="shared" si="16"/>
        <v>240000</v>
      </c>
      <c r="D16" s="26">
        <f t="shared" si="16"/>
        <v>4</v>
      </c>
      <c r="E16" s="27">
        <f t="shared" si="16"/>
        <v>240000</v>
      </c>
      <c r="F16" s="21">
        <f>$G$1*$G16</f>
        <v>240000</v>
      </c>
      <c r="G16" s="22">
        <f>G$6*$AE16</f>
        <v>4</v>
      </c>
      <c r="H16" s="27">
        <f t="shared" ref="H16:H36" si="22">F16</f>
        <v>240000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c r="AE16" s="1">
        <v>5.0000000000000001E-3</v>
      </c>
    </row>
    <row r="17" spans="1:31" ht="29" x14ac:dyDescent="0.35">
      <c r="A17" s="125">
        <v>7</v>
      </c>
      <c r="B17" s="113" t="s">
        <v>12</v>
      </c>
      <c r="C17" s="48">
        <f t="shared" ref="C17:W17" si="23">C18+C19+C20</f>
        <v>3710000</v>
      </c>
      <c r="D17" s="49">
        <f t="shared" si="23"/>
        <v>110</v>
      </c>
      <c r="E17" s="50">
        <f t="shared" si="23"/>
        <v>3710000</v>
      </c>
      <c r="F17" s="48">
        <f t="shared" si="23"/>
        <v>3710000</v>
      </c>
      <c r="G17" s="49">
        <f t="shared" si="23"/>
        <v>110</v>
      </c>
      <c r="H17" s="50">
        <f t="shared" si="23"/>
        <v>3710000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31" ht="29" x14ac:dyDescent="0.35">
      <c r="A18" s="125" t="s">
        <v>16</v>
      </c>
      <c r="B18" s="113" t="s">
        <v>58</v>
      </c>
      <c r="C18" s="25">
        <f t="shared" ref="C18:E35" si="24">F18+I18+L18+O18+U18+X18+AA18</f>
        <v>1860000</v>
      </c>
      <c r="D18" s="26">
        <f t="shared" ref="D18:D34" si="25">G18+J18+M18+P18+V18+Y18+AB18</f>
        <v>30</v>
      </c>
      <c r="E18" s="27">
        <f t="shared" ref="E18:E34" si="26">H18+K18+N18+Q18+W18+Z18+AC18</f>
        <v>1860000</v>
      </c>
      <c r="F18" s="34">
        <f>G18*(G1+2000)</f>
        <v>1860000</v>
      </c>
      <c r="G18" s="35">
        <v>30</v>
      </c>
      <c r="H18" s="71">
        <f t="shared" si="22"/>
        <v>1860000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31" ht="26.25" customHeight="1" x14ac:dyDescent="0.35">
      <c r="A19" s="123" t="s">
        <v>17</v>
      </c>
      <c r="B19" s="106" t="s">
        <v>59</v>
      </c>
      <c r="C19" s="54">
        <f t="shared" si="24"/>
        <v>1500000</v>
      </c>
      <c r="D19" s="55">
        <f t="shared" si="25"/>
        <v>75</v>
      </c>
      <c r="E19" s="56">
        <f t="shared" si="26"/>
        <v>1500000</v>
      </c>
      <c r="F19" s="57">
        <f>G19*20000</f>
        <v>1500000</v>
      </c>
      <c r="G19" s="58">
        <v>75</v>
      </c>
      <c r="H19" s="72">
        <f>F19</f>
        <v>1500000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31" ht="29" x14ac:dyDescent="0.35">
      <c r="A20" s="125" t="s">
        <v>46</v>
      </c>
      <c r="B20" s="77" t="s">
        <v>47</v>
      </c>
      <c r="C20" s="25">
        <f t="shared" si="24"/>
        <v>350000</v>
      </c>
      <c r="D20" s="26">
        <f t="shared" si="25"/>
        <v>5</v>
      </c>
      <c r="E20" s="27">
        <f t="shared" si="26"/>
        <v>350000</v>
      </c>
      <c r="F20" s="34">
        <f>G20*70000</f>
        <v>350000</v>
      </c>
      <c r="G20" s="35">
        <v>5</v>
      </c>
      <c r="H20" s="71">
        <f t="shared" si="22"/>
        <v>350000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31" ht="26.25" customHeight="1" x14ac:dyDescent="0.35">
      <c r="A21" s="125">
        <v>8</v>
      </c>
      <c r="B21" s="112" t="s">
        <v>13</v>
      </c>
      <c r="C21" s="25">
        <f t="shared" si="24"/>
        <v>0</v>
      </c>
      <c r="D21" s="26">
        <f t="shared" si="25"/>
        <v>0</v>
      </c>
      <c r="E21" s="27">
        <f t="shared" si="26"/>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31" ht="29" x14ac:dyDescent="0.35">
      <c r="A22" s="125">
        <v>9</v>
      </c>
      <c r="B22" s="112" t="s">
        <v>25</v>
      </c>
      <c r="C22" s="25">
        <f t="shared" si="24"/>
        <v>200000</v>
      </c>
      <c r="D22" s="26">
        <f t="shared" si="25"/>
        <v>2</v>
      </c>
      <c r="E22" s="27">
        <f t="shared" si="26"/>
        <v>200000</v>
      </c>
      <c r="F22" s="36"/>
      <c r="G22" s="24"/>
      <c r="H22" s="38"/>
      <c r="I22" s="36"/>
      <c r="J22" s="24"/>
      <c r="K22" s="38"/>
      <c r="L22" s="36"/>
      <c r="M22" s="24"/>
      <c r="N22" s="38"/>
      <c r="O22" s="36"/>
      <c r="P22" s="24"/>
      <c r="Q22" s="38"/>
      <c r="R22" s="36"/>
      <c r="S22" s="24"/>
      <c r="T22" s="38"/>
      <c r="U22" s="36"/>
      <c r="V22" s="24"/>
      <c r="W22" s="38"/>
      <c r="X22" s="21">
        <f>Y22*100000</f>
        <v>200000</v>
      </c>
      <c r="Y22" s="22">
        <v>2</v>
      </c>
      <c r="Z22" s="23">
        <f>X22</f>
        <v>200000</v>
      </c>
      <c r="AA22" s="36"/>
      <c r="AB22" s="24"/>
      <c r="AC22" s="38"/>
    </row>
    <row r="23" spans="1:31" ht="26.25" customHeight="1" x14ac:dyDescent="0.35">
      <c r="A23" s="125">
        <v>10</v>
      </c>
      <c r="B23" s="112" t="s">
        <v>6</v>
      </c>
      <c r="C23" s="25">
        <f t="shared" si="24"/>
        <v>24000</v>
      </c>
      <c r="D23" s="26">
        <f t="shared" si="25"/>
        <v>0.4</v>
      </c>
      <c r="E23" s="27">
        <f t="shared" si="26"/>
        <v>24000</v>
      </c>
      <c r="F23" s="21">
        <f>F$6*$AE23</f>
        <v>24000</v>
      </c>
      <c r="G23" s="22">
        <f>F23/$G$1</f>
        <v>0.4</v>
      </c>
      <c r="H23" s="27">
        <f t="shared" si="22"/>
        <v>24000</v>
      </c>
      <c r="I23" s="21"/>
      <c r="J23" s="22"/>
      <c r="K23" s="27">
        <f t="shared" ref="K23:K36" si="27">I23</f>
        <v>0</v>
      </c>
      <c r="L23" s="21"/>
      <c r="M23" s="22"/>
      <c r="N23" s="27">
        <f t="shared" ref="N23:N36" si="28">L23</f>
        <v>0</v>
      </c>
      <c r="O23" s="21"/>
      <c r="P23" s="22"/>
      <c r="Q23" s="27">
        <f t="shared" ref="Q23:Q36" si="29">O23</f>
        <v>0</v>
      </c>
      <c r="R23" s="21"/>
      <c r="S23" s="22"/>
      <c r="T23" s="27">
        <f t="shared" ref="T23:T36" si="30">R23</f>
        <v>0</v>
      </c>
      <c r="U23" s="21"/>
      <c r="V23" s="22"/>
      <c r="W23" s="27">
        <f t="shared" ref="W23:W36" si="31">U23</f>
        <v>0</v>
      </c>
      <c r="X23" s="36"/>
      <c r="Y23" s="24"/>
      <c r="Z23" s="37"/>
      <c r="AA23" s="21"/>
      <c r="AB23" s="22"/>
      <c r="AC23" s="27">
        <f>AA23</f>
        <v>0</v>
      </c>
      <c r="AE23" s="1">
        <v>5.0000000000000001E-4</v>
      </c>
    </row>
    <row r="24" spans="1:31" ht="29" x14ac:dyDescent="0.35">
      <c r="A24" s="125">
        <v>11</v>
      </c>
      <c r="B24" s="112" t="s">
        <v>5</v>
      </c>
      <c r="C24" s="25">
        <f t="shared" si="24"/>
        <v>480000</v>
      </c>
      <c r="D24" s="26">
        <f t="shared" si="25"/>
        <v>8</v>
      </c>
      <c r="E24" s="27">
        <f t="shared" si="26"/>
        <v>480000</v>
      </c>
      <c r="F24" s="21">
        <f t="shared" ref="F24:F36" si="32">F$6*$AE24</f>
        <v>480000</v>
      </c>
      <c r="G24" s="22">
        <f t="shared" ref="G24:G34" si="33">F24/$G$1</f>
        <v>8</v>
      </c>
      <c r="H24" s="27">
        <f t="shared" si="22"/>
        <v>480000</v>
      </c>
      <c r="I24" s="21"/>
      <c r="J24" s="22"/>
      <c r="K24" s="27">
        <f t="shared" si="27"/>
        <v>0</v>
      </c>
      <c r="L24" s="21"/>
      <c r="M24" s="22"/>
      <c r="N24" s="27">
        <f t="shared" si="28"/>
        <v>0</v>
      </c>
      <c r="O24" s="21"/>
      <c r="P24" s="22"/>
      <c r="Q24" s="27">
        <f t="shared" si="29"/>
        <v>0</v>
      </c>
      <c r="R24" s="21"/>
      <c r="S24" s="22"/>
      <c r="T24" s="27">
        <f t="shared" si="30"/>
        <v>0</v>
      </c>
      <c r="U24" s="21"/>
      <c r="V24" s="22"/>
      <c r="W24" s="27">
        <f t="shared" si="31"/>
        <v>0</v>
      </c>
      <c r="X24" s="36"/>
      <c r="Y24" s="24"/>
      <c r="Z24" s="37"/>
      <c r="AA24" s="21"/>
      <c r="AB24" s="22"/>
      <c r="AC24" s="27">
        <f t="shared" ref="AC24:AC36" si="34">AA24</f>
        <v>0</v>
      </c>
      <c r="AE24" s="1">
        <v>0.01</v>
      </c>
    </row>
    <row r="25" spans="1:31" s="11" customFormat="1" ht="26.25" customHeight="1" x14ac:dyDescent="0.35">
      <c r="A25" s="125">
        <v>12</v>
      </c>
      <c r="B25" s="113" t="s">
        <v>14</v>
      </c>
      <c r="C25" s="25">
        <f t="shared" si="24"/>
        <v>24000</v>
      </c>
      <c r="D25" s="26">
        <f t="shared" si="25"/>
        <v>0.4</v>
      </c>
      <c r="E25" s="27">
        <f t="shared" si="26"/>
        <v>24000</v>
      </c>
      <c r="F25" s="21">
        <f t="shared" si="32"/>
        <v>24000</v>
      </c>
      <c r="G25" s="22">
        <f t="shared" si="33"/>
        <v>0.4</v>
      </c>
      <c r="H25" s="27">
        <f t="shared" si="22"/>
        <v>24000</v>
      </c>
      <c r="I25" s="21"/>
      <c r="J25" s="22"/>
      <c r="K25" s="27">
        <f t="shared" si="27"/>
        <v>0</v>
      </c>
      <c r="L25" s="21"/>
      <c r="M25" s="22"/>
      <c r="N25" s="27">
        <f t="shared" si="28"/>
        <v>0</v>
      </c>
      <c r="O25" s="21"/>
      <c r="P25" s="22"/>
      <c r="Q25" s="27">
        <f t="shared" si="29"/>
        <v>0</v>
      </c>
      <c r="R25" s="21"/>
      <c r="S25" s="22"/>
      <c r="T25" s="27">
        <f t="shared" si="30"/>
        <v>0</v>
      </c>
      <c r="U25" s="21"/>
      <c r="V25" s="22"/>
      <c r="W25" s="27">
        <f t="shared" si="31"/>
        <v>0</v>
      </c>
      <c r="X25" s="36"/>
      <c r="Y25" s="24"/>
      <c r="Z25" s="37"/>
      <c r="AA25" s="21"/>
      <c r="AB25" s="22"/>
      <c r="AC25" s="27">
        <f t="shared" si="34"/>
        <v>0</v>
      </c>
      <c r="AE25" s="11">
        <v>5.0000000000000001E-4</v>
      </c>
    </row>
    <row r="26" spans="1:31" ht="26.25" customHeight="1" x14ac:dyDescent="0.35">
      <c r="A26" s="125">
        <v>13</v>
      </c>
      <c r="B26" s="112" t="s">
        <v>9</v>
      </c>
      <c r="C26" s="25">
        <f t="shared" si="24"/>
        <v>24000</v>
      </c>
      <c r="D26" s="26">
        <f t="shared" si="25"/>
        <v>0.4</v>
      </c>
      <c r="E26" s="27">
        <f t="shared" si="26"/>
        <v>24000</v>
      </c>
      <c r="F26" s="21">
        <f t="shared" si="32"/>
        <v>24000</v>
      </c>
      <c r="G26" s="22">
        <f t="shared" si="33"/>
        <v>0.4</v>
      </c>
      <c r="H26" s="27">
        <f t="shared" si="22"/>
        <v>24000</v>
      </c>
      <c r="I26" s="21"/>
      <c r="J26" s="22"/>
      <c r="K26" s="27">
        <f t="shared" si="27"/>
        <v>0</v>
      </c>
      <c r="L26" s="21"/>
      <c r="M26" s="22"/>
      <c r="N26" s="27">
        <f t="shared" si="28"/>
        <v>0</v>
      </c>
      <c r="O26" s="21"/>
      <c r="P26" s="22"/>
      <c r="Q26" s="27">
        <f t="shared" si="29"/>
        <v>0</v>
      </c>
      <c r="R26" s="21"/>
      <c r="S26" s="22"/>
      <c r="T26" s="27">
        <f t="shared" si="30"/>
        <v>0</v>
      </c>
      <c r="U26" s="21"/>
      <c r="V26" s="22"/>
      <c r="W26" s="27">
        <f t="shared" si="31"/>
        <v>0</v>
      </c>
      <c r="X26" s="36"/>
      <c r="Y26" s="24"/>
      <c r="Z26" s="37"/>
      <c r="AA26" s="21"/>
      <c r="AB26" s="22"/>
      <c r="AC26" s="27">
        <f t="shared" si="34"/>
        <v>0</v>
      </c>
      <c r="AE26" s="1">
        <v>5.0000000000000001E-4</v>
      </c>
    </row>
    <row r="27" spans="1:31" ht="26.25" customHeight="1" x14ac:dyDescent="0.35">
      <c r="A27" s="125">
        <v>14</v>
      </c>
      <c r="B27" s="112" t="s">
        <v>10</v>
      </c>
      <c r="C27" s="25">
        <f t="shared" si="24"/>
        <v>24000</v>
      </c>
      <c r="D27" s="26">
        <f t="shared" si="25"/>
        <v>0.4</v>
      </c>
      <c r="E27" s="27">
        <f t="shared" si="26"/>
        <v>24000</v>
      </c>
      <c r="F27" s="21">
        <f t="shared" si="32"/>
        <v>24000</v>
      </c>
      <c r="G27" s="22">
        <f t="shared" si="33"/>
        <v>0.4</v>
      </c>
      <c r="H27" s="27">
        <f t="shared" si="22"/>
        <v>24000</v>
      </c>
      <c r="I27" s="21"/>
      <c r="J27" s="22"/>
      <c r="K27" s="27">
        <f t="shared" si="27"/>
        <v>0</v>
      </c>
      <c r="L27" s="21"/>
      <c r="M27" s="22"/>
      <c r="N27" s="27">
        <f t="shared" si="28"/>
        <v>0</v>
      </c>
      <c r="O27" s="21"/>
      <c r="P27" s="22"/>
      <c r="Q27" s="27">
        <f t="shared" si="29"/>
        <v>0</v>
      </c>
      <c r="R27" s="21"/>
      <c r="S27" s="22"/>
      <c r="T27" s="27">
        <f t="shared" si="30"/>
        <v>0</v>
      </c>
      <c r="U27" s="21"/>
      <c r="V27" s="22"/>
      <c r="W27" s="27">
        <f t="shared" si="31"/>
        <v>0</v>
      </c>
      <c r="X27" s="36"/>
      <c r="Y27" s="24"/>
      <c r="Z27" s="37"/>
      <c r="AA27" s="21"/>
      <c r="AB27" s="22"/>
      <c r="AC27" s="27">
        <f t="shared" si="34"/>
        <v>0</v>
      </c>
      <c r="AE27" s="1">
        <v>5.0000000000000001E-4</v>
      </c>
    </row>
    <row r="28" spans="1:31" ht="26.25" customHeight="1" x14ac:dyDescent="0.35">
      <c r="A28" s="125">
        <v>15</v>
      </c>
      <c r="B28" s="112" t="s">
        <v>27</v>
      </c>
      <c r="C28" s="25">
        <f t="shared" si="24"/>
        <v>24000</v>
      </c>
      <c r="D28" s="26">
        <f t="shared" si="25"/>
        <v>0.4</v>
      </c>
      <c r="E28" s="27">
        <f t="shared" si="26"/>
        <v>24000</v>
      </c>
      <c r="F28" s="21">
        <f t="shared" si="32"/>
        <v>24000</v>
      </c>
      <c r="G28" s="22">
        <f t="shared" si="33"/>
        <v>0.4</v>
      </c>
      <c r="H28" s="27">
        <f t="shared" si="22"/>
        <v>24000</v>
      </c>
      <c r="I28" s="21"/>
      <c r="J28" s="22"/>
      <c r="K28" s="27">
        <f t="shared" si="27"/>
        <v>0</v>
      </c>
      <c r="L28" s="21"/>
      <c r="M28" s="22"/>
      <c r="N28" s="27">
        <f t="shared" si="28"/>
        <v>0</v>
      </c>
      <c r="O28" s="21"/>
      <c r="P28" s="22"/>
      <c r="Q28" s="27">
        <f t="shared" si="29"/>
        <v>0</v>
      </c>
      <c r="R28" s="21"/>
      <c r="S28" s="22"/>
      <c r="T28" s="27">
        <f t="shared" si="30"/>
        <v>0</v>
      </c>
      <c r="U28" s="21"/>
      <c r="V28" s="22"/>
      <c r="W28" s="27">
        <f t="shared" si="31"/>
        <v>0</v>
      </c>
      <c r="X28" s="36"/>
      <c r="Y28" s="24"/>
      <c r="Z28" s="37"/>
      <c r="AA28" s="21"/>
      <c r="AB28" s="22"/>
      <c r="AC28" s="27">
        <f t="shared" si="34"/>
        <v>0</v>
      </c>
      <c r="AE28" s="1">
        <v>5.0000000000000001E-4</v>
      </c>
    </row>
    <row r="29" spans="1:31" ht="26.25" customHeight="1" x14ac:dyDescent="0.35">
      <c r="A29" s="125">
        <v>16</v>
      </c>
      <c r="B29" s="112" t="s">
        <v>26</v>
      </c>
      <c r="C29" s="25">
        <f t="shared" si="24"/>
        <v>24000</v>
      </c>
      <c r="D29" s="26">
        <f t="shared" si="25"/>
        <v>0.4</v>
      </c>
      <c r="E29" s="27">
        <f t="shared" si="26"/>
        <v>24000</v>
      </c>
      <c r="F29" s="21">
        <f t="shared" si="32"/>
        <v>24000</v>
      </c>
      <c r="G29" s="22">
        <f t="shared" si="33"/>
        <v>0.4</v>
      </c>
      <c r="H29" s="27">
        <f t="shared" si="22"/>
        <v>24000</v>
      </c>
      <c r="I29" s="21"/>
      <c r="J29" s="22"/>
      <c r="K29" s="27">
        <f t="shared" si="27"/>
        <v>0</v>
      </c>
      <c r="L29" s="21"/>
      <c r="M29" s="22"/>
      <c r="N29" s="27">
        <f t="shared" si="28"/>
        <v>0</v>
      </c>
      <c r="O29" s="21"/>
      <c r="P29" s="22"/>
      <c r="Q29" s="27">
        <f t="shared" si="29"/>
        <v>0</v>
      </c>
      <c r="R29" s="21"/>
      <c r="S29" s="22"/>
      <c r="T29" s="27">
        <f t="shared" si="30"/>
        <v>0</v>
      </c>
      <c r="U29" s="21"/>
      <c r="V29" s="22"/>
      <c r="W29" s="27">
        <f t="shared" si="31"/>
        <v>0</v>
      </c>
      <c r="X29" s="36"/>
      <c r="Y29" s="24"/>
      <c r="Z29" s="37"/>
      <c r="AA29" s="21"/>
      <c r="AB29" s="22"/>
      <c r="AC29" s="27">
        <f t="shared" si="34"/>
        <v>0</v>
      </c>
      <c r="AE29" s="1">
        <v>5.0000000000000001E-4</v>
      </c>
    </row>
    <row r="30" spans="1:31" ht="26.25" customHeight="1" x14ac:dyDescent="0.35">
      <c r="A30" s="125">
        <v>17</v>
      </c>
      <c r="B30" s="113" t="s">
        <v>22</v>
      </c>
      <c r="C30" s="25">
        <f t="shared" si="24"/>
        <v>24000</v>
      </c>
      <c r="D30" s="26">
        <f t="shared" si="25"/>
        <v>0.4</v>
      </c>
      <c r="E30" s="27">
        <f t="shared" si="26"/>
        <v>24000</v>
      </c>
      <c r="F30" s="21">
        <f t="shared" si="32"/>
        <v>24000</v>
      </c>
      <c r="G30" s="22">
        <f t="shared" si="33"/>
        <v>0.4</v>
      </c>
      <c r="H30" s="27">
        <f t="shared" si="22"/>
        <v>24000</v>
      </c>
      <c r="I30" s="21"/>
      <c r="J30" s="22"/>
      <c r="K30" s="27">
        <f t="shared" si="27"/>
        <v>0</v>
      </c>
      <c r="L30" s="21"/>
      <c r="M30" s="22"/>
      <c r="N30" s="27">
        <f t="shared" si="28"/>
        <v>0</v>
      </c>
      <c r="O30" s="21"/>
      <c r="P30" s="22"/>
      <c r="Q30" s="27">
        <f t="shared" si="29"/>
        <v>0</v>
      </c>
      <c r="R30" s="21"/>
      <c r="S30" s="22"/>
      <c r="T30" s="27">
        <f t="shared" si="30"/>
        <v>0</v>
      </c>
      <c r="U30" s="21"/>
      <c r="V30" s="22"/>
      <c r="W30" s="27">
        <f t="shared" si="31"/>
        <v>0</v>
      </c>
      <c r="X30" s="36"/>
      <c r="Y30" s="24"/>
      <c r="Z30" s="37"/>
      <c r="AA30" s="21"/>
      <c r="AB30" s="22"/>
      <c r="AC30" s="27">
        <f t="shared" si="34"/>
        <v>0</v>
      </c>
      <c r="AE30" s="1">
        <v>5.0000000000000001E-4</v>
      </c>
    </row>
    <row r="31" spans="1:31" s="11" customFormat="1" ht="26.25" customHeight="1" x14ac:dyDescent="0.35">
      <c r="A31" s="125">
        <v>18</v>
      </c>
      <c r="B31" s="113" t="s">
        <v>15</v>
      </c>
      <c r="C31" s="25">
        <f t="shared" si="24"/>
        <v>24000</v>
      </c>
      <c r="D31" s="26">
        <f t="shared" si="25"/>
        <v>0.4</v>
      </c>
      <c r="E31" s="27">
        <f t="shared" si="26"/>
        <v>24000</v>
      </c>
      <c r="F31" s="21">
        <f t="shared" si="32"/>
        <v>24000</v>
      </c>
      <c r="G31" s="22">
        <f t="shared" si="33"/>
        <v>0.4</v>
      </c>
      <c r="H31" s="27">
        <f t="shared" si="22"/>
        <v>24000</v>
      </c>
      <c r="I31" s="21"/>
      <c r="J31" s="22"/>
      <c r="K31" s="27">
        <f t="shared" si="27"/>
        <v>0</v>
      </c>
      <c r="L31" s="21"/>
      <c r="M31" s="22"/>
      <c r="N31" s="27">
        <f t="shared" si="28"/>
        <v>0</v>
      </c>
      <c r="O31" s="21"/>
      <c r="P31" s="22"/>
      <c r="Q31" s="27">
        <f t="shared" si="29"/>
        <v>0</v>
      </c>
      <c r="R31" s="21"/>
      <c r="S31" s="22"/>
      <c r="T31" s="27">
        <f t="shared" si="30"/>
        <v>0</v>
      </c>
      <c r="U31" s="21"/>
      <c r="V31" s="22"/>
      <c r="W31" s="27">
        <f t="shared" si="31"/>
        <v>0</v>
      </c>
      <c r="X31" s="36"/>
      <c r="Y31" s="24"/>
      <c r="Z31" s="37"/>
      <c r="AA31" s="21"/>
      <c r="AB31" s="22"/>
      <c r="AC31" s="27">
        <f t="shared" si="34"/>
        <v>0</v>
      </c>
      <c r="AE31" s="11">
        <v>5.0000000000000001E-4</v>
      </c>
    </row>
    <row r="32" spans="1:31" x14ac:dyDescent="0.35">
      <c r="A32" s="125">
        <v>19</v>
      </c>
      <c r="B32" s="113" t="s">
        <v>7</v>
      </c>
      <c r="C32" s="25">
        <f t="shared" si="24"/>
        <v>480000</v>
      </c>
      <c r="D32" s="26">
        <f t="shared" si="25"/>
        <v>8</v>
      </c>
      <c r="E32" s="27">
        <f t="shared" si="26"/>
        <v>480000</v>
      </c>
      <c r="F32" s="21">
        <f t="shared" si="32"/>
        <v>480000</v>
      </c>
      <c r="G32" s="22">
        <f t="shared" si="33"/>
        <v>8</v>
      </c>
      <c r="H32" s="27">
        <f t="shared" si="22"/>
        <v>480000</v>
      </c>
      <c r="I32" s="21"/>
      <c r="J32" s="22"/>
      <c r="K32" s="27">
        <f t="shared" si="27"/>
        <v>0</v>
      </c>
      <c r="L32" s="21"/>
      <c r="M32" s="22"/>
      <c r="N32" s="27">
        <f t="shared" si="28"/>
        <v>0</v>
      </c>
      <c r="O32" s="21"/>
      <c r="P32" s="22"/>
      <c r="Q32" s="27">
        <f t="shared" si="29"/>
        <v>0</v>
      </c>
      <c r="R32" s="21"/>
      <c r="S32" s="22"/>
      <c r="T32" s="27">
        <f t="shared" si="30"/>
        <v>0</v>
      </c>
      <c r="U32" s="21"/>
      <c r="V32" s="22"/>
      <c r="W32" s="27">
        <f t="shared" si="31"/>
        <v>0</v>
      </c>
      <c r="X32" s="36"/>
      <c r="Y32" s="24"/>
      <c r="Z32" s="37"/>
      <c r="AA32" s="21"/>
      <c r="AB32" s="22"/>
      <c r="AC32" s="27">
        <f t="shared" si="34"/>
        <v>0</v>
      </c>
      <c r="AE32" s="1">
        <v>0.01</v>
      </c>
    </row>
    <row r="33" spans="1:31" ht="28.5" customHeight="1" x14ac:dyDescent="0.35">
      <c r="A33" s="125">
        <v>20</v>
      </c>
      <c r="B33" s="113" t="s">
        <v>3</v>
      </c>
      <c r="C33" s="25">
        <f t="shared" si="24"/>
        <v>24000</v>
      </c>
      <c r="D33" s="26">
        <f t="shared" si="25"/>
        <v>0.4</v>
      </c>
      <c r="E33" s="27">
        <f t="shared" si="26"/>
        <v>24000</v>
      </c>
      <c r="F33" s="21">
        <f t="shared" si="32"/>
        <v>24000</v>
      </c>
      <c r="G33" s="22">
        <f t="shared" si="33"/>
        <v>0.4</v>
      </c>
      <c r="H33" s="27">
        <f t="shared" si="22"/>
        <v>24000</v>
      </c>
      <c r="I33" s="21"/>
      <c r="J33" s="22"/>
      <c r="K33" s="27">
        <f t="shared" si="27"/>
        <v>0</v>
      </c>
      <c r="L33" s="21"/>
      <c r="M33" s="22"/>
      <c r="N33" s="27">
        <f t="shared" si="28"/>
        <v>0</v>
      </c>
      <c r="O33" s="21"/>
      <c r="P33" s="22"/>
      <c r="Q33" s="27">
        <f t="shared" si="29"/>
        <v>0</v>
      </c>
      <c r="R33" s="21"/>
      <c r="S33" s="22"/>
      <c r="T33" s="27">
        <f t="shared" si="30"/>
        <v>0</v>
      </c>
      <c r="U33" s="21"/>
      <c r="V33" s="22"/>
      <c r="W33" s="27">
        <f t="shared" si="31"/>
        <v>0</v>
      </c>
      <c r="X33" s="36"/>
      <c r="Y33" s="24"/>
      <c r="Z33" s="37"/>
      <c r="AA33" s="21"/>
      <c r="AB33" s="22"/>
      <c r="AC33" s="27">
        <f t="shared" si="34"/>
        <v>0</v>
      </c>
      <c r="AE33" s="1">
        <v>5.0000000000000001E-4</v>
      </c>
    </row>
    <row r="34" spans="1:31" ht="28.5" customHeight="1" x14ac:dyDescent="0.35">
      <c r="A34" s="125">
        <v>21</v>
      </c>
      <c r="B34" s="113" t="s">
        <v>11</v>
      </c>
      <c r="C34" s="25">
        <f t="shared" si="24"/>
        <v>24000</v>
      </c>
      <c r="D34" s="26">
        <f t="shared" si="25"/>
        <v>0.4</v>
      </c>
      <c r="E34" s="27">
        <f t="shared" si="26"/>
        <v>24000</v>
      </c>
      <c r="F34" s="21">
        <f t="shared" si="32"/>
        <v>24000</v>
      </c>
      <c r="G34" s="22">
        <f t="shared" si="33"/>
        <v>0.4</v>
      </c>
      <c r="H34" s="27">
        <f t="shared" si="22"/>
        <v>24000</v>
      </c>
      <c r="I34" s="21"/>
      <c r="J34" s="22"/>
      <c r="K34" s="27">
        <f t="shared" si="27"/>
        <v>0</v>
      </c>
      <c r="L34" s="21"/>
      <c r="M34" s="22"/>
      <c r="N34" s="27">
        <f t="shared" si="28"/>
        <v>0</v>
      </c>
      <c r="O34" s="21"/>
      <c r="P34" s="22"/>
      <c r="Q34" s="27">
        <f t="shared" si="29"/>
        <v>0</v>
      </c>
      <c r="R34" s="21"/>
      <c r="S34" s="22"/>
      <c r="T34" s="27">
        <f t="shared" si="30"/>
        <v>0</v>
      </c>
      <c r="U34" s="21"/>
      <c r="V34" s="22"/>
      <c r="W34" s="27">
        <f t="shared" si="31"/>
        <v>0</v>
      </c>
      <c r="X34" s="36"/>
      <c r="Y34" s="24"/>
      <c r="Z34" s="37"/>
      <c r="AA34" s="21"/>
      <c r="AB34" s="22"/>
      <c r="AC34" s="27">
        <f t="shared" si="34"/>
        <v>0</v>
      </c>
      <c r="AE34" s="1">
        <v>5.0000000000000001E-4</v>
      </c>
    </row>
    <row r="35" spans="1:31" ht="28.5" customHeight="1" x14ac:dyDescent="0.35">
      <c r="A35" s="125">
        <v>22</v>
      </c>
      <c r="B35" s="113" t="s">
        <v>52</v>
      </c>
      <c r="C35" s="25">
        <f>F35+I35+L35+O35+U35+X35+AA35</f>
        <v>24000</v>
      </c>
      <c r="D35" s="26">
        <f t="shared" si="24"/>
        <v>0.4</v>
      </c>
      <c r="E35" s="27">
        <f t="shared" si="24"/>
        <v>24000</v>
      </c>
      <c r="F35" s="21">
        <f t="shared" si="32"/>
        <v>24000</v>
      </c>
      <c r="G35" s="22">
        <f t="shared" ref="G35:G36" si="35">F35/$G$1</f>
        <v>0.4</v>
      </c>
      <c r="H35" s="27">
        <f t="shared" si="22"/>
        <v>24000</v>
      </c>
      <c r="I35" s="21"/>
      <c r="J35" s="22"/>
      <c r="K35" s="27">
        <f t="shared" si="27"/>
        <v>0</v>
      </c>
      <c r="L35" s="21"/>
      <c r="M35" s="22"/>
      <c r="N35" s="27">
        <f t="shared" si="28"/>
        <v>0</v>
      </c>
      <c r="O35" s="21"/>
      <c r="P35" s="22"/>
      <c r="Q35" s="27">
        <f t="shared" si="29"/>
        <v>0</v>
      </c>
      <c r="R35" s="21"/>
      <c r="S35" s="22"/>
      <c r="T35" s="27">
        <f t="shared" si="30"/>
        <v>0</v>
      </c>
      <c r="U35" s="21"/>
      <c r="V35" s="22"/>
      <c r="W35" s="27">
        <f t="shared" si="31"/>
        <v>0</v>
      </c>
      <c r="X35" s="36"/>
      <c r="Y35" s="24"/>
      <c r="Z35" s="37"/>
      <c r="AA35" s="21"/>
      <c r="AB35" s="22"/>
      <c r="AC35" s="27">
        <f t="shared" si="34"/>
        <v>0</v>
      </c>
      <c r="AE35" s="1">
        <v>5.0000000000000001E-4</v>
      </c>
    </row>
    <row r="36" spans="1:31" ht="28.5" customHeight="1" thickBot="1" x14ac:dyDescent="0.4">
      <c r="A36" s="131">
        <v>23</v>
      </c>
      <c r="B36" s="114" t="s">
        <v>62</v>
      </c>
      <c r="C36" s="28">
        <f t="shared" ref="C36:E36" si="36">F36+I36+L36+O36+U36+X36+AA36</f>
        <v>24000</v>
      </c>
      <c r="D36" s="29">
        <f t="shared" si="36"/>
        <v>0.4</v>
      </c>
      <c r="E36" s="30">
        <f t="shared" si="36"/>
        <v>24000</v>
      </c>
      <c r="F36" s="89">
        <f t="shared" si="32"/>
        <v>24000</v>
      </c>
      <c r="G36" s="90">
        <f t="shared" si="35"/>
        <v>0.4</v>
      </c>
      <c r="H36" s="30">
        <f t="shared" si="22"/>
        <v>24000</v>
      </c>
      <c r="I36" s="89"/>
      <c r="J36" s="90"/>
      <c r="K36" s="30">
        <f t="shared" si="27"/>
        <v>0</v>
      </c>
      <c r="L36" s="89"/>
      <c r="M36" s="90"/>
      <c r="N36" s="30">
        <f t="shared" si="28"/>
        <v>0</v>
      </c>
      <c r="O36" s="89"/>
      <c r="P36" s="90"/>
      <c r="Q36" s="30">
        <f t="shared" si="29"/>
        <v>0</v>
      </c>
      <c r="R36" s="89"/>
      <c r="S36" s="90"/>
      <c r="T36" s="30">
        <f t="shared" si="30"/>
        <v>0</v>
      </c>
      <c r="U36" s="89"/>
      <c r="V36" s="90"/>
      <c r="W36" s="30">
        <f t="shared" si="31"/>
        <v>0</v>
      </c>
      <c r="X36" s="91"/>
      <c r="Y36" s="92"/>
      <c r="Z36" s="93"/>
      <c r="AA36" s="89"/>
      <c r="AB36" s="90"/>
      <c r="AC36" s="30">
        <f t="shared" si="34"/>
        <v>0</v>
      </c>
      <c r="AE36" s="1">
        <v>5.0000000000000001E-4</v>
      </c>
    </row>
    <row r="37" spans="1:31" ht="35.25" customHeight="1" thickTop="1" thickBot="1" x14ac:dyDescent="0.4">
      <c r="A37" s="132">
        <v>24</v>
      </c>
      <c r="B37" s="115" t="s">
        <v>35</v>
      </c>
      <c r="C37" s="31">
        <f>SUM(C15:C17,C21:C36)</f>
        <v>10198000</v>
      </c>
      <c r="D37" s="32">
        <f t="shared" ref="D37:AC37" si="37">SUM(D15:D17,D21:D36)</f>
        <v>216.80000000000007</v>
      </c>
      <c r="E37" s="33">
        <f t="shared" si="37"/>
        <v>10198000</v>
      </c>
      <c r="F37" s="97">
        <f t="shared" si="37"/>
        <v>9998000</v>
      </c>
      <c r="G37" s="98">
        <f t="shared" si="37"/>
        <v>214.80000000000007</v>
      </c>
      <c r="H37" s="33">
        <f>SUM(H15:H17,H21:H36)</f>
        <v>9998000</v>
      </c>
      <c r="I37" s="97">
        <f t="shared" si="37"/>
        <v>0</v>
      </c>
      <c r="J37" s="98">
        <f t="shared" si="37"/>
        <v>0</v>
      </c>
      <c r="K37" s="33">
        <f t="shared" si="37"/>
        <v>0</v>
      </c>
      <c r="L37" s="97">
        <f t="shared" si="37"/>
        <v>0</v>
      </c>
      <c r="M37" s="98">
        <f t="shared" si="37"/>
        <v>0</v>
      </c>
      <c r="N37" s="33">
        <f t="shared" si="37"/>
        <v>0</v>
      </c>
      <c r="O37" s="97">
        <f t="shared" si="37"/>
        <v>0</v>
      </c>
      <c r="P37" s="98">
        <f t="shared" si="37"/>
        <v>0</v>
      </c>
      <c r="Q37" s="33">
        <f t="shared" si="37"/>
        <v>0</v>
      </c>
      <c r="R37" s="97">
        <f t="shared" si="37"/>
        <v>0</v>
      </c>
      <c r="S37" s="98">
        <f t="shared" si="37"/>
        <v>0</v>
      </c>
      <c r="T37" s="33">
        <f t="shared" si="37"/>
        <v>0</v>
      </c>
      <c r="U37" s="97">
        <f t="shared" si="37"/>
        <v>0</v>
      </c>
      <c r="V37" s="98">
        <f t="shared" si="37"/>
        <v>0</v>
      </c>
      <c r="W37" s="33">
        <f t="shared" si="37"/>
        <v>0</v>
      </c>
      <c r="X37" s="99">
        <f t="shared" si="37"/>
        <v>200000</v>
      </c>
      <c r="Y37" s="100">
        <f t="shared" si="37"/>
        <v>2</v>
      </c>
      <c r="Z37" s="101">
        <f t="shared" si="37"/>
        <v>200000</v>
      </c>
      <c r="AA37" s="97">
        <f t="shared" si="37"/>
        <v>0</v>
      </c>
      <c r="AB37" s="98">
        <f t="shared" si="37"/>
        <v>0</v>
      </c>
      <c r="AC37" s="33">
        <f t="shared" si="37"/>
        <v>0</v>
      </c>
    </row>
    <row r="38" spans="1:31" s="8" customFormat="1" ht="139.5" customHeight="1" thickTop="1" thickBot="1" x14ac:dyDescent="0.4">
      <c r="A38" s="128">
        <v>25</v>
      </c>
      <c r="B38" s="116" t="s">
        <v>60</v>
      </c>
      <c r="C38" s="94">
        <f>C12-C37</f>
        <v>70266000</v>
      </c>
      <c r="D38" s="95">
        <f>D12-D37</f>
        <v>1134.7199999999998</v>
      </c>
      <c r="E38" s="96">
        <f>E12+E37</f>
        <v>10889200</v>
      </c>
      <c r="F38" s="94">
        <f>F12-F37</f>
        <v>38866000</v>
      </c>
      <c r="G38" s="95">
        <f>G12-G37</f>
        <v>596.71999999999991</v>
      </c>
      <c r="H38" s="96">
        <f>H12+H37</f>
        <v>10689200</v>
      </c>
      <c r="I38" s="94">
        <f>I12-I37</f>
        <v>12800000</v>
      </c>
      <c r="J38" s="95">
        <f>J12-J37</f>
        <v>200</v>
      </c>
      <c r="K38" s="96">
        <f>K12+K37</f>
        <v>0</v>
      </c>
      <c r="L38" s="94">
        <f>L12-L37</f>
        <v>5500000</v>
      </c>
      <c r="M38" s="95">
        <f>M12-M37</f>
        <v>100</v>
      </c>
      <c r="N38" s="96">
        <f>N12+N37</f>
        <v>0</v>
      </c>
      <c r="O38" s="94">
        <f>O12-O37</f>
        <v>5500000</v>
      </c>
      <c r="P38" s="95">
        <f>P12-P37</f>
        <v>100</v>
      </c>
      <c r="Q38" s="96">
        <f>Q12+Q37</f>
        <v>0</v>
      </c>
      <c r="R38" s="94">
        <f>R12-R37</f>
        <v>11000000</v>
      </c>
      <c r="S38" s="95">
        <f>S12-S37</f>
        <v>200</v>
      </c>
      <c r="T38" s="96">
        <f>T12+T37</f>
        <v>0</v>
      </c>
      <c r="U38" s="94">
        <f>U12-U37</f>
        <v>5500000</v>
      </c>
      <c r="V38" s="95">
        <f>V12-V37</f>
        <v>100</v>
      </c>
      <c r="W38" s="96">
        <f>W12+W37</f>
        <v>0</v>
      </c>
      <c r="X38" s="94">
        <f>X12-X37</f>
        <v>1200000</v>
      </c>
      <c r="Y38" s="95">
        <f>Y12-Y37</f>
        <v>18</v>
      </c>
      <c r="Z38" s="96">
        <f>Z12+Z37</f>
        <v>200000</v>
      </c>
      <c r="AA38" s="94">
        <f>AA12-AA37</f>
        <v>900000</v>
      </c>
      <c r="AB38" s="95">
        <f>AB12-AB37</f>
        <v>20</v>
      </c>
      <c r="AC38" s="96">
        <f>AC12+AC37</f>
        <v>0</v>
      </c>
    </row>
    <row r="39" spans="1:31" s="8" customFormat="1" ht="15" thickTop="1" x14ac:dyDescent="0.3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31" ht="30" customHeight="1" x14ac:dyDescent="0.3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31" ht="30" customHeight="1" x14ac:dyDescent="0.35">
      <c r="A41" s="125">
        <v>26</v>
      </c>
      <c r="B41" s="119" t="s">
        <v>50</v>
      </c>
      <c r="C41" s="54">
        <f>F41+I41+L41+O41+U41+X41+AA41</f>
        <v>360000</v>
      </c>
      <c r="D41" s="55">
        <f>G41+J41+M41+P41+V41+Y41+AB41</f>
        <v>6</v>
      </c>
      <c r="E41" s="56">
        <f>H41+K41+N41+Q41+W41+Z41+AC41</f>
        <v>360000</v>
      </c>
      <c r="F41" s="57">
        <f>G41*$G$1</f>
        <v>360000</v>
      </c>
      <c r="G41" s="58">
        <v>6</v>
      </c>
      <c r="H41" s="72">
        <f t="shared" ref="H41" si="38">F41</f>
        <v>360000</v>
      </c>
      <c r="I41" s="57"/>
      <c r="J41" s="58"/>
      <c r="K41" s="72">
        <f t="shared" ref="K41" si="39">I41</f>
        <v>0</v>
      </c>
      <c r="L41" s="57"/>
      <c r="M41" s="58"/>
      <c r="N41" s="72">
        <f t="shared" ref="N41" si="40">L41</f>
        <v>0</v>
      </c>
      <c r="O41" s="57"/>
      <c r="P41" s="58"/>
      <c r="Q41" s="72">
        <f t="shared" ref="Q41" si="41">O41</f>
        <v>0</v>
      </c>
      <c r="R41" s="57"/>
      <c r="S41" s="58"/>
      <c r="T41" s="72">
        <f t="shared" ref="T41" si="42">R41</f>
        <v>0</v>
      </c>
      <c r="U41" s="57"/>
      <c r="V41" s="58"/>
      <c r="W41" s="72">
        <f t="shared" ref="W41" si="43">U41</f>
        <v>0</v>
      </c>
      <c r="X41" s="59"/>
      <c r="Y41" s="60"/>
      <c r="Z41" s="61"/>
      <c r="AA41" s="59"/>
      <c r="AB41" s="60"/>
      <c r="AC41" s="74"/>
    </row>
    <row r="42" spans="1:31" s="11" customFormat="1" ht="30" customHeight="1" x14ac:dyDescent="0.35">
      <c r="A42" s="125">
        <v>27</v>
      </c>
      <c r="B42" s="120" t="s">
        <v>61</v>
      </c>
      <c r="C42" s="25">
        <f>F42+I42+L42+O42+U42+X42+AA42</f>
        <v>900000</v>
      </c>
      <c r="D42" s="26">
        <f>G42+J42+M42+P42+V42+Y42+AB42</f>
        <v>10</v>
      </c>
      <c r="E42" s="27">
        <f t="shared" ref="E42:E44" si="44">H42+K42+N42+Q42+W42+Z42+AC42</f>
        <v>0</v>
      </c>
      <c r="F42" s="21">
        <f>G42*90000</f>
        <v>900000</v>
      </c>
      <c r="G42" s="22">
        <v>10</v>
      </c>
      <c r="H42" s="23"/>
      <c r="I42" s="21"/>
      <c r="J42" s="22"/>
      <c r="K42" s="23"/>
      <c r="L42" s="21"/>
      <c r="M42" s="22"/>
      <c r="N42" s="23"/>
      <c r="O42" s="21"/>
      <c r="P42" s="22"/>
      <c r="Q42" s="23"/>
      <c r="R42" s="21"/>
      <c r="S42" s="22"/>
      <c r="T42" s="23"/>
      <c r="U42" s="21"/>
      <c r="V42" s="22"/>
      <c r="W42" s="23"/>
      <c r="X42" s="36"/>
      <c r="Y42" s="24"/>
      <c r="Z42" s="37"/>
      <c r="AA42" s="21"/>
      <c r="AB42" s="22"/>
      <c r="AC42" s="23"/>
    </row>
    <row r="43" spans="1:31" s="11" customFormat="1" ht="30" customHeight="1" x14ac:dyDescent="0.35">
      <c r="A43" s="125">
        <v>28</v>
      </c>
      <c r="B43" s="121" t="s">
        <v>24</v>
      </c>
      <c r="C43" s="25">
        <f t="shared" ref="C43:D44" si="45">F43+I43+L43+O43+U43+X43+AA43</f>
        <v>60000</v>
      </c>
      <c r="D43" s="26">
        <f t="shared" si="45"/>
        <v>1</v>
      </c>
      <c r="E43" s="27">
        <f t="shared" si="44"/>
        <v>0</v>
      </c>
      <c r="F43" s="21">
        <v>60000</v>
      </c>
      <c r="G43" s="22">
        <v>1</v>
      </c>
      <c r="H43" s="23"/>
      <c r="I43" s="21"/>
      <c r="J43" s="22"/>
      <c r="K43" s="23"/>
      <c r="L43" s="21"/>
      <c r="M43" s="22"/>
      <c r="N43" s="23"/>
      <c r="O43" s="21"/>
      <c r="P43" s="22"/>
      <c r="Q43" s="23"/>
      <c r="R43" s="21"/>
      <c r="S43" s="22"/>
      <c r="T43" s="23"/>
      <c r="U43" s="21"/>
      <c r="V43" s="22"/>
      <c r="W43" s="23"/>
      <c r="X43" s="36"/>
      <c r="Y43" s="24"/>
      <c r="Z43" s="37"/>
      <c r="AA43" s="21"/>
      <c r="AB43" s="22"/>
      <c r="AC43" s="23"/>
    </row>
    <row r="44" spans="1:31" s="11" customFormat="1" ht="30" customHeight="1" thickBot="1" x14ac:dyDescent="0.4">
      <c r="A44" s="131">
        <v>29</v>
      </c>
      <c r="B44" s="122" t="s">
        <v>20</v>
      </c>
      <c r="C44" s="28">
        <f t="shared" si="45"/>
        <v>0</v>
      </c>
      <c r="D44" s="29">
        <f t="shared" si="45"/>
        <v>0</v>
      </c>
      <c r="E44" s="30">
        <f t="shared" si="44"/>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31" ht="31.5" customHeight="1" thickTop="1" thickBot="1" x14ac:dyDescent="0.4">
      <c r="A45" s="132">
        <v>30</v>
      </c>
      <c r="B45" s="115" t="s">
        <v>42</v>
      </c>
      <c r="C45" s="31">
        <f>SUM(C41:C44)</f>
        <v>1320000</v>
      </c>
      <c r="D45" s="32">
        <f>SUM(D41:D44)</f>
        <v>17</v>
      </c>
      <c r="E45" s="33">
        <f>SUM(E41:E44)</f>
        <v>360000</v>
      </c>
      <c r="F45" s="31">
        <f t="shared" ref="F45:AC45" si="46">SUM(F41:F44)</f>
        <v>1320000</v>
      </c>
      <c r="G45" s="32">
        <f t="shared" si="46"/>
        <v>17</v>
      </c>
      <c r="H45" s="33">
        <f t="shared" si="46"/>
        <v>360000</v>
      </c>
      <c r="I45" s="31">
        <f t="shared" si="46"/>
        <v>0</v>
      </c>
      <c r="J45" s="32">
        <f t="shared" si="46"/>
        <v>0</v>
      </c>
      <c r="K45" s="33">
        <f t="shared" si="46"/>
        <v>0</v>
      </c>
      <c r="L45" s="31">
        <f t="shared" si="46"/>
        <v>0</v>
      </c>
      <c r="M45" s="32">
        <f t="shared" si="46"/>
        <v>0</v>
      </c>
      <c r="N45" s="33">
        <f t="shared" si="46"/>
        <v>0</v>
      </c>
      <c r="O45" s="31">
        <f t="shared" si="46"/>
        <v>0</v>
      </c>
      <c r="P45" s="32">
        <f t="shared" si="46"/>
        <v>0</v>
      </c>
      <c r="Q45" s="33">
        <f t="shared" si="46"/>
        <v>0</v>
      </c>
      <c r="R45" s="31">
        <f t="shared" si="46"/>
        <v>0</v>
      </c>
      <c r="S45" s="32">
        <f t="shared" si="46"/>
        <v>0</v>
      </c>
      <c r="T45" s="33">
        <f t="shared" si="46"/>
        <v>0</v>
      </c>
      <c r="U45" s="31">
        <f t="shared" si="46"/>
        <v>0</v>
      </c>
      <c r="V45" s="32">
        <f t="shared" si="46"/>
        <v>0</v>
      </c>
      <c r="W45" s="33">
        <f t="shared" si="46"/>
        <v>0</v>
      </c>
      <c r="X45" s="31">
        <f t="shared" si="46"/>
        <v>0</v>
      </c>
      <c r="Y45" s="32">
        <f t="shared" si="46"/>
        <v>0</v>
      </c>
      <c r="Z45" s="33">
        <f t="shared" si="46"/>
        <v>0</v>
      </c>
      <c r="AA45" s="31">
        <f t="shared" si="46"/>
        <v>0</v>
      </c>
      <c r="AB45" s="32">
        <f t="shared" si="46"/>
        <v>0</v>
      </c>
      <c r="AC45" s="33">
        <f t="shared" si="46"/>
        <v>0</v>
      </c>
    </row>
    <row r="46" spans="1:31" s="8" customFormat="1" ht="23.25" customHeight="1" thickTop="1" thickBot="1" x14ac:dyDescent="0.4">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1" s="8" customFormat="1" ht="28.5" customHeight="1" thickBot="1" x14ac:dyDescent="0.4">
      <c r="A47" s="135">
        <v>31</v>
      </c>
      <c r="B47" s="69" t="s">
        <v>43</v>
      </c>
      <c r="C47" s="70">
        <f>C12-E38+C45-E45</f>
        <v>70534800</v>
      </c>
      <c r="D47" s="70">
        <f>D38+D45</f>
        <v>1151.7199999999998</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21" orientation="landscape" verticalDpi="1200" r:id="rId1"/>
  <headerFooter>
    <oddFooter>&amp;L&amp;A</oddFooter>
  </headerFooter>
  <ignoredErrors>
    <ignoredError sqref="C9"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B1:AA51"/>
  <sheetViews>
    <sheetView tabSelected="1" zoomScale="70" zoomScaleNormal="70" zoomScaleSheetLayoutView="70" workbookViewId="0">
      <selection activeCell="AC18" sqref="AC18"/>
    </sheetView>
  </sheetViews>
  <sheetFormatPr baseColWidth="10" defaultColWidth="8" defaultRowHeight="19.5" outlineLevelRow="1" x14ac:dyDescent="0.35"/>
  <cols>
    <col min="1" max="1" width="0.81640625" style="136" customWidth="1"/>
    <col min="2" max="2" width="3.7265625" style="136" customWidth="1"/>
    <col min="3" max="10" width="1.1796875" style="136" customWidth="1"/>
    <col min="11" max="11" width="15.7265625" style="136" customWidth="1"/>
    <col min="12" max="12" width="1.7265625" style="136" customWidth="1"/>
    <col min="13" max="13" width="18.7265625" style="136" customWidth="1"/>
    <col min="14" max="14" width="58.7265625" style="136" customWidth="1"/>
    <col min="15" max="22" width="24.7265625" style="136" customWidth="1"/>
    <col min="23" max="24" width="3.7265625" style="136" customWidth="1"/>
    <col min="25" max="26" width="24.7265625" style="136" customWidth="1"/>
    <col min="27" max="16384" width="8" style="136"/>
  </cols>
  <sheetData>
    <row r="1" spans="2:27" ht="15.75" customHeight="1" x14ac:dyDescent="0.45">
      <c r="C1" s="139" t="s">
        <v>78</v>
      </c>
      <c r="D1" s="139"/>
      <c r="E1" s="139"/>
      <c r="F1" s="139"/>
      <c r="G1" s="139"/>
      <c r="H1" s="139"/>
      <c r="I1" s="139"/>
      <c r="J1" s="139"/>
      <c r="K1" s="139"/>
      <c r="L1" s="139"/>
      <c r="M1" s="139"/>
    </row>
    <row r="2" spans="2:27" ht="16.5" customHeight="1" x14ac:dyDescent="0.35">
      <c r="C2" s="140" t="s">
        <v>81</v>
      </c>
      <c r="D2" s="140"/>
      <c r="E2" s="140"/>
      <c r="F2" s="140"/>
      <c r="G2" s="140"/>
      <c r="H2" s="140"/>
      <c r="I2" s="140"/>
      <c r="J2" s="140"/>
      <c r="K2" s="140"/>
      <c r="L2" s="140"/>
      <c r="M2" s="140"/>
    </row>
    <row r="3" spans="2:27" ht="9" customHeight="1" thickBot="1" x14ac:dyDescent="0.4">
      <c r="C3" s="140"/>
      <c r="D3" s="140"/>
      <c r="E3" s="140"/>
      <c r="F3" s="140"/>
      <c r="G3" s="140"/>
      <c r="H3" s="140"/>
      <c r="I3" s="140"/>
      <c r="J3" s="140"/>
      <c r="K3" s="140"/>
      <c r="L3" s="140"/>
      <c r="M3" s="140"/>
    </row>
    <row r="4" spans="2:27" ht="20.149999999999999" customHeight="1" thickTop="1" thickBot="1" x14ac:dyDescent="0.4">
      <c r="B4" s="141"/>
      <c r="C4" s="142"/>
      <c r="D4" s="142"/>
      <c r="E4" s="142"/>
      <c r="F4" s="142"/>
      <c r="G4" s="142"/>
      <c r="H4" s="142"/>
      <c r="I4" s="142"/>
      <c r="J4" s="142"/>
      <c r="K4" s="142"/>
      <c r="L4" s="140"/>
      <c r="M4" s="140"/>
    </row>
    <row r="5" spans="2:27" ht="6.65" customHeight="1" x14ac:dyDescent="0.35">
      <c r="B5" s="143"/>
      <c r="C5" s="144"/>
      <c r="D5" s="144"/>
      <c r="E5" s="144"/>
      <c r="F5" s="144"/>
      <c r="G5" s="144"/>
      <c r="H5" s="144"/>
      <c r="I5" s="144"/>
      <c r="J5" s="144"/>
      <c r="K5" s="211" t="s">
        <v>90</v>
      </c>
      <c r="M5" s="205"/>
      <c r="O5" s="199" t="s">
        <v>112</v>
      </c>
      <c r="P5" s="200"/>
      <c r="Q5" s="199" t="s">
        <v>79</v>
      </c>
      <c r="R5" s="200"/>
      <c r="S5" s="199" t="s">
        <v>113</v>
      </c>
      <c r="T5" s="200"/>
      <c r="U5" s="199" t="s">
        <v>79</v>
      </c>
      <c r="V5" s="200"/>
    </row>
    <row r="6" spans="2:27" ht="6.65" customHeight="1" x14ac:dyDescent="0.35">
      <c r="B6" s="143"/>
      <c r="C6" s="144"/>
      <c r="D6" s="140"/>
      <c r="E6" s="144"/>
      <c r="F6" s="140"/>
      <c r="G6" s="140"/>
      <c r="H6" s="140"/>
      <c r="I6" s="140"/>
      <c r="J6" s="144"/>
      <c r="K6" s="211"/>
      <c r="M6" s="206"/>
      <c r="O6" s="201"/>
      <c r="P6" s="202"/>
      <c r="Q6" s="201"/>
      <c r="R6" s="202"/>
      <c r="S6" s="201"/>
      <c r="T6" s="202"/>
      <c r="U6" s="201"/>
      <c r="V6" s="202"/>
    </row>
    <row r="7" spans="2:27" ht="6.65" customHeight="1" x14ac:dyDescent="0.35">
      <c r="B7" s="143"/>
      <c r="C7" s="144"/>
      <c r="D7" s="144"/>
      <c r="E7" s="140"/>
      <c r="F7" s="140"/>
      <c r="G7" s="140"/>
      <c r="H7" s="140"/>
      <c r="I7" s="144"/>
      <c r="J7" s="144"/>
      <c r="K7" s="211"/>
      <c r="M7" s="206"/>
      <c r="O7" s="201"/>
      <c r="P7" s="202"/>
      <c r="Q7" s="201"/>
      <c r="R7" s="202"/>
      <c r="S7" s="201"/>
      <c r="T7" s="202"/>
      <c r="U7" s="201"/>
      <c r="V7" s="202"/>
    </row>
    <row r="8" spans="2:27" ht="6.65" customHeight="1" x14ac:dyDescent="0.35">
      <c r="B8" s="143"/>
      <c r="C8" s="144"/>
      <c r="D8" s="140"/>
      <c r="E8" s="140"/>
      <c r="F8" s="140"/>
      <c r="G8" s="140"/>
      <c r="H8" s="140"/>
      <c r="I8" s="140"/>
      <c r="J8" s="144"/>
      <c r="K8" s="211"/>
      <c r="M8" s="206"/>
      <c r="O8" s="201"/>
      <c r="P8" s="202"/>
      <c r="Q8" s="201"/>
      <c r="R8" s="202"/>
      <c r="S8" s="201"/>
      <c r="T8" s="202"/>
      <c r="U8" s="201"/>
      <c r="V8" s="202"/>
    </row>
    <row r="9" spans="2:27" ht="6.65" customHeight="1" x14ac:dyDescent="0.35">
      <c r="B9" s="143"/>
      <c r="C9" s="144"/>
      <c r="D9" s="140"/>
      <c r="E9" s="140"/>
      <c r="F9" s="140"/>
      <c r="G9" s="140"/>
      <c r="H9" s="144"/>
      <c r="I9" s="140"/>
      <c r="J9" s="144"/>
      <c r="K9" s="211" t="s">
        <v>91</v>
      </c>
      <c r="M9" s="206"/>
      <c r="O9" s="201"/>
      <c r="P9" s="202"/>
      <c r="Q9" s="201"/>
      <c r="R9" s="202"/>
      <c r="S9" s="201"/>
      <c r="T9" s="202"/>
      <c r="U9" s="201"/>
      <c r="V9" s="202"/>
      <c r="Y9" s="251"/>
      <c r="Z9" s="188" t="s">
        <v>82</v>
      </c>
      <c r="AA9" s="189"/>
    </row>
    <row r="10" spans="2:27" ht="6.65" customHeight="1" x14ac:dyDescent="0.35">
      <c r="B10" s="143"/>
      <c r="C10" s="144"/>
      <c r="D10" s="140"/>
      <c r="E10" s="144"/>
      <c r="F10" s="140"/>
      <c r="G10" s="144"/>
      <c r="H10" s="144"/>
      <c r="I10" s="140"/>
      <c r="J10" s="144"/>
      <c r="K10" s="211"/>
      <c r="M10" s="206"/>
      <c r="O10" s="201"/>
      <c r="P10" s="202"/>
      <c r="Q10" s="201"/>
      <c r="R10" s="202"/>
      <c r="S10" s="201"/>
      <c r="T10" s="202"/>
      <c r="U10" s="201"/>
      <c r="V10" s="202"/>
      <c r="Y10" s="251"/>
      <c r="Z10" s="188"/>
      <c r="AA10" s="189"/>
    </row>
    <row r="11" spans="2:27" ht="6.65" customHeight="1" x14ac:dyDescent="0.35">
      <c r="B11" s="143"/>
      <c r="C11" s="144"/>
      <c r="D11" s="140"/>
      <c r="E11" s="144"/>
      <c r="F11" s="144"/>
      <c r="G11" s="144"/>
      <c r="H11" s="144"/>
      <c r="I11" s="144"/>
      <c r="J11" s="144"/>
      <c r="K11" s="211"/>
      <c r="M11" s="206"/>
      <c r="O11" s="201"/>
      <c r="P11" s="202"/>
      <c r="Q11" s="201"/>
      <c r="R11" s="202"/>
      <c r="S11" s="201"/>
      <c r="T11" s="202"/>
      <c r="U11" s="201"/>
      <c r="V11" s="202"/>
      <c r="Y11" s="251"/>
      <c r="Z11" s="188"/>
      <c r="AA11" s="189"/>
    </row>
    <row r="12" spans="2:27" ht="6.65" customHeight="1" thickBot="1" x14ac:dyDescent="0.4">
      <c r="B12" s="143"/>
      <c r="C12" s="144"/>
      <c r="D12" s="144"/>
      <c r="E12" s="144"/>
      <c r="F12" s="144"/>
      <c r="G12" s="144"/>
      <c r="H12" s="144"/>
      <c r="I12" s="144"/>
      <c r="J12" s="144"/>
      <c r="K12" s="211"/>
      <c r="M12" s="207"/>
      <c r="O12" s="201"/>
      <c r="P12" s="202"/>
      <c r="Q12" s="201"/>
      <c r="R12" s="202"/>
      <c r="S12" s="201"/>
      <c r="T12" s="202"/>
      <c r="U12" s="201"/>
      <c r="V12" s="202"/>
      <c r="Y12" s="251"/>
      <c r="Z12" s="188"/>
      <c r="AA12" s="189"/>
    </row>
    <row r="13" spans="2:27" ht="25" customHeight="1" x14ac:dyDescent="0.35">
      <c r="B13" s="143"/>
      <c r="C13" s="140"/>
      <c r="D13" s="140"/>
      <c r="E13" s="140"/>
      <c r="F13" s="140"/>
      <c r="G13" s="140"/>
      <c r="H13" s="140"/>
      <c r="I13" s="140"/>
      <c r="J13" s="140"/>
      <c r="K13" s="140"/>
      <c r="L13" s="140"/>
      <c r="M13" s="140"/>
      <c r="O13" s="201"/>
      <c r="P13" s="202"/>
      <c r="Q13" s="201"/>
      <c r="R13" s="202"/>
      <c r="S13" s="201"/>
      <c r="T13" s="202"/>
      <c r="U13" s="201"/>
      <c r="V13" s="202"/>
      <c r="Y13" s="145"/>
      <c r="Z13" s="190" t="s">
        <v>84</v>
      </c>
      <c r="AA13" s="191"/>
    </row>
    <row r="14" spans="2:27" ht="25" customHeight="1" x14ac:dyDescent="0.35">
      <c r="B14" s="143"/>
      <c r="C14" s="140"/>
      <c r="D14" s="140"/>
      <c r="E14" s="140"/>
      <c r="F14" s="140"/>
      <c r="G14" s="140"/>
      <c r="H14" s="140"/>
      <c r="I14" s="140"/>
      <c r="J14" s="140"/>
      <c r="K14" s="146"/>
      <c r="L14" s="146"/>
      <c r="M14" s="146"/>
      <c r="O14" s="201"/>
      <c r="P14" s="202"/>
      <c r="Q14" s="201"/>
      <c r="R14" s="202"/>
      <c r="S14" s="201"/>
      <c r="T14" s="202"/>
      <c r="U14" s="201"/>
      <c r="V14" s="202"/>
      <c r="Y14" s="147"/>
      <c r="Z14" s="188" t="s">
        <v>96</v>
      </c>
      <c r="AA14" s="189"/>
    </row>
    <row r="15" spans="2:27" ht="25" customHeight="1" x14ac:dyDescent="0.35">
      <c r="B15" s="143"/>
      <c r="C15" s="140"/>
      <c r="D15" s="140"/>
      <c r="E15" s="140"/>
      <c r="F15" s="140"/>
      <c r="G15" s="140"/>
      <c r="H15" s="140"/>
      <c r="I15" s="140"/>
      <c r="J15" s="140"/>
      <c r="K15" s="146"/>
      <c r="L15" s="146"/>
      <c r="M15" s="146"/>
      <c r="O15" s="201"/>
      <c r="P15" s="202"/>
      <c r="Q15" s="201"/>
      <c r="R15" s="202"/>
      <c r="S15" s="201"/>
      <c r="T15" s="202"/>
      <c r="U15" s="201"/>
      <c r="V15" s="202"/>
      <c r="Y15" s="148"/>
      <c r="Z15" s="250" t="s">
        <v>97</v>
      </c>
      <c r="AA15" s="250"/>
    </row>
    <row r="16" spans="2:27" ht="29.25" customHeight="1" thickBot="1" x14ac:dyDescent="0.4">
      <c r="B16" s="143"/>
      <c r="C16" s="140"/>
      <c r="D16" s="140"/>
      <c r="E16" s="140"/>
      <c r="F16" s="140"/>
      <c r="G16" s="140"/>
      <c r="H16" s="140"/>
      <c r="I16" s="140"/>
      <c r="J16" s="140"/>
      <c r="K16" s="140"/>
      <c r="L16" s="140"/>
      <c r="M16" s="140"/>
      <c r="O16" s="203"/>
      <c r="P16" s="204"/>
      <c r="Q16" s="203"/>
      <c r="R16" s="204"/>
      <c r="S16" s="203"/>
      <c r="T16" s="204"/>
      <c r="U16" s="203"/>
      <c r="V16" s="204"/>
      <c r="Z16" s="250"/>
      <c r="AA16" s="250"/>
    </row>
    <row r="17" spans="3:22" ht="101.25" customHeight="1" thickBot="1" x14ac:dyDescent="0.4">
      <c r="C17" s="221" t="s">
        <v>64</v>
      </c>
      <c r="D17" s="209"/>
      <c r="E17" s="209"/>
      <c r="F17" s="209"/>
      <c r="G17" s="209"/>
      <c r="H17" s="209"/>
      <c r="I17" s="209"/>
      <c r="J17" s="222"/>
      <c r="K17" s="208" t="s">
        <v>65</v>
      </c>
      <c r="L17" s="209"/>
      <c r="M17" s="209"/>
      <c r="N17" s="210"/>
      <c r="O17" s="137" t="s">
        <v>86</v>
      </c>
      <c r="P17" s="137" t="s">
        <v>87</v>
      </c>
      <c r="Q17" s="138" t="s">
        <v>88</v>
      </c>
      <c r="R17" s="138" t="s">
        <v>107</v>
      </c>
      <c r="S17" s="137" t="s">
        <v>108</v>
      </c>
      <c r="T17" s="137" t="s">
        <v>109</v>
      </c>
      <c r="U17" s="138" t="s">
        <v>110</v>
      </c>
      <c r="V17" s="138" t="s">
        <v>111</v>
      </c>
    </row>
    <row r="18" spans="3:22" s="151" customFormat="1" ht="30" customHeight="1" x14ac:dyDescent="0.35">
      <c r="C18" s="223">
        <v>1</v>
      </c>
      <c r="D18" s="224"/>
      <c r="E18" s="224"/>
      <c r="F18" s="224"/>
      <c r="G18" s="224"/>
      <c r="H18" s="224"/>
      <c r="I18" s="224"/>
      <c r="J18" s="225"/>
      <c r="K18" s="226" t="s">
        <v>66</v>
      </c>
      <c r="L18" s="227"/>
      <c r="M18" s="227"/>
      <c r="N18" s="228"/>
      <c r="O18" s="149"/>
      <c r="P18" s="149"/>
      <c r="Q18" s="150"/>
      <c r="R18" s="150"/>
      <c r="S18" s="150"/>
      <c r="T18" s="150"/>
      <c r="U18" s="150"/>
      <c r="V18" s="150"/>
    </row>
    <row r="19" spans="3:22" s="151" customFormat="1" ht="30" customHeight="1" x14ac:dyDescent="0.35">
      <c r="C19" s="215">
        <v>2</v>
      </c>
      <c r="D19" s="216"/>
      <c r="E19" s="216"/>
      <c r="F19" s="216"/>
      <c r="G19" s="216"/>
      <c r="H19" s="216"/>
      <c r="I19" s="216"/>
      <c r="J19" s="217"/>
      <c r="K19" s="192" t="s">
        <v>67</v>
      </c>
      <c r="L19" s="193"/>
      <c r="M19" s="193"/>
      <c r="N19" s="194"/>
      <c r="O19" s="152"/>
      <c r="P19" s="152"/>
      <c r="Q19" s="153"/>
      <c r="R19" s="153"/>
      <c r="S19" s="153"/>
      <c r="T19" s="153"/>
      <c r="U19" s="153"/>
      <c r="V19" s="153"/>
    </row>
    <row r="20" spans="3:22" s="151" customFormat="1" ht="30" customHeight="1" x14ac:dyDescent="0.35">
      <c r="C20" s="215">
        <v>3</v>
      </c>
      <c r="D20" s="216"/>
      <c r="E20" s="216"/>
      <c r="F20" s="216"/>
      <c r="G20" s="216"/>
      <c r="H20" s="216"/>
      <c r="I20" s="216"/>
      <c r="J20" s="217"/>
      <c r="K20" s="192" t="s">
        <v>68</v>
      </c>
      <c r="L20" s="193"/>
      <c r="M20" s="193"/>
      <c r="N20" s="194"/>
      <c r="O20" s="152"/>
      <c r="P20" s="152"/>
      <c r="Q20" s="153"/>
      <c r="R20" s="153"/>
      <c r="S20" s="153"/>
      <c r="T20" s="153"/>
      <c r="U20" s="153"/>
      <c r="V20" s="153"/>
    </row>
    <row r="21" spans="3:22" s="151" customFormat="1" ht="30" customHeight="1" x14ac:dyDescent="0.35">
      <c r="C21" s="215">
        <v>4</v>
      </c>
      <c r="D21" s="216"/>
      <c r="E21" s="216"/>
      <c r="F21" s="216"/>
      <c r="G21" s="216"/>
      <c r="H21" s="216"/>
      <c r="I21" s="216"/>
      <c r="J21" s="217"/>
      <c r="K21" s="192" t="s">
        <v>69</v>
      </c>
      <c r="L21" s="193"/>
      <c r="M21" s="193"/>
      <c r="N21" s="194"/>
      <c r="O21" s="152"/>
      <c r="P21" s="152"/>
      <c r="Q21" s="153"/>
      <c r="R21" s="153"/>
      <c r="S21" s="153"/>
      <c r="T21" s="153"/>
      <c r="U21" s="153"/>
      <c r="V21" s="153"/>
    </row>
    <row r="22" spans="3:22" s="151" customFormat="1" ht="30" customHeight="1" x14ac:dyDescent="0.35">
      <c r="C22" s="215">
        <v>5</v>
      </c>
      <c r="D22" s="216"/>
      <c r="E22" s="216"/>
      <c r="F22" s="216"/>
      <c r="G22" s="216"/>
      <c r="H22" s="216"/>
      <c r="I22" s="216"/>
      <c r="J22" s="217"/>
      <c r="K22" s="192" t="s">
        <v>63</v>
      </c>
      <c r="L22" s="193"/>
      <c r="M22" s="193"/>
      <c r="N22" s="194"/>
      <c r="O22" s="152"/>
      <c r="P22" s="152"/>
      <c r="Q22" s="153"/>
      <c r="R22" s="153"/>
      <c r="S22" s="153"/>
      <c r="T22" s="153"/>
      <c r="U22" s="153"/>
      <c r="V22" s="153"/>
    </row>
    <row r="23" spans="3:22" s="151" customFormat="1" ht="30" customHeight="1" x14ac:dyDescent="0.35">
      <c r="C23" s="215">
        <v>6</v>
      </c>
      <c r="D23" s="216"/>
      <c r="E23" s="216"/>
      <c r="F23" s="216"/>
      <c r="G23" s="216"/>
      <c r="H23" s="216"/>
      <c r="I23" s="216"/>
      <c r="J23" s="217"/>
      <c r="K23" s="192" t="s">
        <v>70</v>
      </c>
      <c r="L23" s="193"/>
      <c r="M23" s="193"/>
      <c r="N23" s="194"/>
      <c r="O23" s="152"/>
      <c r="P23" s="152"/>
      <c r="Q23" s="153"/>
      <c r="R23" s="153"/>
      <c r="S23" s="153"/>
      <c r="T23" s="153"/>
      <c r="U23" s="153"/>
      <c r="V23" s="153"/>
    </row>
    <row r="24" spans="3:22" s="151" customFormat="1" ht="30" customHeight="1" x14ac:dyDescent="0.35">
      <c r="C24" s="215">
        <v>7</v>
      </c>
      <c r="D24" s="216"/>
      <c r="E24" s="216"/>
      <c r="F24" s="216"/>
      <c r="G24" s="216"/>
      <c r="H24" s="216"/>
      <c r="I24" s="216"/>
      <c r="J24" s="217"/>
      <c r="K24" s="192" t="s">
        <v>75</v>
      </c>
      <c r="L24" s="193"/>
      <c r="M24" s="193"/>
      <c r="N24" s="194"/>
      <c r="O24" s="152"/>
      <c r="P24" s="152"/>
      <c r="Q24" s="153"/>
      <c r="R24" s="153"/>
      <c r="S24" s="153"/>
      <c r="T24" s="153"/>
      <c r="U24" s="153"/>
      <c r="V24" s="153"/>
    </row>
    <row r="25" spans="3:22" s="151" customFormat="1" ht="30" customHeight="1" x14ac:dyDescent="0.35">
      <c r="C25" s="215" t="s">
        <v>16</v>
      </c>
      <c r="D25" s="216"/>
      <c r="E25" s="216"/>
      <c r="F25" s="216"/>
      <c r="G25" s="216"/>
      <c r="H25" s="216"/>
      <c r="I25" s="216"/>
      <c r="J25" s="217"/>
      <c r="K25" s="192" t="s">
        <v>94</v>
      </c>
      <c r="L25" s="193"/>
      <c r="M25" s="193"/>
      <c r="N25" s="194"/>
      <c r="O25" s="152"/>
      <c r="P25" s="152"/>
      <c r="Q25" s="153"/>
      <c r="R25" s="153"/>
      <c r="S25" s="153"/>
      <c r="T25" s="153"/>
      <c r="U25" s="153"/>
      <c r="V25" s="153"/>
    </row>
    <row r="26" spans="3:22" s="151" customFormat="1" ht="30" customHeight="1" x14ac:dyDescent="0.35">
      <c r="C26" s="215">
        <v>8</v>
      </c>
      <c r="D26" s="216"/>
      <c r="E26" s="216"/>
      <c r="F26" s="216"/>
      <c r="G26" s="216"/>
      <c r="H26" s="216"/>
      <c r="I26" s="216"/>
      <c r="J26" s="217"/>
      <c r="K26" s="192" t="s">
        <v>73</v>
      </c>
      <c r="L26" s="193"/>
      <c r="M26" s="193"/>
      <c r="N26" s="194"/>
      <c r="O26" s="152"/>
      <c r="P26" s="152"/>
      <c r="Q26" s="153"/>
      <c r="R26" s="153"/>
      <c r="S26" s="153"/>
      <c r="T26" s="153"/>
      <c r="U26" s="153"/>
      <c r="V26" s="153"/>
    </row>
    <row r="27" spans="3:22" s="151" customFormat="1" ht="30" customHeight="1" x14ac:dyDescent="0.35">
      <c r="C27" s="215">
        <v>9</v>
      </c>
      <c r="D27" s="216"/>
      <c r="E27" s="216"/>
      <c r="F27" s="216"/>
      <c r="G27" s="216"/>
      <c r="H27" s="216"/>
      <c r="I27" s="216"/>
      <c r="J27" s="217"/>
      <c r="K27" s="192" t="s">
        <v>98</v>
      </c>
      <c r="L27" s="193"/>
      <c r="M27" s="193"/>
      <c r="N27" s="194"/>
      <c r="O27" s="152"/>
      <c r="P27" s="152"/>
      <c r="Q27" s="153"/>
      <c r="R27" s="153"/>
      <c r="S27" s="153"/>
      <c r="T27" s="153"/>
      <c r="U27" s="153"/>
      <c r="V27" s="153"/>
    </row>
    <row r="28" spans="3:22" s="151" customFormat="1" ht="30" customHeight="1" x14ac:dyDescent="0.35">
      <c r="C28" s="215">
        <v>10</v>
      </c>
      <c r="D28" s="216"/>
      <c r="E28" s="216"/>
      <c r="F28" s="216"/>
      <c r="G28" s="216"/>
      <c r="H28" s="216"/>
      <c r="I28" s="216"/>
      <c r="J28" s="217"/>
      <c r="K28" s="192" t="s">
        <v>99</v>
      </c>
      <c r="L28" s="193"/>
      <c r="M28" s="193"/>
      <c r="N28" s="194"/>
      <c r="O28" s="152"/>
      <c r="P28" s="152"/>
      <c r="Q28" s="153"/>
      <c r="R28" s="153"/>
      <c r="S28" s="153"/>
      <c r="T28" s="153"/>
      <c r="U28" s="153"/>
      <c r="V28" s="153"/>
    </row>
    <row r="29" spans="3:22" s="151" customFormat="1" ht="30" customHeight="1" thickBot="1" x14ac:dyDescent="0.4">
      <c r="C29" s="233" t="s">
        <v>95</v>
      </c>
      <c r="D29" s="234"/>
      <c r="E29" s="234"/>
      <c r="F29" s="234"/>
      <c r="G29" s="234"/>
      <c r="H29" s="234"/>
      <c r="I29" s="234"/>
      <c r="J29" s="235"/>
      <c r="K29" s="256" t="s">
        <v>100</v>
      </c>
      <c r="L29" s="257"/>
      <c r="M29" s="257"/>
      <c r="N29" s="258"/>
      <c r="O29" s="154"/>
      <c r="P29" s="155"/>
      <c r="Q29" s="156"/>
      <c r="R29" s="156"/>
      <c r="S29" s="156"/>
      <c r="T29" s="156"/>
      <c r="U29" s="156"/>
      <c r="V29" s="156"/>
    </row>
    <row r="30" spans="3:22" s="151" customFormat="1" ht="30" customHeight="1" thickBot="1" x14ac:dyDescent="0.4">
      <c r="C30" s="236">
        <v>100</v>
      </c>
      <c r="D30" s="237"/>
      <c r="E30" s="237"/>
      <c r="F30" s="237"/>
      <c r="G30" s="237"/>
      <c r="H30" s="237"/>
      <c r="I30" s="237"/>
      <c r="J30" s="238"/>
      <c r="K30" s="253" t="s">
        <v>101</v>
      </c>
      <c r="L30" s="254"/>
      <c r="M30" s="254"/>
      <c r="N30" s="255"/>
      <c r="O30" s="157"/>
      <c r="P30" s="158"/>
      <c r="Q30" s="158"/>
      <c r="R30" s="158"/>
      <c r="S30" s="158"/>
      <c r="T30" s="158"/>
      <c r="U30" s="158"/>
      <c r="V30" s="158"/>
    </row>
    <row r="31" spans="3:22" s="151" customFormat="1" ht="30" customHeight="1" x14ac:dyDescent="0.35">
      <c r="C31" s="223">
        <v>11</v>
      </c>
      <c r="D31" s="224"/>
      <c r="E31" s="224"/>
      <c r="F31" s="224"/>
      <c r="G31" s="224"/>
      <c r="H31" s="224"/>
      <c r="I31" s="224"/>
      <c r="J31" s="225"/>
      <c r="K31" s="226" t="s">
        <v>102</v>
      </c>
      <c r="L31" s="227"/>
      <c r="M31" s="227"/>
      <c r="N31" s="228"/>
      <c r="O31" s="159"/>
      <c r="P31" s="159"/>
      <c r="Q31" s="160"/>
      <c r="R31" s="160"/>
      <c r="S31" s="159"/>
      <c r="T31" s="159"/>
      <c r="U31" s="160"/>
      <c r="V31" s="160"/>
    </row>
    <row r="32" spans="3:22" s="151" customFormat="1" ht="30" customHeight="1" x14ac:dyDescent="0.35">
      <c r="C32" s="215" t="s">
        <v>92</v>
      </c>
      <c r="D32" s="216"/>
      <c r="E32" s="216"/>
      <c r="F32" s="216"/>
      <c r="G32" s="216"/>
      <c r="H32" s="216"/>
      <c r="I32" s="216"/>
      <c r="J32" s="217"/>
      <c r="K32" s="192" t="s">
        <v>93</v>
      </c>
      <c r="L32" s="193"/>
      <c r="M32" s="193"/>
      <c r="N32" s="194"/>
      <c r="O32" s="152"/>
      <c r="P32" s="152"/>
      <c r="Q32" s="153"/>
      <c r="R32" s="153"/>
      <c r="S32" s="152"/>
      <c r="T32" s="152"/>
      <c r="U32" s="153"/>
      <c r="V32" s="153"/>
    </row>
    <row r="33" spans="3:27" s="151" customFormat="1" ht="30" customHeight="1" x14ac:dyDescent="0.35">
      <c r="C33" s="215">
        <v>12</v>
      </c>
      <c r="D33" s="216"/>
      <c r="E33" s="216"/>
      <c r="F33" s="216"/>
      <c r="G33" s="216"/>
      <c r="H33" s="216"/>
      <c r="I33" s="216"/>
      <c r="J33" s="217"/>
      <c r="K33" s="192" t="s">
        <v>74</v>
      </c>
      <c r="L33" s="193"/>
      <c r="M33" s="193"/>
      <c r="N33" s="194"/>
      <c r="O33" s="152"/>
      <c r="P33" s="152"/>
      <c r="Q33" s="153"/>
      <c r="R33" s="153"/>
      <c r="S33" s="152"/>
      <c r="T33" s="152"/>
      <c r="U33" s="153"/>
      <c r="V33" s="153"/>
    </row>
    <row r="34" spans="3:27" s="151" customFormat="1" ht="30" customHeight="1" thickBot="1" x14ac:dyDescent="0.4">
      <c r="C34" s="218">
        <v>13</v>
      </c>
      <c r="D34" s="219"/>
      <c r="E34" s="219"/>
      <c r="F34" s="219"/>
      <c r="G34" s="219"/>
      <c r="H34" s="219"/>
      <c r="I34" s="219"/>
      <c r="J34" s="220"/>
      <c r="K34" s="196" t="s">
        <v>103</v>
      </c>
      <c r="L34" s="197"/>
      <c r="M34" s="197"/>
      <c r="N34" s="198"/>
      <c r="O34" s="161"/>
      <c r="P34" s="161"/>
      <c r="Q34" s="162"/>
      <c r="R34" s="162"/>
      <c r="S34" s="161"/>
      <c r="T34" s="161"/>
      <c r="U34" s="153"/>
      <c r="V34" s="153"/>
    </row>
    <row r="35" spans="3:27" s="151" customFormat="1" ht="30" customHeight="1" thickBot="1" x14ac:dyDescent="0.4">
      <c r="C35" s="239">
        <v>14</v>
      </c>
      <c r="D35" s="240"/>
      <c r="E35" s="240"/>
      <c r="F35" s="240"/>
      <c r="G35" s="240"/>
      <c r="H35" s="240"/>
      <c r="I35" s="240"/>
      <c r="J35" s="241"/>
      <c r="K35" s="212" t="s">
        <v>80</v>
      </c>
      <c r="L35" s="213"/>
      <c r="M35" s="213"/>
      <c r="N35" s="214"/>
      <c r="O35" s="163"/>
      <c r="P35" s="163"/>
      <c r="Q35" s="158"/>
      <c r="R35" s="158"/>
      <c r="S35" s="163"/>
      <c r="T35" s="163"/>
      <c r="U35" s="158"/>
      <c r="V35" s="158"/>
    </row>
    <row r="36" spans="3:27" s="165" customFormat="1" ht="50.15" customHeight="1" thickBot="1" x14ac:dyDescent="0.4">
      <c r="C36" s="230">
        <v>15</v>
      </c>
      <c r="D36" s="231"/>
      <c r="E36" s="231"/>
      <c r="F36" s="231"/>
      <c r="G36" s="231"/>
      <c r="H36" s="231"/>
      <c r="I36" s="231"/>
      <c r="J36" s="232"/>
      <c r="K36" s="212" t="s">
        <v>104</v>
      </c>
      <c r="L36" s="213"/>
      <c r="M36" s="213"/>
      <c r="N36" s="214"/>
      <c r="O36" s="163"/>
      <c r="P36" s="163"/>
      <c r="Q36" s="164"/>
      <c r="R36" s="163"/>
      <c r="S36" s="163"/>
      <c r="T36" s="163"/>
      <c r="U36" s="163"/>
      <c r="V36" s="163"/>
    </row>
    <row r="37" spans="3:27" s="165" customFormat="1" ht="50.15" customHeight="1" thickBot="1" x14ac:dyDescent="0.4">
      <c r="C37" s="230" t="s">
        <v>89</v>
      </c>
      <c r="D37" s="231"/>
      <c r="E37" s="231"/>
      <c r="F37" s="231"/>
      <c r="G37" s="231"/>
      <c r="H37" s="231"/>
      <c r="I37" s="231"/>
      <c r="J37" s="232"/>
      <c r="K37" s="212" t="s">
        <v>105</v>
      </c>
      <c r="L37" s="213"/>
      <c r="M37" s="213"/>
      <c r="N37" s="214"/>
      <c r="O37" s="163"/>
      <c r="P37" s="163"/>
      <c r="Q37" s="164"/>
      <c r="R37" s="163"/>
      <c r="S37" s="163"/>
      <c r="T37" s="163"/>
      <c r="U37" s="166"/>
      <c r="V37" s="163"/>
    </row>
    <row r="38" spans="3:27" s="151" customFormat="1" ht="30" customHeight="1" thickBot="1" x14ac:dyDescent="0.4">
      <c r="C38" s="239">
        <v>16</v>
      </c>
      <c r="D38" s="240"/>
      <c r="E38" s="240"/>
      <c r="F38" s="240"/>
      <c r="G38" s="240"/>
      <c r="H38" s="240"/>
      <c r="I38" s="240"/>
      <c r="J38" s="241"/>
      <c r="K38" s="253" t="s">
        <v>106</v>
      </c>
      <c r="L38" s="254"/>
      <c r="M38" s="254"/>
      <c r="N38" s="255"/>
      <c r="O38" s="163"/>
      <c r="P38" s="163"/>
      <c r="Q38" s="164"/>
      <c r="R38" s="163"/>
      <c r="S38" s="163"/>
      <c r="T38" s="163"/>
      <c r="U38" s="166"/>
      <c r="V38" s="167"/>
    </row>
    <row r="39" spans="3:27" s="151" customFormat="1" ht="30" customHeight="1" x14ac:dyDescent="0.35">
      <c r="C39" s="223">
        <v>17</v>
      </c>
      <c r="D39" s="224"/>
      <c r="E39" s="224"/>
      <c r="F39" s="224"/>
      <c r="G39" s="224"/>
      <c r="H39" s="224"/>
      <c r="I39" s="224"/>
      <c r="J39" s="225"/>
      <c r="K39" s="226" t="s">
        <v>76</v>
      </c>
      <c r="L39" s="227"/>
      <c r="M39" s="227"/>
      <c r="N39" s="228"/>
      <c r="O39" s="149"/>
      <c r="P39" s="149"/>
      <c r="Q39" s="149"/>
      <c r="R39" s="149"/>
      <c r="S39" s="149"/>
      <c r="T39" s="168"/>
      <c r="U39" s="169"/>
      <c r="V39" s="169"/>
      <c r="Y39" s="170"/>
      <c r="Z39" s="136"/>
    </row>
    <row r="40" spans="3:27" s="151" customFormat="1" ht="30" customHeight="1" thickBot="1" x14ac:dyDescent="0.4">
      <c r="C40" s="218">
        <v>18</v>
      </c>
      <c r="D40" s="219"/>
      <c r="E40" s="219"/>
      <c r="F40" s="219"/>
      <c r="G40" s="219"/>
      <c r="H40" s="219"/>
      <c r="I40" s="219"/>
      <c r="J40" s="220"/>
      <c r="K40" s="196" t="s">
        <v>77</v>
      </c>
      <c r="L40" s="197"/>
      <c r="M40" s="197"/>
      <c r="N40" s="198"/>
      <c r="O40" s="161"/>
      <c r="P40" s="161"/>
      <c r="Q40" s="161"/>
      <c r="R40" s="161"/>
      <c r="S40" s="161"/>
      <c r="T40" s="171"/>
      <c r="U40" s="172"/>
      <c r="V40" s="172"/>
      <c r="Y40" s="170"/>
      <c r="Z40" s="136"/>
    </row>
    <row r="41" spans="3:27" s="151" customFormat="1" ht="30" customHeight="1" x14ac:dyDescent="0.35">
      <c r="C41" s="223">
        <v>19</v>
      </c>
      <c r="D41" s="224"/>
      <c r="E41" s="224"/>
      <c r="F41" s="224"/>
      <c r="G41" s="224"/>
      <c r="H41" s="224"/>
      <c r="I41" s="224"/>
      <c r="J41" s="225"/>
      <c r="K41" s="226" t="s">
        <v>114</v>
      </c>
      <c r="L41" s="227"/>
      <c r="M41" s="227"/>
      <c r="N41" s="228"/>
      <c r="O41" s="149"/>
      <c r="P41" s="149"/>
      <c r="Q41" s="169"/>
      <c r="R41" s="169"/>
      <c r="S41" s="149"/>
      <c r="T41" s="168"/>
      <c r="U41" s="169"/>
      <c r="V41" s="169"/>
      <c r="Z41" s="136"/>
    </row>
    <row r="42" spans="3:27" s="151" customFormat="1" ht="30" customHeight="1" thickBot="1" x14ac:dyDescent="0.4">
      <c r="C42" s="218">
        <v>20</v>
      </c>
      <c r="D42" s="219"/>
      <c r="E42" s="219"/>
      <c r="F42" s="219"/>
      <c r="G42" s="219"/>
      <c r="H42" s="219"/>
      <c r="I42" s="219"/>
      <c r="J42" s="220"/>
      <c r="K42" s="196" t="s">
        <v>115</v>
      </c>
      <c r="L42" s="197"/>
      <c r="M42" s="197"/>
      <c r="N42" s="198"/>
      <c r="O42" s="161"/>
      <c r="P42" s="161"/>
      <c r="Q42" s="172"/>
      <c r="R42" s="172"/>
      <c r="S42" s="161"/>
      <c r="T42" s="171"/>
      <c r="U42" s="172"/>
      <c r="V42" s="172"/>
      <c r="Y42" s="170"/>
      <c r="Z42" s="195"/>
      <c r="AA42" s="195"/>
    </row>
    <row r="43" spans="3:27" s="151" customFormat="1" ht="30" customHeight="1" thickBot="1" x14ac:dyDescent="0.4">
      <c r="C43" s="136"/>
      <c r="D43" s="136"/>
      <c r="E43" s="136"/>
      <c r="F43" s="136"/>
      <c r="G43" s="136"/>
      <c r="H43" s="136"/>
      <c r="I43" s="136"/>
      <c r="J43" s="136"/>
      <c r="K43" s="136"/>
      <c r="L43" s="136"/>
      <c r="M43" s="136"/>
      <c r="N43" s="136"/>
      <c r="Z43" s="195"/>
      <c r="AA43" s="195"/>
    </row>
    <row r="44" spans="3:27" s="151" customFormat="1" ht="20" thickBot="1" x14ac:dyDescent="0.4">
      <c r="C44" s="136"/>
      <c r="D44" s="136"/>
      <c r="E44" s="136"/>
      <c r="F44" s="136"/>
      <c r="G44" s="136"/>
      <c r="H44" s="136"/>
      <c r="I44" s="136"/>
      <c r="J44" s="136"/>
      <c r="K44" s="136"/>
      <c r="L44" s="136"/>
      <c r="M44" s="136"/>
      <c r="N44" s="173"/>
      <c r="O44" s="174" t="s">
        <v>83</v>
      </c>
      <c r="P44" s="165"/>
      <c r="Q44" s="165"/>
      <c r="R44" s="165"/>
      <c r="S44" s="165"/>
      <c r="T44" s="165"/>
      <c r="U44" s="165"/>
      <c r="V44" s="165"/>
    </row>
    <row r="45" spans="3:27" s="151" customFormat="1" ht="50.15" customHeight="1" thickBot="1" x14ac:dyDescent="0.4">
      <c r="C45" s="247">
        <v>21</v>
      </c>
      <c r="D45" s="248"/>
      <c r="E45" s="248"/>
      <c r="F45" s="248"/>
      <c r="G45" s="248"/>
      <c r="H45" s="248"/>
      <c r="I45" s="248"/>
      <c r="J45" s="249"/>
      <c r="K45" s="259" t="s">
        <v>116</v>
      </c>
      <c r="L45" s="260"/>
      <c r="M45" s="260"/>
      <c r="N45" s="261"/>
      <c r="O45" s="158"/>
      <c r="P45" s="165"/>
      <c r="Q45" s="165"/>
      <c r="R45" s="165"/>
      <c r="S45" s="165"/>
      <c r="T45" s="165"/>
      <c r="U45" s="165"/>
      <c r="V45" s="165"/>
    </row>
    <row r="46" spans="3:27" s="151" customFormat="1" ht="20.149999999999999" customHeight="1" x14ac:dyDescent="0.35">
      <c r="C46" s="136"/>
      <c r="D46" s="136"/>
      <c r="E46" s="136"/>
      <c r="F46" s="136"/>
      <c r="G46" s="136"/>
      <c r="H46" s="136"/>
      <c r="I46" s="136"/>
      <c r="J46" s="136"/>
      <c r="K46" s="136"/>
      <c r="L46" s="136"/>
      <c r="M46" s="136"/>
      <c r="N46" s="136"/>
      <c r="P46" s="165"/>
      <c r="Q46" s="165"/>
      <c r="R46" s="165"/>
      <c r="S46" s="165"/>
      <c r="T46" s="165"/>
      <c r="U46" s="165"/>
      <c r="V46" s="165"/>
      <c r="W46" s="175"/>
    </row>
    <row r="47" spans="3:27" s="151" customFormat="1" ht="25" customHeight="1" thickBot="1" x14ac:dyDescent="0.4">
      <c r="C47" s="176"/>
      <c r="D47" s="176"/>
      <c r="E47" s="176"/>
      <c r="F47" s="176"/>
      <c r="G47" s="176"/>
      <c r="H47" s="176"/>
      <c r="I47" s="176"/>
      <c r="J47" s="176"/>
      <c r="K47" s="252" t="s">
        <v>85</v>
      </c>
      <c r="L47" s="252"/>
      <c r="M47" s="252"/>
      <c r="N47" s="252"/>
      <c r="O47" s="176"/>
      <c r="P47" s="165"/>
      <c r="Q47" s="165"/>
      <c r="R47" s="165"/>
      <c r="S47" s="165"/>
      <c r="T47" s="165"/>
      <c r="U47" s="165"/>
      <c r="V47" s="165"/>
      <c r="W47" s="177"/>
    </row>
    <row r="48" spans="3:27" ht="60" customHeight="1" thickBot="1" x14ac:dyDescent="0.4">
      <c r="C48" s="178"/>
      <c r="D48" s="178"/>
      <c r="E48" s="178"/>
      <c r="F48" s="178"/>
      <c r="G48" s="178"/>
      <c r="H48" s="178"/>
      <c r="I48" s="178"/>
      <c r="J48" s="178"/>
      <c r="K48" s="244"/>
      <c r="L48" s="245"/>
      <c r="M48" s="245"/>
      <c r="N48" s="245"/>
      <c r="O48" s="245"/>
      <c r="P48" s="245"/>
      <c r="Q48" s="245"/>
      <c r="R48" s="245"/>
      <c r="S48" s="245"/>
      <c r="T48" s="245"/>
      <c r="U48" s="246"/>
      <c r="V48" s="165"/>
      <c r="W48" s="179"/>
    </row>
    <row r="49" spans="3:23" ht="20.149999999999999" customHeight="1" thickBot="1" x14ac:dyDescent="0.4">
      <c r="C49" s="180"/>
      <c r="D49" s="180"/>
      <c r="E49" s="180"/>
      <c r="F49" s="180"/>
      <c r="G49" s="180"/>
      <c r="H49" s="180"/>
      <c r="I49" s="180"/>
      <c r="J49" s="180"/>
      <c r="K49" s="180"/>
      <c r="L49" s="180"/>
      <c r="M49" s="180"/>
      <c r="N49" s="165"/>
      <c r="O49" s="181"/>
      <c r="V49" s="182"/>
      <c r="W49" s="183"/>
    </row>
    <row r="50" spans="3:23" ht="100" customHeight="1" outlineLevel="1" thickTop="1" x14ac:dyDescent="0.45">
      <c r="C50" s="229"/>
      <c r="D50" s="229"/>
      <c r="E50" s="229"/>
      <c r="F50" s="229"/>
      <c r="G50" s="229"/>
      <c r="H50" s="229"/>
      <c r="I50" s="229"/>
      <c r="J50" s="229"/>
      <c r="K50" s="229"/>
      <c r="L50" s="229"/>
      <c r="M50" s="229"/>
      <c r="N50" s="229"/>
      <c r="O50" s="229"/>
      <c r="P50" s="229"/>
      <c r="Q50" s="184"/>
      <c r="R50" s="229"/>
      <c r="S50" s="229"/>
      <c r="T50" s="229"/>
      <c r="U50" s="229"/>
      <c r="V50" s="229"/>
    </row>
    <row r="51" spans="3:23" ht="15" customHeight="1" outlineLevel="1" x14ac:dyDescent="0.45">
      <c r="C51" s="242" t="s">
        <v>71</v>
      </c>
      <c r="D51" s="242"/>
      <c r="E51" s="242"/>
      <c r="F51" s="242"/>
      <c r="G51" s="242"/>
      <c r="H51" s="242"/>
      <c r="I51" s="242"/>
      <c r="J51" s="242"/>
      <c r="K51" s="242"/>
      <c r="L51" s="242"/>
      <c r="M51" s="242"/>
      <c r="N51" s="242"/>
      <c r="O51" s="242"/>
      <c r="P51" s="242"/>
      <c r="R51" s="243" t="s">
        <v>72</v>
      </c>
      <c r="S51" s="243"/>
      <c r="T51" s="243"/>
      <c r="U51" s="243"/>
      <c r="V51" s="243"/>
    </row>
  </sheetData>
  <sheetProtection password="E05E" sheet="1" objects="1" scenarios="1"/>
  <protectedRanges>
    <protectedRange sqref="M5:M12 O45 K48 C50 R50 O18:V42" name="Bereich1"/>
  </protectedRanges>
  <mergeCells count="74">
    <mergeCell ref="Z15:AA16"/>
    <mergeCell ref="Y9:Y12"/>
    <mergeCell ref="K47:N47"/>
    <mergeCell ref="K28:N28"/>
    <mergeCell ref="K26:N26"/>
    <mergeCell ref="K30:N30"/>
    <mergeCell ref="K34:N34"/>
    <mergeCell ref="K33:N33"/>
    <mergeCell ref="K31:N31"/>
    <mergeCell ref="K29:N29"/>
    <mergeCell ref="K36:N36"/>
    <mergeCell ref="K38:N38"/>
    <mergeCell ref="K41:N41"/>
    <mergeCell ref="K42:N42"/>
    <mergeCell ref="K45:N45"/>
    <mergeCell ref="K9:K12"/>
    <mergeCell ref="C51:P51"/>
    <mergeCell ref="R51:V51"/>
    <mergeCell ref="K48:U48"/>
    <mergeCell ref="C45:J45"/>
    <mergeCell ref="C38:J38"/>
    <mergeCell ref="C27:J27"/>
    <mergeCell ref="K37:N37"/>
    <mergeCell ref="K39:N39"/>
    <mergeCell ref="C50:P50"/>
    <mergeCell ref="R50:V50"/>
    <mergeCell ref="C37:J37"/>
    <mergeCell ref="C29:J29"/>
    <mergeCell ref="C30:J30"/>
    <mergeCell ref="C31:J31"/>
    <mergeCell ref="C28:J28"/>
    <mergeCell ref="C42:J42"/>
    <mergeCell ref="C36:J36"/>
    <mergeCell ref="C41:J41"/>
    <mergeCell ref="C39:J39"/>
    <mergeCell ref="C40:J40"/>
    <mergeCell ref="C35:J35"/>
    <mergeCell ref="C23:J23"/>
    <mergeCell ref="C26:J26"/>
    <mergeCell ref="K20:N20"/>
    <mergeCell ref="K19:N19"/>
    <mergeCell ref="K18:N18"/>
    <mergeCell ref="K21:N21"/>
    <mergeCell ref="C25:J25"/>
    <mergeCell ref="K25:N25"/>
    <mergeCell ref="K23:N23"/>
    <mergeCell ref="C24:J24"/>
    <mergeCell ref="C22:J22"/>
    <mergeCell ref="C17:J17"/>
    <mergeCell ref="C18:J18"/>
    <mergeCell ref="C19:J19"/>
    <mergeCell ref="C20:J20"/>
    <mergeCell ref="C21:J21"/>
    <mergeCell ref="K35:N35"/>
    <mergeCell ref="C32:J32"/>
    <mergeCell ref="K32:N32"/>
    <mergeCell ref="C33:J33"/>
    <mergeCell ref="C34:J34"/>
    <mergeCell ref="Z9:AA12"/>
    <mergeCell ref="Z13:AA13"/>
    <mergeCell ref="Z14:AA14"/>
    <mergeCell ref="K27:N27"/>
    <mergeCell ref="Z42:AA43"/>
    <mergeCell ref="K40:N40"/>
    <mergeCell ref="S5:T16"/>
    <mergeCell ref="U5:V16"/>
    <mergeCell ref="O5:P16"/>
    <mergeCell ref="Q5:R16"/>
    <mergeCell ref="M5:M8"/>
    <mergeCell ref="M9:M12"/>
    <mergeCell ref="K22:N22"/>
    <mergeCell ref="K24:N24"/>
    <mergeCell ref="K17:N17"/>
    <mergeCell ref="K5:K8"/>
  </mergeCells>
  <pageMargins left="0.7" right="0.7" top="0.75" bottom="0.75" header="0.3" footer="0.3"/>
  <pageSetup paperSize="9" scale="33" orientation="landscape" r:id="rId1"/>
  <colBreaks count="1" manualBreakCount="1">
    <brk id="30" max="63"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5 Meldung § 6a (3) S.4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2019-03-26T12:46:04Z</dcterms:created>
  <dcterms:modified xsi:type="dcterms:W3CDTF">2023-05-09T14:36:56Z</dcterms:modified>
</cp:coreProperties>
</file>